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EE175176-B065-49F8-9119-775BE88542B4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Sales'!$A$1:$T$2909</definedName>
    <definedName name="_xlnm._FilterDatabase" localSheetId="3" hidden="1">'Set up'!$A$1:$D$43</definedName>
    <definedName name="_xlnm.Print_Area" localSheetId="1">'Customer Aging'!$A$1:$J$57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2"/>
    <pivotCache cacheId="6" r:id="rId13"/>
    <pivotCache cacheId="7" r:id="rId14"/>
    <pivotCache cacheId="8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844" i="4" l="1"/>
  <c r="P2843" i="4"/>
  <c r="P2842" i="4"/>
  <c r="P2841" i="4"/>
  <c r="P2840" i="4"/>
  <c r="O2840" i="4"/>
  <c r="O2079" i="4"/>
  <c r="O2043" i="4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904" i="4" l="1"/>
  <c r="P2904" i="4" s="1"/>
  <c r="O2903" i="4"/>
  <c r="P2903" i="4" s="1"/>
  <c r="O2902" i="4"/>
  <c r="P2902" i="4" s="1"/>
  <c r="O2770" i="4"/>
  <c r="O2769" i="4"/>
  <c r="O2755" i="4"/>
  <c r="O2450" i="4"/>
  <c r="O2368" i="4"/>
  <c r="O2367" i="4"/>
  <c r="O2366" i="4"/>
  <c r="O2365" i="4"/>
  <c r="O2364" i="4"/>
  <c r="O2363" i="4"/>
  <c r="O2236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O2298" i="4"/>
  <c r="O2297" i="4"/>
  <c r="O2296" i="4"/>
  <c r="O2295" i="4"/>
  <c r="O2294" i="4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" i="4"/>
  <c r="I2828" i="4"/>
  <c r="J2828" i="4"/>
  <c r="K2828" i="4" s="1"/>
  <c r="I2829" i="4"/>
  <c r="J2829" i="4"/>
  <c r="K2829" i="4" s="1"/>
  <c r="L2829" i="4" s="1"/>
  <c r="I2830" i="4"/>
  <c r="J2830" i="4"/>
  <c r="K2830" i="4" s="1"/>
  <c r="I2831" i="4"/>
  <c r="J2831" i="4"/>
  <c r="K2831" i="4" s="1"/>
  <c r="I2832" i="4"/>
  <c r="J2832" i="4"/>
  <c r="K2832" i="4" s="1"/>
  <c r="I2833" i="4"/>
  <c r="J2833" i="4"/>
  <c r="K2833" i="4" s="1"/>
  <c r="L2833" i="4" s="1"/>
  <c r="I2834" i="4"/>
  <c r="J2834" i="4"/>
  <c r="K2834" i="4" s="1"/>
  <c r="I2835" i="4"/>
  <c r="J2835" i="4"/>
  <c r="K2835" i="4" s="1"/>
  <c r="I2836" i="4"/>
  <c r="J2836" i="4"/>
  <c r="K2836" i="4" s="1"/>
  <c r="I2837" i="4"/>
  <c r="J2837" i="4"/>
  <c r="K2837" i="4" s="1"/>
  <c r="L2837" i="4" s="1"/>
  <c r="I2838" i="4"/>
  <c r="J2838" i="4"/>
  <c r="K2838" i="4" s="1"/>
  <c r="I2839" i="4"/>
  <c r="J2839" i="4"/>
  <c r="K2839" i="4" s="1"/>
  <c r="L2839" i="4" s="1"/>
  <c r="I2840" i="4"/>
  <c r="J2840" i="4"/>
  <c r="K2840" i="4" s="1"/>
  <c r="I2841" i="4"/>
  <c r="J2841" i="4"/>
  <c r="K2841" i="4" s="1"/>
  <c r="L2841" i="4" s="1"/>
  <c r="I2842" i="4"/>
  <c r="J2842" i="4"/>
  <c r="K2842" i="4" s="1"/>
  <c r="I2843" i="4"/>
  <c r="J2843" i="4"/>
  <c r="K2843" i="4" s="1"/>
  <c r="L2843" i="4" s="1"/>
  <c r="I2844" i="4"/>
  <c r="J2844" i="4"/>
  <c r="K2844" i="4" s="1"/>
  <c r="I2845" i="4"/>
  <c r="J2845" i="4"/>
  <c r="K2845" i="4" s="1"/>
  <c r="L2845" i="4" s="1"/>
  <c r="I2846" i="4"/>
  <c r="J2846" i="4"/>
  <c r="K2846" i="4" s="1"/>
  <c r="I2847" i="4"/>
  <c r="J2847" i="4"/>
  <c r="K2847" i="4" s="1"/>
  <c r="I2848" i="4"/>
  <c r="J2848" i="4"/>
  <c r="K2848" i="4" s="1"/>
  <c r="I2849" i="4"/>
  <c r="J2849" i="4"/>
  <c r="K2849" i="4" s="1"/>
  <c r="L2849" i="4" s="1"/>
  <c r="I2850" i="4"/>
  <c r="J2850" i="4"/>
  <c r="K2850" i="4" s="1"/>
  <c r="I2851" i="4"/>
  <c r="J2851" i="4"/>
  <c r="K2851" i="4" s="1"/>
  <c r="I2852" i="4"/>
  <c r="J2852" i="4"/>
  <c r="K2852" i="4" s="1"/>
  <c r="M2852" i="4" s="1"/>
  <c r="I2853" i="4"/>
  <c r="J2853" i="4"/>
  <c r="K2853" i="4" s="1"/>
  <c r="L2853" i="4" s="1"/>
  <c r="I2854" i="4"/>
  <c r="J2854" i="4"/>
  <c r="K2854" i="4" s="1"/>
  <c r="I2855" i="4"/>
  <c r="J2855" i="4"/>
  <c r="K2855" i="4" s="1"/>
  <c r="I2856" i="4"/>
  <c r="J2856" i="4"/>
  <c r="K2856" i="4" s="1"/>
  <c r="I2857" i="4"/>
  <c r="J2857" i="4"/>
  <c r="K2857" i="4" s="1"/>
  <c r="L2857" i="4" s="1"/>
  <c r="I2858" i="4"/>
  <c r="J2858" i="4"/>
  <c r="K2858" i="4" s="1"/>
  <c r="I2859" i="4"/>
  <c r="J2859" i="4"/>
  <c r="K2859" i="4" s="1"/>
  <c r="I2860" i="4"/>
  <c r="J2860" i="4"/>
  <c r="K2860" i="4" s="1"/>
  <c r="I2861" i="4"/>
  <c r="J2861" i="4"/>
  <c r="K2861" i="4" s="1"/>
  <c r="L2861" i="4" s="1"/>
  <c r="I2862" i="4"/>
  <c r="J2862" i="4"/>
  <c r="K2862" i="4" s="1"/>
  <c r="I2863" i="4"/>
  <c r="J2863" i="4"/>
  <c r="K2863" i="4" s="1"/>
  <c r="M2863" i="4" s="1"/>
  <c r="I2864" i="4"/>
  <c r="J2864" i="4"/>
  <c r="K2864" i="4" s="1"/>
  <c r="M2864" i="4" s="1"/>
  <c r="I2865" i="4"/>
  <c r="J2865" i="4"/>
  <c r="K2865" i="4" s="1"/>
  <c r="L2865" i="4" s="1"/>
  <c r="I2866" i="4"/>
  <c r="J2866" i="4"/>
  <c r="K2866" i="4" s="1"/>
  <c r="I2867" i="4"/>
  <c r="J2867" i="4"/>
  <c r="K2867" i="4" s="1"/>
  <c r="I2868" i="4"/>
  <c r="J2868" i="4"/>
  <c r="K2868" i="4" s="1"/>
  <c r="I2869" i="4"/>
  <c r="J2869" i="4"/>
  <c r="K2869" i="4" s="1"/>
  <c r="L2869" i="4" s="1"/>
  <c r="I2870" i="4"/>
  <c r="J2870" i="4"/>
  <c r="K2870" i="4" s="1"/>
  <c r="I2871" i="4"/>
  <c r="J2871" i="4"/>
  <c r="K2871" i="4" s="1"/>
  <c r="M2871" i="4" s="1"/>
  <c r="I2872" i="4"/>
  <c r="J2872" i="4"/>
  <c r="K2872" i="4" s="1"/>
  <c r="M2872" i="4" s="1"/>
  <c r="I2873" i="4"/>
  <c r="J2873" i="4"/>
  <c r="K2873" i="4" s="1"/>
  <c r="L2873" i="4" s="1"/>
  <c r="I2874" i="4"/>
  <c r="J2874" i="4"/>
  <c r="K2874" i="4" s="1"/>
  <c r="I2875" i="4"/>
  <c r="J2875" i="4"/>
  <c r="K2875" i="4" s="1"/>
  <c r="I2876" i="4"/>
  <c r="J2876" i="4"/>
  <c r="K2876" i="4" s="1"/>
  <c r="I2877" i="4"/>
  <c r="J2877" i="4"/>
  <c r="K2877" i="4" s="1"/>
  <c r="L2877" i="4" s="1"/>
  <c r="I2878" i="4"/>
  <c r="J2878" i="4"/>
  <c r="K2878" i="4" s="1"/>
  <c r="I2879" i="4"/>
  <c r="J2879" i="4"/>
  <c r="K2879" i="4" s="1"/>
  <c r="M2879" i="4" s="1"/>
  <c r="I2880" i="4"/>
  <c r="J2880" i="4"/>
  <c r="K2880" i="4" s="1"/>
  <c r="M2880" i="4" s="1"/>
  <c r="I2881" i="4"/>
  <c r="J2881" i="4"/>
  <c r="K2881" i="4" s="1"/>
  <c r="L2881" i="4" s="1"/>
  <c r="I2882" i="4"/>
  <c r="J2882" i="4"/>
  <c r="K2882" i="4" s="1"/>
  <c r="I2883" i="4"/>
  <c r="J2883" i="4"/>
  <c r="K2883" i="4" s="1"/>
  <c r="I2884" i="4"/>
  <c r="J2884" i="4"/>
  <c r="K2884" i="4" s="1"/>
  <c r="I2885" i="4"/>
  <c r="J2885" i="4"/>
  <c r="K2885" i="4" s="1"/>
  <c r="L2885" i="4" s="1"/>
  <c r="I2886" i="4"/>
  <c r="J2886" i="4"/>
  <c r="K2886" i="4" s="1"/>
  <c r="I2887" i="4"/>
  <c r="J2887" i="4"/>
  <c r="K2887" i="4" s="1"/>
  <c r="M2887" i="4" s="1"/>
  <c r="I2888" i="4"/>
  <c r="J2888" i="4"/>
  <c r="K2888" i="4" s="1"/>
  <c r="M2888" i="4" s="1"/>
  <c r="I2889" i="4"/>
  <c r="J2889" i="4"/>
  <c r="K2889" i="4" s="1"/>
  <c r="L2889" i="4" s="1"/>
  <c r="I2890" i="4"/>
  <c r="J2890" i="4"/>
  <c r="K2890" i="4" s="1"/>
  <c r="I2891" i="4"/>
  <c r="J2891" i="4"/>
  <c r="K2891" i="4" s="1"/>
  <c r="I2892" i="4"/>
  <c r="J2892" i="4"/>
  <c r="K2892" i="4" s="1"/>
  <c r="I2893" i="4"/>
  <c r="J2893" i="4"/>
  <c r="K2893" i="4" s="1"/>
  <c r="L2893" i="4" s="1"/>
  <c r="I2894" i="4"/>
  <c r="J2894" i="4"/>
  <c r="K2894" i="4" s="1"/>
  <c r="I2895" i="4"/>
  <c r="J2895" i="4"/>
  <c r="K2895" i="4" s="1"/>
  <c r="M2895" i="4" s="1"/>
  <c r="I2896" i="4"/>
  <c r="J2896" i="4"/>
  <c r="K2896" i="4" s="1"/>
  <c r="M2896" i="4" s="1"/>
  <c r="I2897" i="4"/>
  <c r="J2897" i="4"/>
  <c r="K2897" i="4" s="1"/>
  <c r="L2897" i="4" s="1"/>
  <c r="I2898" i="4"/>
  <c r="J2898" i="4"/>
  <c r="K2898" i="4" s="1"/>
  <c r="I2899" i="4"/>
  <c r="J2899" i="4"/>
  <c r="K2899" i="4" s="1"/>
  <c r="I2900" i="4"/>
  <c r="J2900" i="4"/>
  <c r="K2900" i="4" s="1"/>
  <c r="I2901" i="4"/>
  <c r="J2901" i="4"/>
  <c r="K2901" i="4" s="1"/>
  <c r="L2901" i="4" s="1"/>
  <c r="I2902" i="4"/>
  <c r="J2902" i="4"/>
  <c r="K2902" i="4" s="1"/>
  <c r="I2903" i="4"/>
  <c r="J2903" i="4"/>
  <c r="K2903" i="4" s="1"/>
  <c r="I2904" i="4"/>
  <c r="J2904" i="4"/>
  <c r="K2904" i="4" s="1"/>
  <c r="I2905" i="4"/>
  <c r="J2905" i="4"/>
  <c r="K2905" i="4" s="1"/>
  <c r="L2905" i="4" s="1"/>
  <c r="I2906" i="4"/>
  <c r="J2906" i="4"/>
  <c r="K2906" i="4" s="1"/>
  <c r="I2907" i="4"/>
  <c r="J2907" i="4"/>
  <c r="K2907" i="4" s="1"/>
  <c r="I2908" i="4"/>
  <c r="J2908" i="4"/>
  <c r="K2908" i="4" s="1"/>
  <c r="I2909" i="4"/>
  <c r="J2909" i="4"/>
  <c r="K2909" i="4" s="1"/>
  <c r="L2909" i="4" s="1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K2592" i="4" s="1"/>
  <c r="I2593" i="4"/>
  <c r="J2593" i="4"/>
  <c r="K2593" i="4" s="1"/>
  <c r="M2593" i="4" s="1"/>
  <c r="I2594" i="4"/>
  <c r="J2594" i="4"/>
  <c r="K2594" i="4" s="1"/>
  <c r="I2595" i="4"/>
  <c r="J2595" i="4"/>
  <c r="K2595" i="4" s="1"/>
  <c r="L2595" i="4" s="1"/>
  <c r="I2596" i="4"/>
  <c r="J2596" i="4"/>
  <c r="K2596" i="4" s="1"/>
  <c r="I2597" i="4"/>
  <c r="J2597" i="4"/>
  <c r="K2597" i="4" s="1"/>
  <c r="M2597" i="4" s="1"/>
  <c r="I2598" i="4"/>
  <c r="J2598" i="4"/>
  <c r="K2598" i="4" s="1"/>
  <c r="I2599" i="4"/>
  <c r="J2599" i="4"/>
  <c r="K2599" i="4" s="1"/>
  <c r="M2599" i="4" s="1"/>
  <c r="I2600" i="4"/>
  <c r="J2600" i="4"/>
  <c r="K2600" i="4" s="1"/>
  <c r="M2600" i="4" s="1"/>
  <c r="I2601" i="4"/>
  <c r="J2601" i="4"/>
  <c r="K2601" i="4" s="1"/>
  <c r="M2601" i="4" s="1"/>
  <c r="I2602" i="4"/>
  <c r="J2602" i="4"/>
  <c r="K2602" i="4" s="1"/>
  <c r="I2603" i="4"/>
  <c r="J2603" i="4"/>
  <c r="K2603" i="4" s="1"/>
  <c r="L2603" i="4" s="1"/>
  <c r="I2604" i="4"/>
  <c r="J2604" i="4"/>
  <c r="K2604" i="4" s="1"/>
  <c r="M2604" i="4" s="1"/>
  <c r="I2605" i="4"/>
  <c r="J2605" i="4"/>
  <c r="K2605" i="4" s="1"/>
  <c r="M2605" i="4" s="1"/>
  <c r="I2606" i="4"/>
  <c r="J2606" i="4"/>
  <c r="K2606" i="4" s="1"/>
  <c r="I2607" i="4"/>
  <c r="J2607" i="4"/>
  <c r="K2607" i="4" s="1"/>
  <c r="M2607" i="4" s="1"/>
  <c r="I2608" i="4"/>
  <c r="J2608" i="4"/>
  <c r="K2608" i="4" s="1"/>
  <c r="I2609" i="4"/>
  <c r="J2609" i="4"/>
  <c r="K2609" i="4" s="1"/>
  <c r="M2609" i="4" s="1"/>
  <c r="I2610" i="4"/>
  <c r="J2610" i="4"/>
  <c r="K2610" i="4" s="1"/>
  <c r="I2611" i="4"/>
  <c r="J2611" i="4"/>
  <c r="K2611" i="4" s="1"/>
  <c r="M2611" i="4" s="1"/>
  <c r="I2612" i="4"/>
  <c r="J2612" i="4"/>
  <c r="K2612" i="4" s="1"/>
  <c r="I2613" i="4"/>
  <c r="J2613" i="4"/>
  <c r="K2613" i="4" s="1"/>
  <c r="I2614" i="4"/>
  <c r="J2614" i="4"/>
  <c r="K2614" i="4" s="1"/>
  <c r="L2614" i="4" s="1"/>
  <c r="I2615" i="4"/>
  <c r="J2615" i="4"/>
  <c r="K2615" i="4" s="1"/>
  <c r="I2616" i="4"/>
  <c r="J2616" i="4"/>
  <c r="K2616" i="4" s="1"/>
  <c r="I2617" i="4"/>
  <c r="J2617" i="4"/>
  <c r="K2617" i="4" s="1"/>
  <c r="L2617" i="4" s="1"/>
  <c r="I2618" i="4"/>
  <c r="J2618" i="4"/>
  <c r="K2618" i="4" s="1"/>
  <c r="I2619" i="4"/>
  <c r="J2619" i="4"/>
  <c r="K2619" i="4" s="1"/>
  <c r="I2620" i="4"/>
  <c r="J2620" i="4"/>
  <c r="K2620" i="4" s="1"/>
  <c r="I2621" i="4"/>
  <c r="J2621" i="4"/>
  <c r="K2621" i="4" s="1"/>
  <c r="L2621" i="4" s="1"/>
  <c r="I2622" i="4"/>
  <c r="J2622" i="4"/>
  <c r="K2622" i="4" s="1"/>
  <c r="I2623" i="4"/>
  <c r="J2623" i="4"/>
  <c r="K2623" i="4" s="1"/>
  <c r="I2624" i="4"/>
  <c r="J2624" i="4"/>
  <c r="K2624" i="4" s="1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 s="1"/>
  <c r="L2629" i="4" s="1"/>
  <c r="I2630" i="4"/>
  <c r="J2630" i="4"/>
  <c r="K2630" i="4" s="1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M2634" i="4" s="1"/>
  <c r="I2635" i="4"/>
  <c r="J2635" i="4"/>
  <c r="K2635" i="4" s="1"/>
  <c r="I2636" i="4"/>
  <c r="J2636" i="4"/>
  <c r="K2636" i="4" s="1"/>
  <c r="I2637" i="4"/>
  <c r="J2637" i="4"/>
  <c r="K2637" i="4" s="1"/>
  <c r="L2637" i="4" s="1"/>
  <c r="I2638" i="4"/>
  <c r="J2638" i="4"/>
  <c r="K2638" i="4" s="1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M2642" i="4" s="1"/>
  <c r="I2643" i="4"/>
  <c r="J2643" i="4"/>
  <c r="K2643" i="4" s="1"/>
  <c r="I2644" i="4"/>
  <c r="J2644" i="4"/>
  <c r="K2644" i="4" s="1"/>
  <c r="I2645" i="4"/>
  <c r="J2645" i="4"/>
  <c r="K2645" i="4" s="1"/>
  <c r="L2645" i="4" s="1"/>
  <c r="I2646" i="4"/>
  <c r="J2646" i="4"/>
  <c r="K2646" i="4" s="1"/>
  <c r="M2646" i="4" s="1"/>
  <c r="I2647" i="4"/>
  <c r="J2647" i="4"/>
  <c r="K2647" i="4" s="1"/>
  <c r="I2648" i="4"/>
  <c r="J2648" i="4"/>
  <c r="K2648" i="4" s="1"/>
  <c r="I2649" i="4"/>
  <c r="J2649" i="4"/>
  <c r="K2649" i="4" s="1"/>
  <c r="L2649" i="4" s="1"/>
  <c r="I2650" i="4"/>
  <c r="J2650" i="4"/>
  <c r="K2650" i="4" s="1"/>
  <c r="I2651" i="4"/>
  <c r="J2651" i="4"/>
  <c r="K2651" i="4" s="1"/>
  <c r="I2652" i="4"/>
  <c r="J2652" i="4"/>
  <c r="K2652" i="4" s="1"/>
  <c r="I2653" i="4"/>
  <c r="J2653" i="4"/>
  <c r="K2653" i="4" s="1"/>
  <c r="L2653" i="4" s="1"/>
  <c r="I2654" i="4"/>
  <c r="J2654" i="4"/>
  <c r="K2654" i="4" s="1"/>
  <c r="M2654" i="4" s="1"/>
  <c r="I2655" i="4"/>
  <c r="J2655" i="4"/>
  <c r="K2655" i="4" s="1"/>
  <c r="I2656" i="4"/>
  <c r="J2656" i="4"/>
  <c r="K2656" i="4" s="1"/>
  <c r="I2657" i="4"/>
  <c r="J2657" i="4"/>
  <c r="K2657" i="4" s="1"/>
  <c r="L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L2661" i="4" s="1"/>
  <c r="I2662" i="4"/>
  <c r="J2662" i="4"/>
  <c r="K2662" i="4" s="1"/>
  <c r="M2662" i="4" s="1"/>
  <c r="I2663" i="4"/>
  <c r="J2663" i="4"/>
  <c r="K2663" i="4" s="1"/>
  <c r="I2664" i="4"/>
  <c r="J2664" i="4"/>
  <c r="K2664" i="4" s="1"/>
  <c r="I2665" i="4"/>
  <c r="J2665" i="4"/>
  <c r="K2665" i="4" s="1"/>
  <c r="L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L2669" i="4" s="1"/>
  <c r="I2670" i="4"/>
  <c r="J2670" i="4"/>
  <c r="K2670" i="4" s="1"/>
  <c r="M2670" i="4" s="1"/>
  <c r="I2671" i="4"/>
  <c r="J2671" i="4"/>
  <c r="K2671" i="4" s="1"/>
  <c r="I2672" i="4"/>
  <c r="J2672" i="4"/>
  <c r="K2672" i="4" s="1"/>
  <c r="I2673" i="4"/>
  <c r="J2673" i="4"/>
  <c r="K2673" i="4" s="1"/>
  <c r="L2673" i="4" s="1"/>
  <c r="I2674" i="4"/>
  <c r="J2674" i="4"/>
  <c r="K2674" i="4" s="1"/>
  <c r="I2675" i="4"/>
  <c r="J2675" i="4"/>
  <c r="K2675" i="4" s="1"/>
  <c r="I2676" i="4"/>
  <c r="J2676" i="4"/>
  <c r="K2676" i="4" s="1"/>
  <c r="I2677" i="4"/>
  <c r="J2677" i="4"/>
  <c r="K2677" i="4" s="1"/>
  <c r="L2677" i="4" s="1"/>
  <c r="I2678" i="4"/>
  <c r="J2678" i="4"/>
  <c r="K2678" i="4" s="1"/>
  <c r="M2678" i="4" s="1"/>
  <c r="I2679" i="4"/>
  <c r="J2679" i="4"/>
  <c r="K2679" i="4" s="1"/>
  <c r="I2680" i="4"/>
  <c r="J2680" i="4"/>
  <c r="K2680" i="4" s="1"/>
  <c r="I2681" i="4"/>
  <c r="J2681" i="4"/>
  <c r="K2681" i="4" s="1"/>
  <c r="L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L2685" i="4" s="1"/>
  <c r="I2686" i="4"/>
  <c r="J2686" i="4"/>
  <c r="K2686" i="4" s="1"/>
  <c r="M2686" i="4" s="1"/>
  <c r="I2687" i="4"/>
  <c r="J2687" i="4"/>
  <c r="K2687" i="4" s="1"/>
  <c r="I2688" i="4"/>
  <c r="J2688" i="4"/>
  <c r="K2688" i="4" s="1"/>
  <c r="I2689" i="4"/>
  <c r="J2689" i="4"/>
  <c r="K2689" i="4" s="1"/>
  <c r="L2689" i="4" s="1"/>
  <c r="I2690" i="4"/>
  <c r="J2690" i="4"/>
  <c r="K2690" i="4" s="1"/>
  <c r="I2691" i="4"/>
  <c r="J2691" i="4"/>
  <c r="K2691" i="4" s="1"/>
  <c r="I2692" i="4"/>
  <c r="J2692" i="4"/>
  <c r="K2692" i="4" s="1"/>
  <c r="I2693" i="4"/>
  <c r="J2693" i="4"/>
  <c r="K2693" i="4" s="1"/>
  <c r="I2694" i="4"/>
  <c r="J2694" i="4"/>
  <c r="K2694" i="4" s="1"/>
  <c r="I2695" i="4"/>
  <c r="J2695" i="4"/>
  <c r="K2695" i="4" s="1"/>
  <c r="I2696" i="4"/>
  <c r="J2696" i="4"/>
  <c r="K2696" i="4" s="1"/>
  <c r="I2697" i="4"/>
  <c r="J2697" i="4"/>
  <c r="K2697" i="4" s="1"/>
  <c r="I2698" i="4"/>
  <c r="J2698" i="4"/>
  <c r="K2698" i="4" s="1"/>
  <c r="I2699" i="4"/>
  <c r="J2699" i="4"/>
  <c r="K2699" i="4" s="1"/>
  <c r="I2700" i="4"/>
  <c r="J2700" i="4"/>
  <c r="K2700" i="4" s="1"/>
  <c r="I2701" i="4"/>
  <c r="J2701" i="4"/>
  <c r="K2701" i="4" s="1"/>
  <c r="M2701" i="4" s="1"/>
  <c r="I2702" i="4"/>
  <c r="J2702" i="4"/>
  <c r="K2702" i="4" s="1"/>
  <c r="M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L2709" i="4" s="1"/>
  <c r="I2710" i="4"/>
  <c r="J2710" i="4"/>
  <c r="K2710" i="4" s="1"/>
  <c r="I2711" i="4"/>
  <c r="J2711" i="4"/>
  <c r="K2711" i="4" s="1"/>
  <c r="I2712" i="4"/>
  <c r="J2712" i="4"/>
  <c r="K2712" i="4" s="1"/>
  <c r="I2713" i="4"/>
  <c r="J2713" i="4"/>
  <c r="K2713" i="4" s="1"/>
  <c r="I2714" i="4"/>
  <c r="J2714" i="4"/>
  <c r="K2714" i="4" s="1"/>
  <c r="M2714" i="4" s="1"/>
  <c r="I2715" i="4"/>
  <c r="J2715" i="4"/>
  <c r="K2715" i="4" s="1"/>
  <c r="I2716" i="4"/>
  <c r="J2716" i="4"/>
  <c r="K2716" i="4" s="1"/>
  <c r="I2717" i="4"/>
  <c r="J2717" i="4"/>
  <c r="K2717" i="4" s="1"/>
  <c r="I2718" i="4"/>
  <c r="J2718" i="4"/>
  <c r="K2718" i="4" s="1"/>
  <c r="M2718" i="4" s="1"/>
  <c r="I2719" i="4"/>
  <c r="J2719" i="4"/>
  <c r="K2719" i="4" s="1"/>
  <c r="I2720" i="4"/>
  <c r="J2720" i="4"/>
  <c r="K2720" i="4" s="1"/>
  <c r="L2720" i="4" s="1"/>
  <c r="I2721" i="4"/>
  <c r="J2721" i="4"/>
  <c r="K2721" i="4" s="1"/>
  <c r="L2721" i="4" s="1"/>
  <c r="I2722" i="4"/>
  <c r="J2722" i="4"/>
  <c r="K2722" i="4" s="1"/>
  <c r="I2723" i="4"/>
  <c r="J2723" i="4"/>
  <c r="K2723" i="4" s="1"/>
  <c r="I2724" i="4"/>
  <c r="J2724" i="4"/>
  <c r="K2724" i="4" s="1"/>
  <c r="I2725" i="4"/>
  <c r="J2725" i="4"/>
  <c r="K2725" i="4" s="1"/>
  <c r="M2725" i="4" s="1"/>
  <c r="I2726" i="4"/>
  <c r="J2726" i="4"/>
  <c r="K2726" i="4" s="1"/>
  <c r="I2727" i="4"/>
  <c r="J2727" i="4"/>
  <c r="K2727" i="4" s="1"/>
  <c r="I2728" i="4"/>
  <c r="J2728" i="4"/>
  <c r="K2728" i="4" s="1"/>
  <c r="I2729" i="4"/>
  <c r="J2729" i="4"/>
  <c r="K2729" i="4" s="1"/>
  <c r="I2730" i="4"/>
  <c r="J2730" i="4"/>
  <c r="K2730" i="4" s="1"/>
  <c r="I2731" i="4"/>
  <c r="J2731" i="4"/>
  <c r="K2731" i="4" s="1"/>
  <c r="I2732" i="4"/>
  <c r="J2732" i="4"/>
  <c r="K2732" i="4" s="1"/>
  <c r="I2733" i="4"/>
  <c r="J2733" i="4"/>
  <c r="K2733" i="4" s="1"/>
  <c r="L2733" i="4" s="1"/>
  <c r="I2734" i="4"/>
  <c r="J2734" i="4"/>
  <c r="K2734" i="4" s="1"/>
  <c r="I2735" i="4"/>
  <c r="J2735" i="4"/>
  <c r="K2735" i="4" s="1"/>
  <c r="I2736" i="4"/>
  <c r="J2736" i="4"/>
  <c r="K2736" i="4" s="1"/>
  <c r="M2736" i="4" s="1"/>
  <c r="I2737" i="4"/>
  <c r="J2737" i="4"/>
  <c r="K2737" i="4" s="1"/>
  <c r="L2737" i="4" s="1"/>
  <c r="I2738" i="4"/>
  <c r="J2738" i="4"/>
  <c r="K2738" i="4" s="1"/>
  <c r="I2739" i="4"/>
  <c r="J2739" i="4"/>
  <c r="K2739" i="4" s="1"/>
  <c r="I2740" i="4"/>
  <c r="J2740" i="4"/>
  <c r="K2740" i="4" s="1"/>
  <c r="I2741" i="4"/>
  <c r="J2741" i="4"/>
  <c r="K2741" i="4" s="1"/>
  <c r="L2741" i="4" s="1"/>
  <c r="I2742" i="4"/>
  <c r="J2742" i="4"/>
  <c r="K2742" i="4" s="1"/>
  <c r="I2743" i="4"/>
  <c r="J2743" i="4"/>
  <c r="K2743" i="4" s="1"/>
  <c r="L2743" i="4" s="1"/>
  <c r="I2744" i="4"/>
  <c r="J2744" i="4"/>
  <c r="K2744" i="4" s="1"/>
  <c r="I2745" i="4"/>
  <c r="J2745" i="4"/>
  <c r="K2745" i="4" s="1"/>
  <c r="I2746" i="4"/>
  <c r="J2746" i="4"/>
  <c r="K2746" i="4" s="1"/>
  <c r="M2746" i="4" s="1"/>
  <c r="I2747" i="4"/>
  <c r="J2747" i="4"/>
  <c r="K2747" i="4" s="1"/>
  <c r="I2748" i="4"/>
  <c r="J2748" i="4"/>
  <c r="K2748" i="4" s="1"/>
  <c r="M2748" i="4" s="1"/>
  <c r="I2749" i="4"/>
  <c r="J2749" i="4"/>
  <c r="K2749" i="4" s="1"/>
  <c r="I2750" i="4"/>
  <c r="J2750" i="4"/>
  <c r="K2750" i="4" s="1"/>
  <c r="M2750" i="4" s="1"/>
  <c r="I2751" i="4"/>
  <c r="J2751" i="4"/>
  <c r="K2751" i="4" s="1"/>
  <c r="I2752" i="4"/>
  <c r="J2752" i="4"/>
  <c r="K2752" i="4" s="1"/>
  <c r="I2753" i="4"/>
  <c r="J2753" i="4"/>
  <c r="K2753" i="4" s="1"/>
  <c r="I2754" i="4"/>
  <c r="J2754" i="4"/>
  <c r="K2754" i="4" s="1"/>
  <c r="I2755" i="4"/>
  <c r="J2755" i="4"/>
  <c r="K2755" i="4" s="1"/>
  <c r="L2755" i="4" s="1"/>
  <c r="I2756" i="4"/>
  <c r="J2756" i="4"/>
  <c r="K2756" i="4" s="1"/>
  <c r="I2757" i="4"/>
  <c r="J2757" i="4"/>
  <c r="K2757" i="4" s="1"/>
  <c r="L2757" i="4" s="1"/>
  <c r="I2758" i="4"/>
  <c r="J2758" i="4"/>
  <c r="K2758" i="4" s="1"/>
  <c r="I2759" i="4"/>
  <c r="J2759" i="4"/>
  <c r="K2759" i="4" s="1"/>
  <c r="L2759" i="4" s="1"/>
  <c r="I2760" i="4"/>
  <c r="J2760" i="4"/>
  <c r="K2760" i="4" s="1"/>
  <c r="I2761" i="4"/>
  <c r="J2761" i="4"/>
  <c r="K2761" i="4" s="1"/>
  <c r="I2762" i="4"/>
  <c r="J2762" i="4"/>
  <c r="K2762" i="4" s="1"/>
  <c r="M2762" i="4" s="1"/>
  <c r="I2763" i="4"/>
  <c r="J2763" i="4"/>
  <c r="K2763" i="4" s="1"/>
  <c r="I2764" i="4"/>
  <c r="J2764" i="4"/>
  <c r="K2764" i="4" s="1"/>
  <c r="M2764" i="4" s="1"/>
  <c r="I2765" i="4"/>
  <c r="J2765" i="4"/>
  <c r="K2765" i="4" s="1"/>
  <c r="I2766" i="4"/>
  <c r="J2766" i="4"/>
  <c r="K2766" i="4" s="1"/>
  <c r="M2766" i="4" s="1"/>
  <c r="I2767" i="4"/>
  <c r="J2767" i="4"/>
  <c r="K2767" i="4" s="1"/>
  <c r="I2768" i="4"/>
  <c r="J2768" i="4"/>
  <c r="K2768" i="4" s="1"/>
  <c r="I2769" i="4"/>
  <c r="J2769" i="4"/>
  <c r="K2769" i="4" s="1"/>
  <c r="L2769" i="4" s="1"/>
  <c r="I2770" i="4"/>
  <c r="J2770" i="4"/>
  <c r="K2770" i="4" s="1"/>
  <c r="I2771" i="4"/>
  <c r="J2771" i="4"/>
  <c r="K2771" i="4" s="1"/>
  <c r="I2772" i="4"/>
  <c r="J2772" i="4"/>
  <c r="K2772" i="4" s="1"/>
  <c r="I2773" i="4"/>
  <c r="J2773" i="4"/>
  <c r="K2773" i="4" s="1"/>
  <c r="L2773" i="4" s="1"/>
  <c r="I2774" i="4"/>
  <c r="J2774" i="4"/>
  <c r="K2774" i="4" s="1"/>
  <c r="I2775" i="4"/>
  <c r="J2775" i="4"/>
  <c r="K2775" i="4" s="1"/>
  <c r="I2776" i="4"/>
  <c r="J2776" i="4"/>
  <c r="K2776" i="4" s="1"/>
  <c r="I2777" i="4"/>
  <c r="J2777" i="4"/>
  <c r="K2777" i="4" s="1"/>
  <c r="L2777" i="4" s="1"/>
  <c r="I2778" i="4"/>
  <c r="J2778" i="4"/>
  <c r="K2778" i="4" s="1"/>
  <c r="M2778" i="4" s="1"/>
  <c r="I2779" i="4"/>
  <c r="J2779" i="4"/>
  <c r="K2779" i="4" s="1"/>
  <c r="I2780" i="4"/>
  <c r="J2780" i="4"/>
  <c r="K2780" i="4" s="1"/>
  <c r="I2781" i="4"/>
  <c r="J2781" i="4"/>
  <c r="K2781" i="4" s="1"/>
  <c r="L2781" i="4" s="1"/>
  <c r="I2782" i="4"/>
  <c r="J2782" i="4"/>
  <c r="K2782" i="4" s="1"/>
  <c r="M2782" i="4" s="1"/>
  <c r="I2783" i="4"/>
  <c r="J2783" i="4"/>
  <c r="K2783" i="4" s="1"/>
  <c r="I2784" i="4"/>
  <c r="J2784" i="4"/>
  <c r="K2784" i="4" s="1"/>
  <c r="I2785" i="4"/>
  <c r="J2785" i="4"/>
  <c r="K2785" i="4" s="1"/>
  <c r="L2785" i="4" s="1"/>
  <c r="I2786" i="4"/>
  <c r="J2786" i="4"/>
  <c r="K2786" i="4" s="1"/>
  <c r="M2786" i="4" s="1"/>
  <c r="I2787" i="4"/>
  <c r="J2787" i="4"/>
  <c r="K2787" i="4" s="1"/>
  <c r="I2788" i="4"/>
  <c r="J2788" i="4"/>
  <c r="K2788" i="4" s="1"/>
  <c r="I2789" i="4"/>
  <c r="J2789" i="4"/>
  <c r="K2789" i="4" s="1"/>
  <c r="I2790" i="4"/>
  <c r="J2790" i="4"/>
  <c r="K2790" i="4" s="1"/>
  <c r="M2790" i="4" s="1"/>
  <c r="I2791" i="4"/>
  <c r="J2791" i="4"/>
  <c r="K2791" i="4" s="1"/>
  <c r="I2792" i="4"/>
  <c r="J2792" i="4"/>
  <c r="K2792" i="4" s="1"/>
  <c r="I2793" i="4"/>
  <c r="J2793" i="4"/>
  <c r="K2793" i="4" s="1"/>
  <c r="L2793" i="4" s="1"/>
  <c r="I2794" i="4"/>
  <c r="J2794" i="4"/>
  <c r="K2794" i="4" s="1"/>
  <c r="M2794" i="4" s="1"/>
  <c r="I2795" i="4"/>
  <c r="J2795" i="4"/>
  <c r="K2795" i="4" s="1"/>
  <c r="I2796" i="4"/>
  <c r="J2796" i="4"/>
  <c r="K2796" i="4" s="1"/>
  <c r="I2797" i="4"/>
  <c r="J2797" i="4"/>
  <c r="K2797" i="4" s="1"/>
  <c r="L2797" i="4" s="1"/>
  <c r="I2798" i="4"/>
  <c r="J2798" i="4"/>
  <c r="K2798" i="4" s="1"/>
  <c r="M2798" i="4" s="1"/>
  <c r="I2799" i="4"/>
  <c r="J2799" i="4"/>
  <c r="K2799" i="4" s="1"/>
  <c r="I2800" i="4"/>
  <c r="J2800" i="4"/>
  <c r="K2800" i="4" s="1"/>
  <c r="I2801" i="4"/>
  <c r="J2801" i="4"/>
  <c r="K2801" i="4" s="1"/>
  <c r="L2801" i="4" s="1"/>
  <c r="I2802" i="4"/>
  <c r="J2802" i="4"/>
  <c r="K2802" i="4" s="1"/>
  <c r="M2802" i="4" s="1"/>
  <c r="I2803" i="4"/>
  <c r="J2803" i="4"/>
  <c r="K2803" i="4" s="1"/>
  <c r="I2804" i="4"/>
  <c r="J2804" i="4"/>
  <c r="K2804" i="4" s="1"/>
  <c r="I2805" i="4"/>
  <c r="J2805" i="4"/>
  <c r="K2805" i="4" s="1"/>
  <c r="I2806" i="4"/>
  <c r="J2806" i="4"/>
  <c r="K2806" i="4" s="1"/>
  <c r="M2806" i="4" s="1"/>
  <c r="I2807" i="4"/>
  <c r="J2807" i="4"/>
  <c r="K2807" i="4" s="1"/>
  <c r="I2808" i="4"/>
  <c r="J2808" i="4"/>
  <c r="K2808" i="4" s="1"/>
  <c r="I2809" i="4"/>
  <c r="J2809" i="4"/>
  <c r="K2809" i="4" s="1"/>
  <c r="L2809" i="4" s="1"/>
  <c r="I2810" i="4"/>
  <c r="J2810" i="4"/>
  <c r="K2810" i="4" s="1"/>
  <c r="M2810" i="4" s="1"/>
  <c r="I2811" i="4"/>
  <c r="J2811" i="4"/>
  <c r="K2811" i="4" s="1"/>
  <c r="I2812" i="4"/>
  <c r="J2812" i="4"/>
  <c r="K2812" i="4" s="1"/>
  <c r="I2813" i="4"/>
  <c r="J2813" i="4"/>
  <c r="K2813" i="4" s="1"/>
  <c r="L2813" i="4" s="1"/>
  <c r="I2814" i="4"/>
  <c r="J2814" i="4"/>
  <c r="K2814" i="4" s="1"/>
  <c r="M2814" i="4" s="1"/>
  <c r="I2815" i="4"/>
  <c r="J2815" i="4"/>
  <c r="K2815" i="4" s="1"/>
  <c r="I2816" i="4"/>
  <c r="J2816" i="4"/>
  <c r="K2816" i="4" s="1"/>
  <c r="I2817" i="4"/>
  <c r="J2817" i="4"/>
  <c r="K2817" i="4" s="1"/>
  <c r="L2817" i="4" s="1"/>
  <c r="I2818" i="4"/>
  <c r="J2818" i="4"/>
  <c r="K2818" i="4" s="1"/>
  <c r="I2819" i="4"/>
  <c r="J2819" i="4"/>
  <c r="K2819" i="4" s="1"/>
  <c r="I2820" i="4"/>
  <c r="J2820" i="4"/>
  <c r="K2820" i="4" s="1"/>
  <c r="I2821" i="4"/>
  <c r="J2821" i="4"/>
  <c r="K2821" i="4" s="1"/>
  <c r="L2821" i="4" s="1"/>
  <c r="I2822" i="4"/>
  <c r="J2822" i="4"/>
  <c r="K2822" i="4" s="1"/>
  <c r="M2822" i="4" s="1"/>
  <c r="I2823" i="4"/>
  <c r="J2823" i="4"/>
  <c r="K2823" i="4" s="1"/>
  <c r="I2824" i="4"/>
  <c r="J2824" i="4"/>
  <c r="K2824" i="4" s="1"/>
  <c r="I2825" i="4"/>
  <c r="J2825" i="4"/>
  <c r="K2825" i="4" s="1"/>
  <c r="L2825" i="4" s="1"/>
  <c r="I2826" i="4"/>
  <c r="J2826" i="4"/>
  <c r="K2826" i="4" s="1"/>
  <c r="M2826" i="4" s="1"/>
  <c r="I2827" i="4"/>
  <c r="J2827" i="4"/>
  <c r="K2827" i="4" s="1"/>
  <c r="J2" i="4"/>
  <c r="I2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P2771" i="4"/>
  <c r="P2772" i="4"/>
  <c r="M2856" i="4" l="1"/>
  <c r="L2856" i="4"/>
  <c r="M2843" i="4"/>
  <c r="M2900" i="4"/>
  <c r="L2900" i="4"/>
  <c r="M2851" i="4"/>
  <c r="L2851" i="4"/>
  <c r="M2759" i="4"/>
  <c r="M2637" i="4"/>
  <c r="L2895" i="4"/>
  <c r="L2887" i="4"/>
  <c r="L2879" i="4"/>
  <c r="L2871" i="4"/>
  <c r="L2863" i="4"/>
  <c r="M2908" i="4"/>
  <c r="L2908" i="4"/>
  <c r="M2904" i="4"/>
  <c r="L2904" i="4"/>
  <c r="L2891" i="4"/>
  <c r="M2891" i="4"/>
  <c r="L2883" i="4"/>
  <c r="M2883" i="4"/>
  <c r="L2875" i="4"/>
  <c r="M2875" i="4"/>
  <c r="L2867" i="4"/>
  <c r="M2867" i="4"/>
  <c r="L2739" i="4"/>
  <c r="M2739" i="4"/>
  <c r="L2723" i="4"/>
  <c r="M2723" i="4"/>
  <c r="M2717" i="4"/>
  <c r="L2717" i="4"/>
  <c r="M2705" i="4"/>
  <c r="L2705" i="4"/>
  <c r="L2693" i="4"/>
  <c r="M2693" i="4"/>
  <c r="L2613" i="4"/>
  <c r="M2613" i="4"/>
  <c r="M2892" i="4"/>
  <c r="L2892" i="4"/>
  <c r="M2884" i="4"/>
  <c r="L2884" i="4"/>
  <c r="M2876" i="4"/>
  <c r="L2876" i="4"/>
  <c r="M2868" i="4"/>
  <c r="L2868" i="4"/>
  <c r="M2860" i="4"/>
  <c r="L2860" i="4"/>
  <c r="M2629" i="4"/>
  <c r="M2755" i="4"/>
  <c r="M2781" i="4"/>
  <c r="L2896" i="4"/>
  <c r="L2888" i="4"/>
  <c r="L2880" i="4"/>
  <c r="L2872" i="4"/>
  <c r="L2864" i="4"/>
  <c r="L2852" i="4"/>
  <c r="M2839" i="4"/>
  <c r="L2906" i="4"/>
  <c r="M2906" i="4"/>
  <c r="M2899" i="4"/>
  <c r="L2899" i="4"/>
  <c r="L2894" i="4"/>
  <c r="M2894" i="4"/>
  <c r="L2886" i="4"/>
  <c r="M2886" i="4"/>
  <c r="L2878" i="4"/>
  <c r="M2878" i="4"/>
  <c r="L2870" i="4"/>
  <c r="M2870" i="4"/>
  <c r="L2862" i="4"/>
  <c r="M2862" i="4"/>
  <c r="M2855" i="4"/>
  <c r="L2855" i="4"/>
  <c r="L2850" i="4"/>
  <c r="M2850" i="4"/>
  <c r="L2842" i="4"/>
  <c r="M2842" i="4"/>
  <c r="M2836" i="4"/>
  <c r="L2836" i="4"/>
  <c r="L2834" i="4"/>
  <c r="M2834" i="4"/>
  <c r="M2903" i="4"/>
  <c r="L2903" i="4"/>
  <c r="M2859" i="4"/>
  <c r="L2859" i="4"/>
  <c r="M2848" i="4"/>
  <c r="L2848" i="4"/>
  <c r="L2846" i="4"/>
  <c r="M2846" i="4"/>
  <c r="M2840" i="4"/>
  <c r="L2840" i="4"/>
  <c r="M2832" i="4"/>
  <c r="L2832" i="4"/>
  <c r="L2830" i="4"/>
  <c r="M2830" i="4"/>
  <c r="M2907" i="4"/>
  <c r="L2907" i="4"/>
  <c r="L2898" i="4"/>
  <c r="M2898" i="4"/>
  <c r="L2890" i="4"/>
  <c r="M2890" i="4"/>
  <c r="L2882" i="4"/>
  <c r="M2882" i="4"/>
  <c r="L2874" i="4"/>
  <c r="M2874" i="4"/>
  <c r="L2866" i="4"/>
  <c r="M2866" i="4"/>
  <c r="L2854" i="4"/>
  <c r="M2854" i="4"/>
  <c r="M2844" i="4"/>
  <c r="L2844" i="4"/>
  <c r="M2835" i="4"/>
  <c r="L2835" i="4"/>
  <c r="M2828" i="4"/>
  <c r="L2828" i="4"/>
  <c r="L2902" i="4"/>
  <c r="M2902" i="4"/>
  <c r="L2858" i="4"/>
  <c r="M2858" i="4"/>
  <c r="M2847" i="4"/>
  <c r="L2847" i="4"/>
  <c r="L2838" i="4"/>
  <c r="M2838" i="4"/>
  <c r="M2831" i="4"/>
  <c r="L2831" i="4"/>
  <c r="M2909" i="4"/>
  <c r="M2905" i="4"/>
  <c r="M2901" i="4"/>
  <c r="M2897" i="4"/>
  <c r="M2893" i="4"/>
  <c r="M2889" i="4"/>
  <c r="M2885" i="4"/>
  <c r="M2881" i="4"/>
  <c r="M2877" i="4"/>
  <c r="M2873" i="4"/>
  <c r="M2869" i="4"/>
  <c r="M2865" i="4"/>
  <c r="M2861" i="4"/>
  <c r="M2857" i="4"/>
  <c r="M2853" i="4"/>
  <c r="M2849" i="4"/>
  <c r="M2845" i="4"/>
  <c r="M2841" i="4"/>
  <c r="M2837" i="4"/>
  <c r="M2833" i="4"/>
  <c r="M2829" i="4"/>
  <c r="L2599" i="4"/>
  <c r="M2709" i="4"/>
  <c r="L2718" i="4"/>
  <c r="L2725" i="4"/>
  <c r="M2757" i="4"/>
  <c r="M2801" i="4"/>
  <c r="M2603" i="4"/>
  <c r="L2607" i="4"/>
  <c r="M2741" i="4"/>
  <c r="L2750" i="4"/>
  <c r="M2813" i="4"/>
  <c r="M2825" i="4"/>
  <c r="M2721" i="4"/>
  <c r="M2737" i="4"/>
  <c r="M2743" i="4"/>
  <c r="M2797" i="4"/>
  <c r="M2720" i="4"/>
  <c r="L2746" i="4"/>
  <c r="L2764" i="4"/>
  <c r="M2770" i="4"/>
  <c r="L2770" i="4"/>
  <c r="M2758" i="4"/>
  <c r="L2758" i="4"/>
  <c r="M2756" i="4"/>
  <c r="L2756" i="4"/>
  <c r="M2738" i="4"/>
  <c r="L2738" i="4"/>
  <c r="M2728" i="4"/>
  <c r="L2728" i="4"/>
  <c r="M2724" i="4"/>
  <c r="L2724" i="4"/>
  <c r="M2722" i="4"/>
  <c r="L2722" i="4"/>
  <c r="M2698" i="4"/>
  <c r="L2698" i="4"/>
  <c r="M2694" i="4"/>
  <c r="L2694" i="4"/>
  <c r="M2626" i="4"/>
  <c r="L2626" i="4"/>
  <c r="M2622" i="4"/>
  <c r="L2622" i="4"/>
  <c r="M2618" i="4"/>
  <c r="L2618" i="4"/>
  <c r="L2610" i="4"/>
  <c r="M2610" i="4"/>
  <c r="M2596" i="4"/>
  <c r="L2596" i="4"/>
  <c r="M2818" i="4"/>
  <c r="L2818" i="4"/>
  <c r="M2682" i="4"/>
  <c r="L2682" i="4"/>
  <c r="M2666" i="4"/>
  <c r="L2666" i="4"/>
  <c r="L2749" i="4"/>
  <c r="M2749" i="4"/>
  <c r="L2763" i="4"/>
  <c r="M2763" i="4"/>
  <c r="M2595" i="4"/>
  <c r="L2600" i="4"/>
  <c r="M2638" i="4"/>
  <c r="L2638" i="4"/>
  <c r="M2645" i="4"/>
  <c r="M2657" i="4"/>
  <c r="M2673" i="4"/>
  <c r="M2681" i="4"/>
  <c r="M2689" i="4"/>
  <c r="M2785" i="4"/>
  <c r="M2817" i="4"/>
  <c r="M2706" i="4"/>
  <c r="L2706" i="4"/>
  <c r="M2690" i="4"/>
  <c r="L2690" i="4"/>
  <c r="M2674" i="4"/>
  <c r="L2674" i="4"/>
  <c r="M2658" i="4"/>
  <c r="L2658" i="4"/>
  <c r="M2650" i="4"/>
  <c r="L2650" i="4"/>
  <c r="L2604" i="4"/>
  <c r="L2609" i="4"/>
  <c r="L2611" i="4"/>
  <c r="M2614" i="4"/>
  <c r="M2621" i="4"/>
  <c r="L2625" i="4"/>
  <c r="M2625" i="4"/>
  <c r="L2642" i="4"/>
  <c r="L2654" i="4"/>
  <c r="L2662" i="4"/>
  <c r="L2670" i="4"/>
  <c r="L2678" i="4"/>
  <c r="L2686" i="4"/>
  <c r="L2701" i="4"/>
  <c r="L2719" i="4"/>
  <c r="M2719" i="4"/>
  <c r="L2736" i="4"/>
  <c r="L2747" i="4"/>
  <c r="M2747" i="4"/>
  <c r="L2751" i="4"/>
  <c r="M2751" i="4"/>
  <c r="L2765" i="4"/>
  <c r="M2765" i="4"/>
  <c r="M2773" i="4"/>
  <c r="L2805" i="4"/>
  <c r="M2805" i="4"/>
  <c r="M2630" i="4"/>
  <c r="L2630" i="4"/>
  <c r="L2641" i="4"/>
  <c r="M2641" i="4"/>
  <c r="M2710" i="4"/>
  <c r="L2710" i="4"/>
  <c r="M2742" i="4"/>
  <c r="L2742" i="4"/>
  <c r="M2754" i="4"/>
  <c r="L2754" i="4"/>
  <c r="M2592" i="4"/>
  <c r="L2592" i="4"/>
  <c r="L2634" i="4"/>
  <c r="M2665" i="4"/>
  <c r="M2697" i="4"/>
  <c r="L2697" i="4"/>
  <c r="L2714" i="4"/>
  <c r="L2735" i="4"/>
  <c r="M2735" i="4"/>
  <c r="M2740" i="4"/>
  <c r="L2740" i="4"/>
  <c r="M2774" i="4"/>
  <c r="L2774" i="4"/>
  <c r="L2633" i="4"/>
  <c r="M2633" i="4"/>
  <c r="L2702" i="4"/>
  <c r="M2713" i="4"/>
  <c r="L2713" i="4"/>
  <c r="L2748" i="4"/>
  <c r="L2762" i="4"/>
  <c r="M2608" i="4"/>
  <c r="L2608" i="4"/>
  <c r="L2789" i="4"/>
  <c r="M2789" i="4"/>
  <c r="M2653" i="4"/>
  <c r="M2661" i="4"/>
  <c r="M2669" i="4"/>
  <c r="M2677" i="4"/>
  <c r="M2685" i="4"/>
  <c r="M2733" i="4"/>
  <c r="M2769" i="4"/>
  <c r="M2777" i="4"/>
  <c r="M2793" i="4"/>
  <c r="M2809" i="4"/>
  <c r="M2821" i="4"/>
  <c r="M2598" i="4"/>
  <c r="L2598" i="4"/>
  <c r="M2606" i="4"/>
  <c r="L2606" i="4"/>
  <c r="M2612" i="4"/>
  <c r="L2612" i="4"/>
  <c r="M2594" i="4"/>
  <c r="L2594" i="4"/>
  <c r="M2602" i="4"/>
  <c r="L2602" i="4"/>
  <c r="M2615" i="4"/>
  <c r="L2615" i="4"/>
  <c r="M2640" i="4"/>
  <c r="L2640" i="4"/>
  <c r="M2647" i="4"/>
  <c r="L2647" i="4"/>
  <c r="M2656" i="4"/>
  <c r="L2656" i="4"/>
  <c r="M2660" i="4"/>
  <c r="L2660" i="4"/>
  <c r="M2664" i="4"/>
  <c r="L2664" i="4"/>
  <c r="M2668" i="4"/>
  <c r="L2668" i="4"/>
  <c r="M2672" i="4"/>
  <c r="L2672" i="4"/>
  <c r="M2676" i="4"/>
  <c r="L2676" i="4"/>
  <c r="M2680" i="4"/>
  <c r="L2680" i="4"/>
  <c r="M2684" i="4"/>
  <c r="L2684" i="4"/>
  <c r="M2688" i="4"/>
  <c r="L2688" i="4"/>
  <c r="M2692" i="4"/>
  <c r="L2692" i="4"/>
  <c r="M2695" i="4"/>
  <c r="L2695" i="4"/>
  <c r="M2700" i="4"/>
  <c r="L2700" i="4"/>
  <c r="M2703" i="4"/>
  <c r="L2703" i="4"/>
  <c r="M2708" i="4"/>
  <c r="L2708" i="4"/>
  <c r="M2711" i="4"/>
  <c r="L2711" i="4"/>
  <c r="M2716" i="4"/>
  <c r="L2716" i="4"/>
  <c r="L2727" i="4"/>
  <c r="M2727" i="4"/>
  <c r="M2730" i="4"/>
  <c r="L2730" i="4"/>
  <c r="M2732" i="4"/>
  <c r="L2732" i="4"/>
  <c r="L2753" i="4"/>
  <c r="M2753" i="4"/>
  <c r="L2593" i="4"/>
  <c r="L2597" i="4"/>
  <c r="L2601" i="4"/>
  <c r="L2605" i="4"/>
  <c r="M2617" i="4"/>
  <c r="M2620" i="4"/>
  <c r="L2620" i="4"/>
  <c r="M2624" i="4"/>
  <c r="L2624" i="4"/>
  <c r="M2628" i="4"/>
  <c r="L2628" i="4"/>
  <c r="M2632" i="4"/>
  <c r="L2632" i="4"/>
  <c r="M2636" i="4"/>
  <c r="L2636" i="4"/>
  <c r="M2643" i="4"/>
  <c r="L2643" i="4"/>
  <c r="L2646" i="4"/>
  <c r="M2649" i="4"/>
  <c r="M2652" i="4"/>
  <c r="L2652" i="4"/>
  <c r="M2726" i="4"/>
  <c r="L2726" i="4"/>
  <c r="M2752" i="4"/>
  <c r="L2752" i="4"/>
  <c r="M2616" i="4"/>
  <c r="L2616" i="4"/>
  <c r="M2639" i="4"/>
  <c r="L2639" i="4"/>
  <c r="M2648" i="4"/>
  <c r="L2648" i="4"/>
  <c r="M2655" i="4"/>
  <c r="L2655" i="4"/>
  <c r="M2659" i="4"/>
  <c r="L2659" i="4"/>
  <c r="M2663" i="4"/>
  <c r="L2663" i="4"/>
  <c r="M2667" i="4"/>
  <c r="L2667" i="4"/>
  <c r="M2671" i="4"/>
  <c r="L2671" i="4"/>
  <c r="M2675" i="4"/>
  <c r="L2675" i="4"/>
  <c r="M2679" i="4"/>
  <c r="L2679" i="4"/>
  <c r="M2683" i="4"/>
  <c r="L2683" i="4"/>
  <c r="M2687" i="4"/>
  <c r="L2687" i="4"/>
  <c r="M2691" i="4"/>
  <c r="L2691" i="4"/>
  <c r="M2696" i="4"/>
  <c r="L2696" i="4"/>
  <c r="M2699" i="4"/>
  <c r="L2699" i="4"/>
  <c r="M2704" i="4"/>
  <c r="L2704" i="4"/>
  <c r="M2707" i="4"/>
  <c r="L2707" i="4"/>
  <c r="M2712" i="4"/>
  <c r="L2712" i="4"/>
  <c r="M2715" i="4"/>
  <c r="L2715" i="4"/>
  <c r="M2729" i="4"/>
  <c r="L2729" i="4"/>
  <c r="L2731" i="4"/>
  <c r="M2731" i="4"/>
  <c r="M2734" i="4"/>
  <c r="L2734" i="4"/>
  <c r="L2745" i="4"/>
  <c r="M2745" i="4"/>
  <c r="L2761" i="4"/>
  <c r="M2761" i="4"/>
  <c r="M2619" i="4"/>
  <c r="L2619" i="4"/>
  <c r="M2623" i="4"/>
  <c r="L2623" i="4"/>
  <c r="M2627" i="4"/>
  <c r="L2627" i="4"/>
  <c r="M2631" i="4"/>
  <c r="L2631" i="4"/>
  <c r="M2635" i="4"/>
  <c r="L2635" i="4"/>
  <c r="M2644" i="4"/>
  <c r="L2644" i="4"/>
  <c r="M2651" i="4"/>
  <c r="L2651" i="4"/>
  <c r="M2744" i="4"/>
  <c r="L2744" i="4"/>
  <c r="M2760" i="4"/>
  <c r="L2760" i="4"/>
  <c r="M2767" i="4"/>
  <c r="L2767" i="4"/>
  <c r="M2771" i="4"/>
  <c r="L2771" i="4"/>
  <c r="M2775" i="4"/>
  <c r="L2775" i="4"/>
  <c r="M2779" i="4"/>
  <c r="L2779" i="4"/>
  <c r="M2783" i="4"/>
  <c r="L2783" i="4"/>
  <c r="M2787" i="4"/>
  <c r="L2787" i="4"/>
  <c r="M2791" i="4"/>
  <c r="L2791" i="4"/>
  <c r="M2795" i="4"/>
  <c r="L2795" i="4"/>
  <c r="M2799" i="4"/>
  <c r="L2799" i="4"/>
  <c r="M2803" i="4"/>
  <c r="L2803" i="4"/>
  <c r="M2807" i="4"/>
  <c r="L2807" i="4"/>
  <c r="M2811" i="4"/>
  <c r="L2811" i="4"/>
  <c r="M2815" i="4"/>
  <c r="L2815" i="4"/>
  <c r="M2819" i="4"/>
  <c r="L2819" i="4"/>
  <c r="M2823" i="4"/>
  <c r="L2823" i="4"/>
  <c r="M2827" i="4"/>
  <c r="L2827" i="4"/>
  <c r="L2766" i="4"/>
  <c r="L2778" i="4"/>
  <c r="L2782" i="4"/>
  <c r="L2786" i="4"/>
  <c r="L2790" i="4"/>
  <c r="L2794" i="4"/>
  <c r="L2798" i="4"/>
  <c r="L2802" i="4"/>
  <c r="L2806" i="4"/>
  <c r="L2810" i="4"/>
  <c r="L2814" i="4"/>
  <c r="L2822" i="4"/>
  <c r="L2826" i="4"/>
  <c r="M2768" i="4"/>
  <c r="L2768" i="4"/>
  <c r="M2772" i="4"/>
  <c r="L2772" i="4"/>
  <c r="M2776" i="4"/>
  <c r="L2776" i="4"/>
  <c r="M2780" i="4"/>
  <c r="L2780" i="4"/>
  <c r="M2784" i="4"/>
  <c r="L2784" i="4"/>
  <c r="M2788" i="4"/>
  <c r="L2788" i="4"/>
  <c r="M2792" i="4"/>
  <c r="L2792" i="4"/>
  <c r="M2796" i="4"/>
  <c r="L2796" i="4"/>
  <c r="M2800" i="4"/>
  <c r="L2800" i="4"/>
  <c r="M2804" i="4"/>
  <c r="L2804" i="4"/>
  <c r="M2808" i="4"/>
  <c r="L2808" i="4"/>
  <c r="M2812" i="4"/>
  <c r="L2812" i="4"/>
  <c r="M2816" i="4"/>
  <c r="L2816" i="4"/>
  <c r="M2820" i="4"/>
  <c r="L2820" i="4"/>
  <c r="M2824" i="4"/>
  <c r="L2824" i="4"/>
  <c r="O2814" i="4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E2768" i="4"/>
  <c r="P2767" i="4"/>
  <c r="E2767" i="4"/>
  <c r="P2766" i="4"/>
  <c r="E2766" i="4"/>
  <c r="P2765" i="4"/>
  <c r="E2765" i="4"/>
  <c r="P2764" i="4"/>
  <c r="E2764" i="4"/>
  <c r="P2763" i="4"/>
  <c r="E2763" i="4"/>
  <c r="P2762" i="4"/>
  <c r="E2762" i="4"/>
  <c r="P2761" i="4"/>
  <c r="E2761" i="4"/>
  <c r="P2760" i="4"/>
  <c r="E2760" i="4"/>
  <c r="P2759" i="4"/>
  <c r="E2759" i="4"/>
  <c r="P2758" i="4"/>
  <c r="E2758" i="4"/>
  <c r="P2757" i="4"/>
  <c r="E2757" i="4"/>
  <c r="P2756" i="4"/>
  <c r="E2756" i="4"/>
  <c r="P2755" i="4"/>
  <c r="E2755" i="4"/>
  <c r="P2754" i="4"/>
  <c r="E2754" i="4"/>
  <c r="P2753" i="4"/>
  <c r="E2753" i="4"/>
  <c r="P2752" i="4"/>
  <c r="E2752" i="4"/>
  <c r="P2751" i="4"/>
  <c r="E2751" i="4"/>
  <c r="P2750" i="4"/>
  <c r="E2750" i="4"/>
  <c r="P2749" i="4"/>
  <c r="E2749" i="4"/>
  <c r="P2748" i="4"/>
  <c r="E2748" i="4"/>
  <c r="P2747" i="4"/>
  <c r="E2747" i="4"/>
  <c r="P2746" i="4"/>
  <c r="E2746" i="4"/>
  <c r="P2745" i="4"/>
  <c r="E2745" i="4"/>
  <c r="P2744" i="4"/>
  <c r="E2744" i="4"/>
  <c r="P2743" i="4"/>
  <c r="E2743" i="4"/>
  <c r="P2742" i="4"/>
  <c r="E2742" i="4"/>
  <c r="P2741" i="4"/>
  <c r="E2741" i="4"/>
  <c r="P2740" i="4"/>
  <c r="E2740" i="4"/>
  <c r="P2739" i="4"/>
  <c r="E2739" i="4"/>
  <c r="P2738" i="4"/>
  <c r="E2738" i="4"/>
  <c r="P2737" i="4"/>
  <c r="E2737" i="4"/>
  <c r="P2736" i="4"/>
  <c r="E2736" i="4"/>
  <c r="P2735" i="4"/>
  <c r="E2735" i="4"/>
  <c r="P2734" i="4"/>
  <c r="E2734" i="4"/>
  <c r="P2733" i="4"/>
  <c r="E2733" i="4"/>
  <c r="P2732" i="4"/>
  <c r="E2732" i="4"/>
  <c r="P2731" i="4"/>
  <c r="E2731" i="4"/>
  <c r="P2730" i="4"/>
  <c r="E2730" i="4"/>
  <c r="P2729" i="4"/>
  <c r="E2729" i="4"/>
  <c r="P2728" i="4"/>
  <c r="E2728" i="4"/>
  <c r="P2727" i="4"/>
  <c r="E2727" i="4"/>
  <c r="P2726" i="4"/>
  <c r="E2726" i="4"/>
  <c r="P2725" i="4"/>
  <c r="E2725" i="4"/>
  <c r="P2724" i="4"/>
  <c r="E2724" i="4"/>
  <c r="P2723" i="4"/>
  <c r="E2723" i="4"/>
  <c r="P2722" i="4"/>
  <c r="E2722" i="4"/>
  <c r="P2721" i="4"/>
  <c r="E2721" i="4"/>
  <c r="P2720" i="4"/>
  <c r="E2720" i="4"/>
  <c r="P2719" i="4"/>
  <c r="E2719" i="4"/>
  <c r="P2718" i="4"/>
  <c r="E2718" i="4"/>
  <c r="P2717" i="4"/>
  <c r="E2717" i="4"/>
  <c r="P2716" i="4"/>
  <c r="E2716" i="4"/>
  <c r="P2715" i="4"/>
  <c r="E2715" i="4"/>
  <c r="P2714" i="4"/>
  <c r="E2714" i="4"/>
  <c r="P2713" i="4"/>
  <c r="E2713" i="4"/>
  <c r="P2712" i="4"/>
  <c r="E2712" i="4"/>
  <c r="P2711" i="4"/>
  <c r="E2711" i="4"/>
  <c r="P2710" i="4"/>
  <c r="E2710" i="4"/>
  <c r="P2709" i="4"/>
  <c r="E2709" i="4"/>
  <c r="P2708" i="4"/>
  <c r="E2708" i="4"/>
  <c r="P2707" i="4"/>
  <c r="E2707" i="4"/>
  <c r="P2706" i="4"/>
  <c r="E2706" i="4"/>
  <c r="P2705" i="4"/>
  <c r="E2705" i="4"/>
  <c r="P2704" i="4"/>
  <c r="E2704" i="4"/>
  <c r="P2703" i="4"/>
  <c r="E2703" i="4"/>
  <c r="P2702" i="4"/>
  <c r="E2702" i="4"/>
  <c r="P2701" i="4"/>
  <c r="E2701" i="4"/>
  <c r="P2700" i="4"/>
  <c r="E2700" i="4"/>
  <c r="P2699" i="4"/>
  <c r="E2699" i="4"/>
  <c r="P2698" i="4"/>
  <c r="E2698" i="4"/>
  <c r="P2697" i="4"/>
  <c r="E2697" i="4"/>
  <c r="P2696" i="4"/>
  <c r="E2696" i="4"/>
  <c r="P2695" i="4"/>
  <c r="E2695" i="4"/>
  <c r="P2694" i="4"/>
  <c r="E2694" i="4"/>
  <c r="P2693" i="4"/>
  <c r="E2693" i="4"/>
  <c r="P2692" i="4"/>
  <c r="E2692" i="4"/>
  <c r="P2691" i="4"/>
  <c r="E2691" i="4"/>
  <c r="P2690" i="4"/>
  <c r="E2690" i="4"/>
  <c r="P2689" i="4"/>
  <c r="E2689" i="4"/>
  <c r="P2688" i="4"/>
  <c r="E2688" i="4"/>
  <c r="P2687" i="4"/>
  <c r="E2687" i="4"/>
  <c r="P2686" i="4"/>
  <c r="E2686" i="4"/>
  <c r="P2685" i="4"/>
  <c r="E2685" i="4"/>
  <c r="P2684" i="4"/>
  <c r="E2684" i="4"/>
  <c r="P2683" i="4"/>
  <c r="E2683" i="4"/>
  <c r="P2682" i="4"/>
  <c r="E2682" i="4"/>
  <c r="P2681" i="4"/>
  <c r="E2681" i="4"/>
  <c r="P2680" i="4"/>
  <c r="E2680" i="4"/>
  <c r="P2679" i="4"/>
  <c r="E2679" i="4"/>
  <c r="P2678" i="4"/>
  <c r="E2678" i="4"/>
  <c r="P2677" i="4"/>
  <c r="E2677" i="4"/>
  <c r="P2676" i="4"/>
  <c r="E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E26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913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913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917" i="4"/>
  <c r="O2920" i="4" s="1"/>
  <c r="P2238" i="4"/>
  <c r="P2913" i="4" l="1"/>
  <c r="Q29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<sst xmlns="http://schemas.openxmlformats.org/spreadsheetml/2006/main" count="17441" uniqueCount="2715">
  <si>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</si>
  <si>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</si>
  <si>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</si>
  <si>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</si>
  <si>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</si>
  <si>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</si>
  <si>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</si>
  <si>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</si>
  <si>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</si>
  <si>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</si>
  <si>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</si>
  <si>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</si>
  <si>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</si>
  <si>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</si>
  <si>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</si>
  <si>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</si>
  <si>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</si>
  <si>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</si>
  <si>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</si>
  <si>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</si>
  <si>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</si>
  <si>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</si>
  <si>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</si>
  <si>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</si>
  <si>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</si>
  <si>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</si>
  <si>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</si>
  <si>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</si>
  <si>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</si>
  <si>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</si>
  <si>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</si>
  <si>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</si>
  <si>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</si>
  <si>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</si>
  <si>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</si>
  <si>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</si>
  <si>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</si>
  <si>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</si>
  <si>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</si>
  <si>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</si>
  <si>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</si>
  <si>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</si>
  <si>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</si>
  <si>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</si>
  <si>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</si>
  <si>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</si>
  <si>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</si>
  <si>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</si>
  <si>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</si>
  <si>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</si>
  <si>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</si>
  <si>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</si>
  <si>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</si>
  <si>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</si>
  <si>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</si>
  <si>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</si>
  <si>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</si>
  <si>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</si>
  <si>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</si>
  <si>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</si>
  <si>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</si>
  <si>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</si>
  <si>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</si>
  <si>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</si>
  <si>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</si>
  <si>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</si>
  <si>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</si>
  <si>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</si>
  <si>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</si>
  <si>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</si>
  <si>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</si>
  <si>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</si>
  <si>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</si>
  <si>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</si>
  <si>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</si>
  <si>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</si>
  <si>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</si>
  <si>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</si>
  <si>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</si>
  <si>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</si>
  <si>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</si>
  <si>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</si>
  <si>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</si>
  <si>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</si>
  <si>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</si>
  <si>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</si>
  <si>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</si>
  <si>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</si>
  <si>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</si>
  <si>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</si>
  <si>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</si>
  <si>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</si>
  <si>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</si>
  <si>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</si>
  <si>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</si>
  <si>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</si>
  <si>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</si>
  <si>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</si>
  <si>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</si>
  <si>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</si>
  <si>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</si>
  <si>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</si>
  <si>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</si>
  <si>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</si>
  <si>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</si>
  <si>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</si>
  <si>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</si>
  <si>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</si>
  <si>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</si>
  <si>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</si>
  <si>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</si>
  <si>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</si>
  <si>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</si>
  <si>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</si>
  <si>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</si>
  <si>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</si>
  <si>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</si>
  <si>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</si>
  <si>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</si>
  <si>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</si>
  <si>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</si>
  <si>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</si>
  <si>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</si>
  <si>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</si>
  <si>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</si>
  <si>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</si>
  <si>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</si>
  <si>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</si>
  <si>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</si>
  <si>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</si>
  <si>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</si>
  <si>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</si>
  <si>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</si>
  <si>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</si>
  <si>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</si>
  <si>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</si>
  <si>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</si>
  <si>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</si>
  <si>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</si>
  <si>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</si>
  <si>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</si>
  <si>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</si>
  <si>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</si>
  <si>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</si>
  <si>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</si>
  <si>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</si>
  <si>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</si>
  <si>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</si>
  <si>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</si>
  <si>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</si>
  <si>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</si>
  <si>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</si>
  <si>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</si>
  <si>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</si>
  <si>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</si>
  <si>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</si>
  <si>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</si>
  <si>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</si>
  <si>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</si>
  <si>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</si>
  <si>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</si>
  <si>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</si>
  <si>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</si>
  <si>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</si>
  <si>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</si>
  <si>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</si>
  <si>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</si>
  <si>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</si>
  <si>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</si>
  <si>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</si>
  <si>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</si>
  <si>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</si>
  <si>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</si>
  <si>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</si>
  <si>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</si>
  <si>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</si>
  <si>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</si>
  <si>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</si>
  <si>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</si>
  <si>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</si>
  <si>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</si>
  <si>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</si>
  <si>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</si>
  <si>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</si>
  <si>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</si>
  <si>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</si>
  <si>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</si>
  <si>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</si>
  <si>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</si>
  <si>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</si>
  <si>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</si>
  <si>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</si>
  <si>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</si>
  <si>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</si>
  <si>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</si>
  <si>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</si>
  <si>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</si>
  <si>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</si>
  <si>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</si>
  <si>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</si>
  <si>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</si>
  <si>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</si>
  <si>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</si>
  <si>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</si>
  <si>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</si>
  <si>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</si>
  <si>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</si>
  <si>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</si>
  <si>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</si>
  <si>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</si>
  <si>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</si>
  <si>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</si>
  <si>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</si>
  <si>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</si>
  <si>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</si>
  <si>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</si>
  <si>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</si>
  <si>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</si>
  <si>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</si>
  <si>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</si>
  <si>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</si>
  <si>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</si>
  <si>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</si>
  <si>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</si>
  <si>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</si>
  <si>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</si>
  <si>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</si>
  <si>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</si>
  <si>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</si>
  <si>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</si>
  <si>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</si>
  <si>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</si>
  <si>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</si>
  <si>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</si>
  <si>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</si>
  <si>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</si>
  <si>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</si>
  <si>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</si>
  <si>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</si>
  <si>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</si>
  <si>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</si>
  <si>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</si>
  <si>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</si>
  <si>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</si>
  <si>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</si>
  <si>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</si>
  <si>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</si>
  <si>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</si>
  <si>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</si>
  <si>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</si>
  <si>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</si>
  <si>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</si>
  <si>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</si>
  <si>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</si>
  <si>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</si>
  <si>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</si>
  <si>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</si>
  <si>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</si>
  <si>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</si>
  <si>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</si>
  <si>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</si>
  <si>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</si>
  <si>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</si>
  <si>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</si>
  <si>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</si>
  <si>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</si>
  <si>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</si>
  <si>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</si>
  <si>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</si>
  <si>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</si>
  <si>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</si>
  <si>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</si>
  <si>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</si>
  <si>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</si>
  <si>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</si>
  <si>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</si>
  <si>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</si>
  <si>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</si>
  <si>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</si>
  <si>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</si>
  <si>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</si>
  <si>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</si>
  <si>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</si>
  <si>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</si>
  <si>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</si>
  <si>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</si>
  <si>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</si>
  <si>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</si>
  <si>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</si>
  <si>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</si>
  <si>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</si>
  <si>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</si>
  <si>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</si>
  <si>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</si>
  <si>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</si>
  <si>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</si>
  <si>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</si>
  <si>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</si>
  <si>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</si>
  <si>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</si>
  <si>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</si>
  <si>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</si>
  <si>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</si>
  <si>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</si>
  <si>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</si>
  <si>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</si>
  <si>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</si>
  <si>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</si>
  <si>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</si>
  <si>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</si>
  <si>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</si>
  <si>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</si>
  <si>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</si>
  <si>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</si>
  <si>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</si>
  <si>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</si>
  <si>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</si>
  <si>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</si>
  <si>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</si>
  <si>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</si>
  <si>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</si>
  <si>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</si>
  <si>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</si>
  <si>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</si>
  <si>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</si>
  <si>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</si>
  <si>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</si>
  <si>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</si>
  <si>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</si>
  <si>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</si>
  <si>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</si>
  <si>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</si>
  <si>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</si>
  <si>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</si>
  <si>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</si>
  <si>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</si>
  <si>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</si>
  <si>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</si>
  <si>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</si>
  <si>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</si>
  <si>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</si>
  <si>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</si>
  <si>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</si>
  <si>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</si>
  <si>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</si>
  <si>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</si>
  <si>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</si>
  <si>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</si>
  <si>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</si>
  <si>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</si>
  <si>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</si>
  <si>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</si>
  <si>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</si>
  <si>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</si>
  <si>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</si>
  <si>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</si>
  <si>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</si>
  <si>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</si>
  <si>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</si>
  <si>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</si>
  <si>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</si>
  <si>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</si>
  <si>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</si>
  <si>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</si>
  <si>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</si>
  <si>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</si>
  <si>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</si>
  <si>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</si>
  <si>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</si>
  <si>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</si>
  <si>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</si>
  <si>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</si>
  <si>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</si>
  <si>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</si>
  <si>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</si>
  <si>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</si>
  <si>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</si>
  <si>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</si>
  <si>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</si>
  <si>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</si>
  <si>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</si>
  <si>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</si>
  <si>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</si>
  <si>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</si>
  <si>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</si>
  <si>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</si>
  <si>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</si>
  <si>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</si>
  <si>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</si>
  <si>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</si>
  <si>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</si>
  <si>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</si>
  <si>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</si>
  <si>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</si>
  <si>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</si>
  <si>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</si>
  <si>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</si>
  <si>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</si>
  <si>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</si>
  <si>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</si>
  <si>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</si>
  <si>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</si>
  <si>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</si>
  <si>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</si>
  <si>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</si>
  <si>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</si>
  <si>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</si>
  <si>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</si>
  <si>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</si>
  <si>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</si>
  <si>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</si>
  <si>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</si>
  <si>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</si>
  <si>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</si>
  <si>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</si>
  <si>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</si>
  <si>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</si>
  <si>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</si>
  <si>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</si>
  <si>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</si>
  <si>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</si>
  <si>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</si>
  <si>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</si>
  <si>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</si>
  <si>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</si>
  <si>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</si>
  <si>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</si>
  <si>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</si>
  <si>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</si>
  <si>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</si>
  <si>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</si>
  <si>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</si>
  <si>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</si>
  <si>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</si>
  <si>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</si>
  <si>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</si>
  <si>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</si>
  <si>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</si>
  <si>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</si>
  <si>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</si>
  <si>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</si>
  <si>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</si>
  <si>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</si>
  <si>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</si>
  <si>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</si>
  <si>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</si>
  <si>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</si>
  <si>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</si>
  <si>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</si>
  <si>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</si>
  <si>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</si>
  <si>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</si>
  <si>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</si>
  <si>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</si>
  <si>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</si>
  <si>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</si>
  <si>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</si>
  <si>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</si>
  <si>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</si>
  <si>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</si>
  <si>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</si>
  <si>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</si>
  <si>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</si>
  <si>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</si>
  <si>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</si>
  <si>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</si>
  <si>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</si>
  <si>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</si>
  <si>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</si>
  <si>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</si>
  <si>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</si>
  <si>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</si>
  <si>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</si>
  <si>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</si>
  <si>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</si>
  <si>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</si>
  <si>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</si>
  <si>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</si>
  <si>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</si>
  <si>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</si>
  <si>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</si>
  <si>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</si>
  <si>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</si>
  <si>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</si>
  <si>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</si>
  <si>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</si>
  <si>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</si>
  <si>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</si>
  <si>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</si>
  <si>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</si>
  <si>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</si>
  <si>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</si>
  <si>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</si>
  <si>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</si>
  <si>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</si>
  <si>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</si>
  <si>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</si>
  <si>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</si>
  <si>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</si>
  <si>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</si>
  <si>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</si>
  <si>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</si>
  <si>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</si>
  <si>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</si>
  <si>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</si>
  <si>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</si>
  <si>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</si>
  <si>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</si>
  <si>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</si>
  <si>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</si>
  <si>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</si>
  <si>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</si>
  <si>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</si>
  <si>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</si>
  <si>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</si>
  <si>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</si>
  <si>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</si>
  <si>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</si>
  <si>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</si>
  <si>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</si>
  <si>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</si>
  <si>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</si>
  <si>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</si>
  <si>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</si>
  <si>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</si>
  <si>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</si>
  <si>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</si>
  <si>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</si>
  <si>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</si>
  <si>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</si>
  <si>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</si>
  <si>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</si>
  <si>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</si>
  <si>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</si>
  <si>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</si>
  <si>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</si>
  <si>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</si>
  <si>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</si>
  <si>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</si>
  <si>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</si>
  <si>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</si>
  <si>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</si>
  <si>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</si>
  <si>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</si>
  <si>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</si>
  <si>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</si>
  <si>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</si>
  <si>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</si>
  <si>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</si>
  <si>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</si>
  <si>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</si>
  <si>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</si>
  <si>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</si>
  <si>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</si>
  <si>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</si>
  <si>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</si>
  <si>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</si>
  <si>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</si>
  <si>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</si>
  <si>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</si>
  <si>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</si>
  <si>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</si>
  <si>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</si>
  <si>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</si>
  <si>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</si>
  <si>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</si>
  <si>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</si>
  <si>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</si>
  <si>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</si>
  <si>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</si>
  <si>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</si>
  <si>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</si>
  <si>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</si>
  <si>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</si>
  <si>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</si>
  <si>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</si>
  <si>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</si>
  <si>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</si>
  <si>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</si>
  <si>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</si>
  <si>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</si>
  <si>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</si>
  <si>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</si>
  <si>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</si>
  <si>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</si>
  <si>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</si>
  <si>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</si>
  <si>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</si>
  <si>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</si>
  <si>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</si>
  <si>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</si>
  <si>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</si>
  <si>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</si>
  <si>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</si>
  <si>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</si>
  <si>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</si>
  <si>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</si>
  <si>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</si>
  <si>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</si>
  <si>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</si>
  <si>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</si>
  <si>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</si>
  <si>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</si>
  <si>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</si>
  <si>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</si>
  <si>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</si>
  <si>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</si>
  <si>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</si>
  <si>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</si>
  <si>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</si>
  <si>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</si>
  <si>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</si>
  <si>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</si>
  <si>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</si>
  <si>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</si>
  <si>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</si>
  <si>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</si>
  <si>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</si>
  <si>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</si>
  <si>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</si>
  <si>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</si>
  <si>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</si>
  <si>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</si>
  <si>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</si>
  <si>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</si>
  <si>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</si>
  <si>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</si>
  <si>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</si>
  <si>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</si>
  <si>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</si>
  <si>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</si>
  <si>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</si>
  <si>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</si>
  <si>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</si>
  <si>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</si>
  <si>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</si>
  <si>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</si>
  <si>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</si>
  <si>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</si>
  <si>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</si>
  <si>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</si>
  <si>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</si>
  <si>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</si>
  <si>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</si>
  <si>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</si>
  <si>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</si>
  <si>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</si>
  <si>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</si>
  <si>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</si>
  <si>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</si>
  <si>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</si>
  <si>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</si>
  <si>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</si>
  <si>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</si>
  <si>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</si>
  <si>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</si>
  <si>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</si>
  <si>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</si>
  <si>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</si>
  <si>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</si>
  <si>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</si>
  <si>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</si>
  <si>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</si>
  <si>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</si>
  <si>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</si>
  <si>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</si>
  <si>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</si>
  <si>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</si>
  <si>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</si>
  <si>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</si>
  <si>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</si>
  <si>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</si>
  <si>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</si>
  <si>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</si>
  <si>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</si>
  <si>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</si>
  <si>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</si>
  <si>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</si>
  <si>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</si>
  <si>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</si>
  <si>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</si>
  <si>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</si>
  <si>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</si>
  <si>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</si>
  <si>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</si>
  <si>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</si>
  <si>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</si>
  <si>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</si>
  <si>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</si>
  <si>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</si>
  <si>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</si>
  <si>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</si>
  <si>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</si>
  <si>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</si>
  <si>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</si>
  <si>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</si>
  <si>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</si>
  <si>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</si>
  <si>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</si>
  <si>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</si>
  <si>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</si>
  <si>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</si>
  <si>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</si>
  <si>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</si>
  <si>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</si>
  <si>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</si>
  <si>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</si>
  <si>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</si>
  <si>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</si>
  <si>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</si>
  <si>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</si>
  <si>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</si>
  <si>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</si>
  <si>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</si>
  <si>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</si>
  <si>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</si>
  <si>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</si>
  <si>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</si>
  <si>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</si>
  <si>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</si>
  <si>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</si>
  <si>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</si>
  <si>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</si>
  <si>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</si>
  <si>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</si>
  <si>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</si>
  <si>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</si>
  <si>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</si>
  <si>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</si>
  <si>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</si>
  <si>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</si>
  <si>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</si>
  <si>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</si>
  <si>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</si>
  <si>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</si>
  <si>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</si>
  <si>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</si>
  <si>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</si>
  <si>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</si>
  <si>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</si>
  <si>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</si>
  <si>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</si>
  <si>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</si>
  <si>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</si>
  <si>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</si>
  <si>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</si>
  <si>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</si>
  <si>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</si>
  <si>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</si>
  <si>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</si>
  <si>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</si>
  <si>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</si>
  <si>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</si>
  <si>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</si>
  <si>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</si>
  <si>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</si>
  <si>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</si>
  <si>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</si>
  <si>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</si>
  <si>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</si>
  <si>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</si>
  <si>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</si>
  <si>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</si>
  <si>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</si>
  <si>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</si>
  <si>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</si>
  <si>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</si>
  <si>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</si>
  <si>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</si>
  <si>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</si>
  <si>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</si>
  <si>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</si>
  <si>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</si>
  <si>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</si>
  <si>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</si>
  <si>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</si>
  <si>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</si>
  <si>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</si>
  <si>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</si>
  <si>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</si>
  <si>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</si>
  <si>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</si>
  <si>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</si>
  <si>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</si>
  <si>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</si>
  <si>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</si>
  <si>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</si>
  <si>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</si>
  <si>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</si>
  <si>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</si>
  <si>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</si>
  <si>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</si>
  <si>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</si>
  <si>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</si>
  <si>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</si>
  <si>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</si>
  <si>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</si>
  <si>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</si>
  <si>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</si>
  <si>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</si>
  <si>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</si>
  <si>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</si>
  <si>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</si>
  <si>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</si>
  <si>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</si>
  <si>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</si>
  <si>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</si>
  <si>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</si>
  <si>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</si>
  <si>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</si>
  <si>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</si>
  <si>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</si>
  <si>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</si>
  <si>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</si>
  <si>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</si>
  <si>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</si>
  <si>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</si>
  <si>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</si>
  <si>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</si>
  <si>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</si>
  <si>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</si>
  <si>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</si>
  <si>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</si>
  <si>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</si>
  <si>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</si>
  <si>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</si>
  <si>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</si>
  <si>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</si>
  <si>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</si>
  <si>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</si>
  <si>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</si>
  <si>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</si>
  <si>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</si>
  <si>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</si>
  <si>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</si>
  <si>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</si>
  <si>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</si>
  <si>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</si>
  <si>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</si>
  <si>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</si>
  <si>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</si>
  <si>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</si>
  <si>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</si>
  <si>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</si>
  <si>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</si>
  <si>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</si>
  <si>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</si>
  <si>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</si>
  <si>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</si>
  <si>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</si>
  <si>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</si>
  <si>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</si>
  <si>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</si>
  <si>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</si>
  <si>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</si>
  <si>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</si>
  <si>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</si>
  <si>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</si>
  <si>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</si>
  <si>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</si>
  <si>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</si>
  <si>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</si>
  <si>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</si>
  <si>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</si>
  <si>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</si>
  <si>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</si>
  <si>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</si>
  <si>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</si>
  <si>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</si>
  <si>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</si>
  <si>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</si>
  <si>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</si>
  <si>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</si>
  <si>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</si>
  <si>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</si>
  <si>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</si>
  <si>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</si>
  <si>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</si>
  <si>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</si>
  <si>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</si>
  <si>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</si>
  <si>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</si>
  <si>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</si>
  <si>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</si>
  <si>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</si>
  <si>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</si>
  <si>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</si>
  <si>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</si>
  <si>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</si>
  <si>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</si>
  <si>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</si>
  <si>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</si>
  <si>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</si>
  <si>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</si>
  <si>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</si>
  <si>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</si>
  <si>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</si>
  <si>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</si>
  <si>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</si>
  <si>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</si>
  <si>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</si>
  <si>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</si>
  <si>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</si>
  <si>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</si>
  <si>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</si>
  <si>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</si>
  <si>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</si>
  <si>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</si>
  <si>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</si>
  <si>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</si>
  <si>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</si>
  <si>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</si>
  <si>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</si>
  <si>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</si>
  <si>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</si>
  <si>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</si>
  <si>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</si>
  <si>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</si>
  <si>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</si>
  <si>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</si>
  <si>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</si>
  <si>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</si>
  <si>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</si>
  <si>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</si>
  <si>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</si>
  <si>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</si>
  <si>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</si>
  <si>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</si>
  <si>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</si>
  <si>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</si>
  <si>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</si>
  <si>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</si>
  <si>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</si>
  <si>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</si>
  <si>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</si>
  <si>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</si>
  <si>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</si>
  <si>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</si>
  <si>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</si>
  <si>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</si>
  <si>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</si>
  <si>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</si>
  <si>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</si>
  <si>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</si>
  <si>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</si>
  <si>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</si>
  <si>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</si>
  <si>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</si>
  <si>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</si>
  <si>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</si>
  <si>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</si>
  <si>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</si>
  <si>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</si>
  <si>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</si>
  <si>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</si>
  <si>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</si>
  <si>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</si>
  <si>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</si>
  <si>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</si>
  <si>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</si>
  <si>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</si>
  <si>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</si>
  <si>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</si>
  <si>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</si>
  <si>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</si>
  <si>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</si>
  <si>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</si>
  <si>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</si>
  <si>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</si>
  <si>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</si>
  <si>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</si>
  <si>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</si>
  <si>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</si>
  <si>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</si>
  <si>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</si>
  <si>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</si>
  <si>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</si>
  <si>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</si>
  <si>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</si>
  <si>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</si>
  <si>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</si>
  <si>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</si>
  <si>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</si>
  <si>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</si>
  <si>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</si>
  <si>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</si>
  <si>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</si>
  <si>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</si>
  <si>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</si>
  <si>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</si>
  <si>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</si>
  <si>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</si>
  <si>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</si>
  <si>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</si>
  <si>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</si>
  <si>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</si>
  <si>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</si>
  <si>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</si>
  <si>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</si>
  <si>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</si>
  <si>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</si>
  <si>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</si>
  <si>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</si>
  <si>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</si>
  <si>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</si>
  <si>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</si>
  <si>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</si>
  <si>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</si>
  <si>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</si>
  <si>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</si>
  <si>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</si>
  <si>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</si>
  <si>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</si>
  <si>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</si>
  <si>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</si>
  <si>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</si>
  <si>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</si>
  <si>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</si>
  <si>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</si>
  <si>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</si>
  <si>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</si>
  <si>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</si>
  <si>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</si>
  <si>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</si>
  <si>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</si>
  <si>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</si>
  <si>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</si>
  <si>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</si>
  <si>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</si>
  <si>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</si>
  <si>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</si>
  <si>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</si>
  <si>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</si>
  <si>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</si>
  <si>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</si>
  <si>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</si>
  <si>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</si>
  <si>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</si>
  <si>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</si>
  <si>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</si>
  <si>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</si>
  <si>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</si>
  <si>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</si>
  <si>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</si>
  <si>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</si>
  <si>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</si>
  <si>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</si>
  <si>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</si>
  <si>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</si>
  <si>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</si>
  <si>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</si>
  <si>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</si>
  <si>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</si>
  <si>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</si>
  <si>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</si>
  <si>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</si>
  <si>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</si>
  <si>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</si>
  <si>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</si>
  <si>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</si>
  <si>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</si>
  <si>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</si>
  <si>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</si>
  <si>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</si>
  <si>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</si>
  <si>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</si>
  <si>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</si>
  <si>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</si>
  <si>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</si>
  <si>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</si>
  <si>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</si>
  <si>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</si>
  <si>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</si>
  <si>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</si>
  <si>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</si>
  <si>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</si>
  <si>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</si>
  <si>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</si>
  <si>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</si>
  <si>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</si>
  <si>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</si>
  <si>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</si>
  <si>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</si>
  <si>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</si>
  <si>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</si>
  <si>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</si>
  <si>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</si>
  <si>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</si>
  <si>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</si>
  <si>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</si>
  <si>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</si>
  <si>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</si>
  <si>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</si>
  <si>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</si>
  <si>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</si>
  <si>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</si>
  <si>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</si>
  <si>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</si>
  <si>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</si>
  <si>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</si>
  <si>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</si>
  <si>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</si>
  <si>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</si>
  <si>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</si>
  <si>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</si>
  <si>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</si>
  <si>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</si>
  <si>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</si>
  <si>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</si>
  <si>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</si>
  <si>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</si>
  <si>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</si>
  <si>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</si>
  <si>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</si>
  <si>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</si>
  <si>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</si>
  <si>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</si>
  <si>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</si>
  <si>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</si>
  <si>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</si>
  <si>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</si>
  <si>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</si>
  <si>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</si>
  <si>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</si>
  <si>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</si>
  <si>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</si>
  <si>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</si>
  <si>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</si>
  <si>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</si>
  <si>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</si>
  <si>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</si>
  <si>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</si>
  <si>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</si>
  <si>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</si>
  <si>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</si>
  <si>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</si>
  <si>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</si>
  <si>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</si>
  <si>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</si>
  <si>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</si>
  <si>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</si>
  <si>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</si>
  <si>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</si>
  <si>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</si>
  <si>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</si>
  <si>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</si>
  <si>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</si>
  <si>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</si>
  <si>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</si>
  <si>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</si>
  <si>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</si>
  <si>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</si>
  <si>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</si>
  <si>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</si>
  <si>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</si>
  <si>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</si>
  <si>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</si>
  <si>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</si>
  <si>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</si>
  <si>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</si>
  <si>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</si>
  <si>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</si>
  <si>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</si>
  <si>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</si>
  <si>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</si>
  <si>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</si>
  <si>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</si>
  <si>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</si>
  <si>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</si>
  <si>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</si>
  <si>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</si>
  <si>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</si>
  <si>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</si>
  <si>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</si>
  <si>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</si>
  <si>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</si>
  <si>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</si>
  <si>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</si>
  <si>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</si>
  <si>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</si>
  <si>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</si>
  <si>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</si>
  <si>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</si>
  <si>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</si>
  <si>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</si>
  <si>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</si>
  <si>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</si>
  <si>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</si>
  <si>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</si>
  <si>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</si>
  <si>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</si>
  <si>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</si>
  <si>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</si>
  <si>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</si>
  <si>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</si>
  <si>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</si>
  <si>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</si>
  <si>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</si>
  <si>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</si>
  <si>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</si>
  <si>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</si>
  <si>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</si>
  <si>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</si>
  <si>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</si>
  <si>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</si>
  <si>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</si>
  <si>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</si>
  <si>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</si>
  <si>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</si>
  <si>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</si>
  <si>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</si>
  <si>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</si>
  <si>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</si>
  <si>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</si>
  <si>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</si>
  <si>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</si>
  <si>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</si>
  <si>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</si>
  <si>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</si>
  <si>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</si>
  <si>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</si>
  <si>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</si>
  <si>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</si>
  <si>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</si>
  <si>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</si>
  <si>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</si>
  <si>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</si>
  <si>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</si>
  <si>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</si>
  <si>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</si>
  <si>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</si>
  <si>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</si>
  <si>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</si>
  <si>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</si>
  <si>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</si>
  <si>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</si>
  <si>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</si>
  <si>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</si>
  <si>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</si>
  <si>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</si>
  <si>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</si>
  <si>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</si>
  <si>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</si>
  <si>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</si>
  <si>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</si>
  <si>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</si>
  <si>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</si>
  <si>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</si>
  <si>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</si>
  <si>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</si>
  <si>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</si>
  <si>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</si>
  <si>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</si>
  <si>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</si>
  <si>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</si>
  <si>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</si>
  <si>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</si>
  <si>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</si>
  <si>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</si>
  <si>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</si>
  <si>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</si>
  <si>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</si>
  <si>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</si>
  <si>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</si>
  <si>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</si>
  <si>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</si>
  <si>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</si>
  <si>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</si>
  <si>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</si>
  <si>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</si>
  <si>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</si>
  <si>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</si>
  <si>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</si>
  <si>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</si>
  <si>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</si>
  <si>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</si>
  <si>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</si>
  <si>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</si>
  <si>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</si>
  <si>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</si>
  <si>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</si>
  <si>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</si>
  <si>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</si>
  <si>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</si>
  <si>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</si>
  <si>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</si>
  <si>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</si>
  <si>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</si>
  <si>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</si>
  <si>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</si>
  <si>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</si>
  <si>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</si>
  <si>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</si>
  <si>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</si>
  <si>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</si>
  <si>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</si>
  <si>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</si>
  <si>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</si>
  <si>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</si>
  <si>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</si>
  <si>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</si>
  <si>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</si>
  <si>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</si>
  <si>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</si>
  <si>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</si>
  <si>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</si>
  <si>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</si>
  <si>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</si>
  <si>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</si>
  <si>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</si>
  <si>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</si>
  <si>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</si>
  <si>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</si>
  <si>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</si>
  <si>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</si>
  <si>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</si>
  <si>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</si>
  <si>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</si>
  <si>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</si>
  <si>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</si>
  <si>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</si>
  <si>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</si>
  <si>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</si>
  <si>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</si>
  <si>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</si>
  <si>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</si>
  <si>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</si>
  <si>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</si>
  <si>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</si>
  <si>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</si>
  <si>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</si>
  <si>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</si>
  <si>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</si>
  <si>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</si>
  <si>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</si>
  <si>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</si>
  <si>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</si>
  <si>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</si>
  <si>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</si>
  <si>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</si>
  <si>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</si>
  <si>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</si>
  <si>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</si>
  <si>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</si>
  <si>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</si>
  <si>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</si>
  <si>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</si>
  <si>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</si>
  <si>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</si>
  <si>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</si>
  <si>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</si>
  <si>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</si>
  <si>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</si>
  <si>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</si>
  <si>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</si>
  <si>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</si>
  <si>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</si>
  <si>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</si>
  <si>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</si>
  <si>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</si>
  <si>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</si>
  <si>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</si>
  <si>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</si>
  <si>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</si>
  <si>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</si>
  <si>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</si>
  <si>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</si>
  <si>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</si>
  <si>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</si>
  <si>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</si>
  <si>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</si>
  <si>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</si>
  <si>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</si>
  <si>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</si>
  <si>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</si>
  <si>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</si>
  <si>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</si>
  <si>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</si>
  <si>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</si>
  <si>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</si>
  <si>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</si>
  <si>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</si>
  <si>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</si>
  <si>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</si>
  <si>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</si>
  <si>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</si>
  <si>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</si>
  <si>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</si>
  <si>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</si>
  <si>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</si>
  <si>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</si>
  <si>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</si>
  <si>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</si>
  <si>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</si>
  <si>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</si>
  <si>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</si>
  <si>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</si>
  <si>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</si>
  <si>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</si>
  <si>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</si>
  <si>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</si>
  <si>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</si>
  <si>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</si>
  <si>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</si>
  <si>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</si>
  <si>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</si>
  <si>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</si>
  <si>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</si>
  <si>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</si>
  <si>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</si>
  <si>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</si>
  <si>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</si>
  <si>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</si>
  <si>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</si>
  <si>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</si>
  <si>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</si>
  <si>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</si>
  <si>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</si>
  <si>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</si>
  <si>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</si>
  <si>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</si>
  <si>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</si>
  <si>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</si>
  <si>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</si>
  <si>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</si>
  <si>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</si>
  <si>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</si>
  <si>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</si>
  <si>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</si>
  <si>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</si>
  <si>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</si>
  <si>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</si>
  <si>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</si>
  <si>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</si>
  <si>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</si>
  <si>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</si>
  <si>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</si>
  <si>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</si>
  <si>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</si>
  <si>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</si>
  <si>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</si>
  <si>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</si>
  <si>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</si>
  <si>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</si>
  <si>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</si>
  <si>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</si>
  <si>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</si>
  <si>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</si>
  <si>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</si>
  <si>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</si>
  <si>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</si>
  <si>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</si>
  <si>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</si>
  <si>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</si>
  <si>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</si>
  <si>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</si>
  <si>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</si>
  <si>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</si>
  <si>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</si>
  <si>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</si>
  <si>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</si>
  <si>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</si>
  <si>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</si>
  <si>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</si>
  <si>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</si>
  <si>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</si>
  <si>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</si>
  <si>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</si>
  <si>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</si>
  <si>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</si>
  <si>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</si>
  <si>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</si>
  <si>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</si>
  <si>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</si>
  <si>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</si>
  <si>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</si>
  <si>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</si>
  <si>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</si>
  <si>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</si>
  <si>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</si>
  <si>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</si>
  <si>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</si>
  <si>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</si>
  <si>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</si>
  <si>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</si>
  <si>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</si>
  <si>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</si>
  <si>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</si>
  <si>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</si>
  <si>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</si>
  <si>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</si>
  <si>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</si>
  <si>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</si>
  <si>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</si>
  <si>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</si>
  <si>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</si>
  <si>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</si>
  <si>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</si>
  <si>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</si>
  <si>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</si>
  <si>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</si>
  <si>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</si>
  <si>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</si>
  <si>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</si>
  <si>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</si>
  <si>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</si>
  <si>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</si>
  <si>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</si>
  <si>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</si>
  <si>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</si>
  <si>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</si>
  <si>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</si>
  <si>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</si>
  <si>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</si>
  <si>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</si>
  <si>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</si>
  <si>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</si>
  <si>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</si>
  <si>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</si>
  <si>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</si>
  <si>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</si>
  <si>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</si>
  <si>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</si>
  <si>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</si>
  <si>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</si>
  <si>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</si>
  <si>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</si>
  <si>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</si>
  <si>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</si>
  <si>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</si>
  <si>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</si>
  <si>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</si>
  <si>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</si>
  <si>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</si>
  <si>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</si>
  <si>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</si>
  <si>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</si>
  <si>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</si>
  <si>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</si>
  <si>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</si>
  <si>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</si>
  <si>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</si>
  <si>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</si>
  <si>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</si>
  <si>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</si>
  <si>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</si>
  <si>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</si>
  <si>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</si>
  <si>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</si>
  <si>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</si>
  <si>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</si>
  <si>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</si>
  <si>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</si>
  <si>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</si>
  <si>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</si>
  <si>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</si>
  <si>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</si>
  <si>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</si>
  <si>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</si>
  <si>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</si>
  <si>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</si>
  <si>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</si>
  <si>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</si>
  <si>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</si>
  <si>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</si>
  <si>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</si>
  <si>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</si>
  <si>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</si>
  <si>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</si>
  <si>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</si>
  <si>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</si>
  <si>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</si>
  <si>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</si>
  <si>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</si>
  <si>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</si>
  <si>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</si>
  <si>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</si>
  <si>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</si>
  <si>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</si>
  <si>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</si>
  <si>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</si>
  <si>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</si>
  <si>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</si>
  <si>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</si>
  <si>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</si>
  <si>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</si>
  <si>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</si>
  <si>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</si>
  <si>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</si>
  <si>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</si>
  <si>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</si>
  <si>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</si>
  <si>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</si>
  <si>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</si>
  <si>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</si>
  <si>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</si>
  <si>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</si>
  <si>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</si>
  <si>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</si>
  <si>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</si>
  <si>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</si>
  <si>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</si>
  <si>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</si>
  <si>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</si>
  <si>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</si>
  <si>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</si>
  <si>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</si>
  <si>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</si>
  <si>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</si>
  <si>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</si>
  <si>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</si>
  <si>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</si>
  <si>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</si>
  <si>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</si>
  <si>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</si>
  <si>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</si>
  <si>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</si>
  <si>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</si>
  <si>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</si>
  <si>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</si>
  <si>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</si>
  <si>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</si>
  <si>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</si>
  <si>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</si>
  <si>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</si>
  <si>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</si>
  <si>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</si>
  <si>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</si>
  <si>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</si>
  <si>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</si>
  <si>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</si>
  <si>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</si>
  <si>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</si>
  <si>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</si>
  <si>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</si>
  <si>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</si>
  <si>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</si>
  <si>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</si>
  <si>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</si>
  <si>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</si>
  <si>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</si>
  <si>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</si>
  <si>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</si>
  <si>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</si>
  <si>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</si>
  <si>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</si>
  <si>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</si>
  <si>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</si>
  <si>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</si>
  <si>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</si>
  <si>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</si>
  <si>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</si>
  <si>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</si>
  <si>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</si>
  <si>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</si>
  <si>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</si>
  <si>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</si>
  <si>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</si>
  <si>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</si>
  <si>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</si>
  <si>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</si>
  <si>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</si>
  <si>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</si>
  <si>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</si>
  <si>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</si>
  <si>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</si>
  <si>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</si>
  <si>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</si>
  <si>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</si>
  <si>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</si>
  <si>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</si>
  <si>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</si>
  <si>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</si>
  <si>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</si>
  <si>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</si>
  <si>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</si>
  <si>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</si>
  <si>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</si>
  <si>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</si>
  <si>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</si>
  <si>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</si>
  <si>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</si>
  <si>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</si>
  <si>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</si>
  <si>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</si>
  <si>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</si>
  <si>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</si>
  <si>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</si>
  <si>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</si>
  <si>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</si>
  <si>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</si>
  <si>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</si>
  <si>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</si>
  <si>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</si>
  <si>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</si>
  <si>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</si>
  <si>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</si>
  <si>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</si>
  <si>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</si>
  <si>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</si>
  <si>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</si>
  <si>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</si>
  <si>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</si>
  <si>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</si>
  <si>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</si>
  <si>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</si>
  <si>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</si>
  <si>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</si>
  <si>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</si>
  <si>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</si>
  <si>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</si>
  <si>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</si>
  <si>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</si>
  <si>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</si>
  <si>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</si>
  <si>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</si>
  <si>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</si>
  <si>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</si>
  <si>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</si>
  <si>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</si>
  <si>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</si>
  <si>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</si>
  <si>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</si>
  <si>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</si>
  <si>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</si>
  <si>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</si>
  <si>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</si>
  <si>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</si>
  <si>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</si>
  <si>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</si>
  <si>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</si>
  <si>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</si>
  <si>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</si>
  <si>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</si>
  <si>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</si>
  <si>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</si>
  <si>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</si>
  <si>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</si>
  <si>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</si>
  <si>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</si>
  <si>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</si>
  <si>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</si>
  <si>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</si>
  <si>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</si>
  <si>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</si>
  <si>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</si>
  <si>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</si>
  <si>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</si>
  <si>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</si>
  <si>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</si>
  <si>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</si>
  <si>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</si>
  <si>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</si>
  <si>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</si>
  <si>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</si>
  <si>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</si>
  <si>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</si>
  <si>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</si>
  <si>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</si>
  <si>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</si>
  <si>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</si>
  <si>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</si>
  <si>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</si>
  <si>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</si>
  <si>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</si>
  <si>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</si>
  <si>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</si>
  <si>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</si>
  <si>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</si>
  <si>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</si>
  <si>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</si>
  <si>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</si>
  <si>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</si>
  <si>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</si>
  <si>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</si>
  <si>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</si>
  <si>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</si>
  <si>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</si>
  <si>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</si>
  <si>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</si>
  <si>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</si>
  <si>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</si>
  <si>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</si>
  <si>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</si>
  <si>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</si>
  <si>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</si>
  <si>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</si>
  <si>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</si>
  <si>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</si>
  <si>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</si>
  <si>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</si>
  <si>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</si>
  <si>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</si>
  <si>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</si>
  <si>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</si>
  <si>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</si>
  <si>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</si>
  <si>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</si>
  <si>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</si>
  <si>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</si>
  <si>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</si>
  <si>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</si>
  <si>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</si>
  <si>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</si>
  <si>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</si>
  <si>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</si>
  <si>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</si>
  <si>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</si>
  <si>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</si>
  <si>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</si>
  <si>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</si>
  <si>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</si>
  <si>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</si>
  <si>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</si>
  <si>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</si>
  <si>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</si>
  <si>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</si>
  <si>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</si>
  <si>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</si>
  <si>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</si>
  <si>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</si>
  <si>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</si>
  <si>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</si>
  <si>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</si>
  <si>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</si>
  <si>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</si>
  <si>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</si>
  <si>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</si>
  <si>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</si>
  <si>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</si>
  <si>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</si>
  <si>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</si>
  <si>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</si>
  <si>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</si>
  <si>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</si>
  <si>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</si>
  <si>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</si>
  <si>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</si>
  <si>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</si>
  <si>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</si>
  <si>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</si>
  <si>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</si>
  <si>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</si>
  <si>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</si>
  <si>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</si>
  <si>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</si>
  <si>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</si>
  <si>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</si>
  <si>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</si>
  <si>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</si>
  <si>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</si>
  <si>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</si>
  <si>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</si>
  <si>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</si>
  <si>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</si>
  <si>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</si>
  <si>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</si>
  <si>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</si>
  <si>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</si>
  <si>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</si>
  <si>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</si>
  <si>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</si>
  <si>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</si>
  <si>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</si>
  <si>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</si>
  <si>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</si>
  <si>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</si>
  <si>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</si>
  <si>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</si>
  <si>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</si>
  <si>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</si>
  <si>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</si>
  <si>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</si>
  <si>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</si>
  <si>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</si>
  <si>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</si>
  <si>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</si>
  <si>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</si>
  <si>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</si>
  <si>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</si>
  <si>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</si>
  <si>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</si>
  <si>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</si>
  <si>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</si>
  <si>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</si>
  <si>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</si>
  <si>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</si>
  <si>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</si>
  <si>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</si>
  <si>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</si>
  <si>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</si>
  <si>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</si>
  <si>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</si>
  <si>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</si>
  <si>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</si>
  <si>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</si>
  <si>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</si>
  <si>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</si>
  <si>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</si>
  <si>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</si>
  <si>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</si>
  <si>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</si>
  <si>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</si>
  <si>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</si>
  <si>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</si>
  <si>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</si>
  <si>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</si>
  <si>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</si>
  <si>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</si>
  <si>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</si>
  <si>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</si>
  <si>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</si>
  <si>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</si>
  <si>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</si>
  <si>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</si>
  <si>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</si>
  <si>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</si>
  <si>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</si>
  <si>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</si>
  <si>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</si>
  <si>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</si>
  <si>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</si>
  <si>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</si>
  <si>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</si>
  <si>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</si>
  <si>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</si>
  <si>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</si>
  <si>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</si>
  <si>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</si>
  <si>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</si>
  <si>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</si>
  <si>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</si>
  <si>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</si>
  <si>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</si>
  <si>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</si>
  <si>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</si>
  <si>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</si>
  <si>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</si>
  <si>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</si>
  <si>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</si>
  <si>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</si>
  <si>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</si>
  <si>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</si>
  <si>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</si>
  <si>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</si>
  <si>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</si>
  <si>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</si>
  <si>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</si>
  <si>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</si>
  <si>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</si>
  <si>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</si>
  <si>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</si>
  <si>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</si>
  <si>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</si>
  <si>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</si>
  <si>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</si>
  <si>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</si>
  <si>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</si>
  <si>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</si>
  <si>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</si>
  <si>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</si>
  <si>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</si>
  <si>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</si>
  <si>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</si>
  <si>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</si>
  <si>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</si>
  <si>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</si>
  <si>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</si>
  <si>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</si>
  <si>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</si>
  <si>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</si>
  <si>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</si>
  <si>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</si>
  <si>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</si>
  <si>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</si>
  <si>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</si>
  <si>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</si>
  <si>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</si>
  <si>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</si>
  <si>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</si>
  <si>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</si>
  <si>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</si>
  <si>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</si>
  <si>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</si>
  <si>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</si>
  <si>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</si>
  <si>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</si>
  <si>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</si>
  <si>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</si>
  <si>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</si>
  <si>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</si>
  <si>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</si>
  <si>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</si>
  <si>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</si>
  <si>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</si>
  <si>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</si>
  <si>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</si>
  <si>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</si>
  <si>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</si>
  <si>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</si>
  <si>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</si>
  <si>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</si>
  <si>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</si>
  <si>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</si>
  <si>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</si>
  <si>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</si>
  <si>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</si>
  <si>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</si>
  <si>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</si>
  <si>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</si>
  <si>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</si>
  <si>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</si>
  <si>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</si>
  <si>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</si>
  <si>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</si>
  <si>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</si>
  <si>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</si>
  <si>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</si>
  <si>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</si>
  <si>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</si>
  <si>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</si>
  <si>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</si>
  <si>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</si>
  <si>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</si>
  <si>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</si>
  <si>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</si>
  <si>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</si>
  <si>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</si>
  <si>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</si>
  <si>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</si>
  <si>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</si>
  <si>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</si>
  <si>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</si>
  <si>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</si>
  <si>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</si>
  <si>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</si>
  <si>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</si>
  <si>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</si>
  <si>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</si>
  <si>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</si>
  <si>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</si>
  <si>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</si>
  <si>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</si>
  <si>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</si>
  <si>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</si>
  <si>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</si>
  <si>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</si>
  <si>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</si>
  <si>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</si>
  <si>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</si>
  <si>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</si>
  <si>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</si>
  <si>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</si>
  <si>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</si>
  <si>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</si>
  <si>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</si>
  <si>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</si>
  <si>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</si>
  <si>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</si>
  <si>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</si>
  <si>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</si>
  <si>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</si>
  <si>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</si>
  <si>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</si>
  <si>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</si>
  <si>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</si>
  <si>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</si>
  <si>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</si>
  <si>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</si>
  <si>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</si>
  <si>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</si>
  <si>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</si>
  <si>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</si>
  <si>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</si>
  <si>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</si>
  <si>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</si>
  <si>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</si>
  <si>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</si>
  <si>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</si>
  <si>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</si>
  <si>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</si>
  <si>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</si>
  <si>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</si>
  <si>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</si>
  <si>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</si>
  <si>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</si>
  <si>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</si>
  <si>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</si>
  <si>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</si>
  <si>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</si>
  <si>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</si>
  <si>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</si>
  <si>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</si>
  <si>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</si>
  <si>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</si>
  <si>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</si>
  <si>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</si>
  <si>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</si>
  <si>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</si>
  <si>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</si>
  <si>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</si>
  <si>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</si>
  <si>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</si>
  <si>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</si>
  <si>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</si>
  <si>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</si>
  <si>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</si>
  <si>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</si>
  <si>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</si>
  <si>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</si>
  <si>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</si>
  <si>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</si>
  <si>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</si>
  <si>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</si>
  <si>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</si>
  <si>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</si>
  <si>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</si>
  <si>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</si>
  <si>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</si>
  <si>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</si>
  <si>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</si>
  <si>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</si>
  <si>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</si>
  <si>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</si>
  <si>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</si>
  <si>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</si>
  <si>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</si>
  <si>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</si>
  <si>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</si>
  <si>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</si>
  <si>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</si>
  <si>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</si>
  <si>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</si>
  <si>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</si>
  <si>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</si>
  <si>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</si>
  <si>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</si>
  <si>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</si>
  <si>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</si>
  <si>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</si>
  <si>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</si>
  <si>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</si>
  <si>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</si>
  <si>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</si>
  <si>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</si>
  <si>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</si>
  <si>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</si>
  <si>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</si>
  <si>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</si>
  <si>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</si>
  <si>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</si>
  <si>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</si>
  <si>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</si>
  <si>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</si>
  <si>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</si>
  <si>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</si>
  <si>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</si>
  <si>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</si>
  <si>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</si>
  <si>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</si>
  <si>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</si>
  <si>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</si>
  <si>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</si>
  <si>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</si>
  <si>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</si>
  <si>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</si>
  <si>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</si>
  <si>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</si>
  <si>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</si>
  <si>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</si>
  <si>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</si>
  <si>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</si>
  <si>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</si>
  <si>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</si>
  <si>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</si>
  <si>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</si>
  <si>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</si>
  <si>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</si>
  <si>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</si>
  <si>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</si>
  <si>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</si>
  <si>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</si>
  <si>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</si>
  <si>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</si>
  <si>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</si>
  <si>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</si>
  <si>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</si>
  <si>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</si>
  <si>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</si>
  <si>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</si>
  <si>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</si>
  <si>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</si>
  <si>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</si>
  <si>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</si>
  <si>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</si>
  <si>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</si>
  <si>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</si>
  <si>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</si>
  <si>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</si>
  <si>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</si>
  <si>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</si>
  <si>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</si>
  <si>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</si>
  <si>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</si>
  <si>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</si>
  <si>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</si>
  <si>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</si>
  <si>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</si>
  <si>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</si>
  <si>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</si>
  <si>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</si>
  <si>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</si>
  <si>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</si>
  <si>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</si>
  <si>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</si>
  <si>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</si>
  <si>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</si>
  <si>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</si>
  <si>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</si>
  <si>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</si>
  <si>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</si>
  <si>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</si>
  <si>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</si>
  <si>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</si>
  <si>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</si>
  <si>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</si>
  <si>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</si>
  <si>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</si>
  <si>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</si>
  <si>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</si>
  <si>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</si>
  <si>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</si>
  <si>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</si>
  <si>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</si>
  <si>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</si>
  <si>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</si>
  <si>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</si>
  <si>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</si>
  <si>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</si>
  <si>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</si>
  <si>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</si>
  <si>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</si>
  <si>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</si>
  <si>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</si>
  <si>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</si>
  <si>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</si>
  <si>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</si>
  <si>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</si>
  <si>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</si>
  <si>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</si>
  <si>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</si>
  <si>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</si>
  <si>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</si>
  <si>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</si>
  <si>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</si>
  <si>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</si>
  <si>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</si>
  <si>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</si>
  <si>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</si>
  <si>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</si>
  <si>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</si>
  <si>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</si>
  <si>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</si>
  <si>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</si>
  <si>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</si>
  <si>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</si>
  <si>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</si>
  <si>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</si>
  <si>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</si>
  <si>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</si>
  <si>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</si>
  <si>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</si>
  <si>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</si>
  <si>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</si>
  <si>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</si>
  <si>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</si>
  <si>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</si>
  <si>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</si>
  <si>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</si>
  <si>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</si>
  <si>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</si>
  <si>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</si>
  <si>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</si>
  <si>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</si>
  <si>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</si>
  <si>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</si>
  <si>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</si>
  <si>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</si>
  <si>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</si>
  <si>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</si>
  <si>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</si>
  <si>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</si>
  <si>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</si>
  <si>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</si>
  <si>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</si>
  <si>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</si>
  <si>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</si>
  <si>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</si>
  <si>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</si>
  <si>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</si>
  <si>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</si>
  <si>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</si>
  <si>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</si>
  <si>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</si>
  <si>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</si>
  <si>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</si>
  <si>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</si>
  <si>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</si>
  <si>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</si>
  <si>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</si>
  <si>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</si>
  <si>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</si>
  <si>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</si>
  <si>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</si>
  <si>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</si>
  <si>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</si>
  <si>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</si>
  <si>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</si>
  <si>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</si>
  <si>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</si>
  <si>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</si>
  <si>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</si>
  <si>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</si>
  <si>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</si>
  <si>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</si>
  <si>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</si>
  <si>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</si>
  <si>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</si>
  <si>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</si>
  <si>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</si>
  <si>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</si>
  <si>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</si>
  <si>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</si>
  <si>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</si>
  <si>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</si>
  <si>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</si>
  <si>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</si>
  <si>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</si>
  <si>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</si>
  <si>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</si>
  <si>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</si>
  <si>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</si>
  <si>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</si>
  <si>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</si>
  <si>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</si>
  <si>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</si>
  <si>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</si>
  <si>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</si>
  <si>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</si>
  <si>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</si>
  <si>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</si>
  <si>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</si>
  <si>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</si>
  <si>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</si>
  <si>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</si>
  <si>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</si>
  <si>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</si>
  <si>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</si>
  <si>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</si>
  <si>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</si>
  <si>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</si>
  <si>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</si>
  <si>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</si>
  <si>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</si>
  <si>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</si>
  <si>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</si>
  <si>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</si>
  <si>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</si>
  <si>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</si>
  <si>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</si>
  <si>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</si>
  <si>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</si>
  <si>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</si>
  <si>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</si>
  <si>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</si>
  <si>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</si>
  <si>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</si>
  <si>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</si>
  <si>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</si>
  <si>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</si>
  <si>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</si>
  <si>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</si>
  <si>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</si>
  <si>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</si>
  <si>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</si>
  <si>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</si>
  <si>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</si>
  <si>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</si>
  <si>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</si>
  <si>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</si>
  <si>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</si>
  <si>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</si>
  <si>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</si>
  <si>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</si>
  <si>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</si>
  <si>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</si>
  <si>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</si>
  <si>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</si>
  <si>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</si>
  <si>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</si>
  <si>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</si>
  <si>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</si>
  <si>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</si>
  <si>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</si>
  <si>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</si>
  <si>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</si>
  <si>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</si>
  <si>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</si>
  <si>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</si>
  <si>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</si>
  <si>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</si>
  <si>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</si>
  <si>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</si>
  <si>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</si>
  <si>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</si>
  <si>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</si>
  <si>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</si>
  <si>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</si>
  <si>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</si>
  <si>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</si>
  <si>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</si>
  <si>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</si>
  <si>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</si>
  <si>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</si>
  <si>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</si>
  <si>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</si>
  <si>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</si>
  <si>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</si>
  <si>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</si>
  <si>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</si>
  <si>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</si>
  <si>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</si>
  <si>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</si>
  <si>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</si>
  <si>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</si>
  <si>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</si>
  <si>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</si>
  <si>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</si>
  <si>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</si>
  <si>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</si>
  <si>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</si>
  <si>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</si>
  <si>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</si>
  <si>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</si>
  <si>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</si>
  <si>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</si>
  <si>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</si>
  <si>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</si>
  <si>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</si>
  <si>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</si>
  <si>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</si>
  <si>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</si>
  <si>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</si>
  <si>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</si>
  <si>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</si>
  <si>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</si>
  <si>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</si>
  <si>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</si>
  <si>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</si>
  <si>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</si>
  <si>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</si>
  <si>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</si>
  <si>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</si>
  <si>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</si>
  <si>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</si>
  <si>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</si>
  <si>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</si>
  <si>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</si>
  <si>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</si>
  <si>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</si>
  <si>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</si>
  <si>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</si>
  <si>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</si>
  <si>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</si>
  <si>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</si>
  <si>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</si>
  <si>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</si>
  <si>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</si>
  <si>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</si>
  <si>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</si>
  <si>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</si>
  <si>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</si>
  <si>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</si>
  <si>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</si>
  <si>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</si>
  <si>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</si>
  <si>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</si>
  <si>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</si>
  <si>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</si>
  <si>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</si>
  <si>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</si>
  <si>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</si>
  <si>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</si>
  <si>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</si>
  <si>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</si>
  <si>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</si>
  <si>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</si>
  <si>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</si>
  <si>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</si>
  <si>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</si>
  <si>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</si>
  <si>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</si>
  <si>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</si>
  <si>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</si>
  <si>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</si>
  <si>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</si>
  <si>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</si>
  <si>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</si>
  <si>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</si>
  <si>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</si>
  <si>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</si>
  <si>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</si>
  <si>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</si>
  <si>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</si>
  <si>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</si>
  <si>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</si>
  <si>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</si>
  <si>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</si>
  <si>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</si>
  <si>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</si>
  <si>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</si>
  <si>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</si>
  <si>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</si>
  <si>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</si>
  <si>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</si>
  <si>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</si>
  <si>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</si>
  <si>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</si>
  <si>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</si>
  <si>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</si>
  <si>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</si>
  <si>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</si>
  <si>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</si>
  <si>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</si>
  <si>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</si>
  <si>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</si>
  <si>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</si>
  <si>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</si>
  <si>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</si>
  <si>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</si>
  <si>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</si>
  <si>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</si>
  <si>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</si>
  <si>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</si>
  <si>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</si>
  <si>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</si>
  <si>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</si>
  <si>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</si>
  <si>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</si>
  <si>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</si>
  <si>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</si>
  <si>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</si>
  <si>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</si>
  <si>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</si>
  <si>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</si>
  <si>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</si>
  <si>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</si>
  <si>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</si>
  <si>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</si>
  <si>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</si>
  <si>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</si>
  <si>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</si>
  <si>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</si>
  <si>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</si>
  <si>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</si>
  <si>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</si>
  <si>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</si>
  <si>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</si>
  <si>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</si>
  <si>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</si>
  <si>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</si>
  <si>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</si>
  <si>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</si>
  <si>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</si>
  <si>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</si>
  <si>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</si>
  <si>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</si>
  <si>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</si>
  <si>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</si>
  <si>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</si>
  <si>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</si>
  <si>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</si>
  <si>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</si>
  <si>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</si>
  <si>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</si>
  <si>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</si>
  <si>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</si>
  <si>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</si>
  <si>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</si>
  <si>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</si>
  <si>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</si>
  <si>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</si>
  <si>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</si>
  <si>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</si>
  <si>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</si>
  <si>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</si>
  <si>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</si>
  <si>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</si>
  <si>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</si>
  <si>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</si>
  <si>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</si>
  <si>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</si>
  <si>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</si>
  <si>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</si>
  <si>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</si>
  <si>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</si>
  <si>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</si>
  <si>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</si>
  <si>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</si>
  <si>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</si>
  <si>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</si>
  <si>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</si>
  <si>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</si>
  <si>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</si>
  <si>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</si>
  <si>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</si>
  <si>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</si>
  <si>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</si>
  <si>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</si>
  <si>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</si>
  <si>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</si>
  <si>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</si>
  <si>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</si>
  <si>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</si>
  <si>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</si>
  <si>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</si>
  <si>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</si>
  <si>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</si>
  <si>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</si>
  <si>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</si>
  <si>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</si>
  <si>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</si>
  <si>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</si>
  <si>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</si>
  <si>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</si>
  <si>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</si>
  <si>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</si>
  <si>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</si>
  <si>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</si>
  <si>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</si>
  <si>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</si>
  <si>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</si>
  <si>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</si>
  <si>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</si>
  <si>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</si>
  <si>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</si>
  <si>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</si>
  <si>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</si>
  <si>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</si>
  <si>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</si>
  <si>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</si>
  <si>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</si>
  <si>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</si>
  <si>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</si>
  <si>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</si>
  <si>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</si>
  <si>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</si>
  <si>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</si>
  <si>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</si>
  <si>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</si>
  <si>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</si>
  <si>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</si>
  <si>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</si>
  <si>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</si>
  <si>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</si>
  <si>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</si>
  <si>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</si>
  <si>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</si>
  <si>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</si>
  <si>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</si>
  <si>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</si>
  <si>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</si>
  <si>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</si>
  <si>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</si>
  <si>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</si>
  <si>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</si>
  <si>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</si>
  <si>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</si>
  <si>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</si>
  <si>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</si>
  <si>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</si>
  <si>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</si>
  <si>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</si>
  <si>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</si>
  <si>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</si>
  <si>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</si>
  <si>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</si>
  <si>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</si>
  <si>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</si>
  <si>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</si>
  <si>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</si>
  <si>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</si>
  <si>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</si>
  <si>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</si>
  <si>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</si>
  <si>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</si>
  <si>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28/5/24 RM1,500.00(RM232.20), 31/5/24 RM3,500.00(RM3,500.00)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</si>
  <si>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</si>
  <si>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</si>
  <si>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</si>
  <si>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</si>
  <si>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</si>
  <si>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</si>
  <si>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</si>
  <si>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</si>
  <si>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</si>
  <si>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</si>
  <si>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</si>
  <si>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</si>
  <si>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</si>
  <si>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</si>
  <si>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Trsf 19/5/24 RM1,500.00(RM158.60), 27/5/24 RM1,500.00(RM1,500.00)</t>
  </si>
  <si>
    <t>Trsf 30/5/24 RM3,000.00</t>
  </si>
  <si>
    <t>Refer Cash Book 31/5/24 - Total collection = "C" &amp; "C-Trsp" &amp; C-CN-RM1,391.00</t>
  </si>
  <si>
    <t>Month : As of May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</si>
</sst>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AR\Sales_Inv%20Listing\Sales_Inv%20listing_0324Loo.xlsx" TargetMode="External"/><Relationship Id="rId1" Type="http://schemas.openxmlformats.org/officeDocument/2006/relationships/externalLinkPath" Target="Sales_Inv%20listing_03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/>
      <sheetData sheetId="1"/>
      <sheetData sheetId="2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</row>
        <row r="46">
          <cell r="A46" t="str">
            <v>Cash - Encik Razak</v>
          </cell>
          <cell r="B46" t="str">
            <v>C00000044</v>
          </cell>
          <cell r="C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</row>
        <row r="49">
          <cell r="B49" t="str">
            <v>C00000047</v>
          </cell>
          <cell r="C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92.684180787037" createdVersion="8" refreshedVersion="8" minRefreshableVersion="3" recordCount="2908" xr:uid="{0F8C5AEC-8905-49BE-B0CE-83DB4DBF1DAC}">
  <cacheSource type="worksheet">
    <worksheetSource ref="A1:T2909" sheet="Raw Sales"/>
  </cacheSource>
  <cacheFields count="20">
    <cacheField name="Invoice Date" numFmtId="0">
      <sharedItems containsDate="1" containsMixedTypes="1" minDate="2019-12-23T00:00:00" maxDate="2024-05-30T00:00:00" count="573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83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8">
        <n v="0"/>
        <n v="45"/>
        <n v="120"/>
        <n v="60"/>
        <e v="#N/A"/>
        <n v="30"/>
        <n v="1"/>
        <n v="2"/>
      </sharedItems>
    </cacheField>
    <cacheField name="Due date" numFmtId="14">
      <sharedItems containsDate="1" containsMixedTypes="1" minDate="2019-12-23T00:00:00" maxDate="2024-09-08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75939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658.6"/>
    <n v="79.400000000000091"/>
    <n v="3576085.9500000016"/>
    <s v="Trsf"/>
    <s v="Trsf 19/5/24 RM1,500.00(RM158.60), 27/5/24 RM1,500.00(RM1,500.0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3732.2"/>
    <n v="2779.8"/>
    <n v="3767573.0500000021"/>
    <s v="Trsf"/>
    <s v="Trsf 28/5/24 RM1,500.00(RM232.20), 31/5/24 RM3,500.00(RM3,500.0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6"/>
    <d v="2024-02-21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6"/>
    <d v="2024-02-21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7"/>
    <d v="2024-03-18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000"/>
    <n v="476"/>
    <n v="4548143.95"/>
    <s v="Trsf"/>
    <s v="Trsf 30/5/24 RM3,000.00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m/>
    <n v="405"/>
    <n v="4545356.75"/>
    <s v="Trsf"/>
    <m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m/>
    <n v="220"/>
    <n v="4545331.75"/>
    <s v="Trsf"/>
    <m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m/>
    <n v="567.6"/>
    <n v="4545844.3499999996"/>
    <s v="Trsf"/>
    <m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m/>
    <n v="120"/>
    <n v="4545506.75"/>
    <s v="Trsf"/>
    <m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m/>
    <n v="55.2"/>
    <n v="4545561.95"/>
    <s v="Trsf"/>
    <m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B00E7-841A-4597-A878-77EBD120100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C47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9">
        <item x="0"/>
        <item x="1"/>
        <item x="3"/>
        <item x="2"/>
        <item x="4"/>
        <item x="5"/>
        <item x="6"/>
        <item x="7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6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3461C-0A6E-4F0E-AAB9-65802DD737C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J949" firstHeaderRow="1" firstDataRow="2" firstDataCol="5"/>
  <pivotFields count="20">
    <pivotField axis="axisRow" compact="0" outline="0" showAll="0" defaultSubtotal="0">
      <items count="5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</items>
    </pivotField>
    <pivotField compact="0" outline="0" showAll="0"/>
    <pivotField compact="0" outline="0" showAll="0"/>
    <pivotField axis="axisRow" compact="0" outline="0" showAll="0">
      <items count="884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9">
        <item x="0"/>
        <item x="1"/>
        <item x="3"/>
        <item x="2"/>
        <item x="4"/>
        <item x="5"/>
        <item x="6"/>
        <item x="7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44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C8608-DD53-43A9-882C-6097A0DF950E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J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9">
        <item x="0"/>
        <item x="1"/>
        <item x="3"/>
        <item x="2"/>
        <item x="4"/>
        <item x="5"/>
        <item x="6"/>
        <item x="7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C949"/>
  <sheetViews>
    <sheetView tabSelected="1" topLeftCell="A40" zoomScaleNormal="100" workbookViewId="0">
      <selection activeCell="J58" sqref="J58"/>
    </sheetView>
  </sheetViews>
  <sheetFormatPr defaultRowHeight="14.5" x14ac:dyDescent="0.35"/>
  <cols>
    <col min="1" max="1" width="38.36328125" bestFit="1" customWidth="1"/>
    <col min="2" max="9" width="9.90625" bestFit="1" customWidth="1"/>
    <col min="10" max="10" width="10.7265625" bestFit="1" customWidth="1"/>
    <col min="11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5" width="9.90625" bestFit="1" customWidth="1"/>
    <col min="36" max="36" width="10.7265625" bestFit="1" customWidth="1"/>
    <col min="37" max="43" width="1.6328125" customWidth="1"/>
    <col min="44" max="44" width="31.7265625" customWidth="1"/>
    <col min="45" max="45" width="11.6328125" customWidth="1"/>
    <col min="46" max="46" width="13.6328125" bestFit="1" customWidth="1"/>
    <col min="47" max="54" width="9.90625" bestFit="1" customWidth="1"/>
    <col min="55" max="55" width="10.7265625" bestFit="1" customWidth="1"/>
    <col min="56" max="56" width="9.90625" bestFit="1" customWidth="1"/>
    <col min="57" max="57" width="10.7265625" bestFit="1" customWidth="1"/>
  </cols>
  <sheetData>
    <row r="1" spans="1:55" x14ac:dyDescent="0.35">
      <c r="A1" t="s">
        <v>203</v>
      </c>
    </row>
    <row r="2" spans="1:55" x14ac:dyDescent="0.35">
      <c r="A2" t="s">
        <v>2714</v>
      </c>
    </row>
    <row r="4" spans="1:55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5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>
        <v>1</v>
      </c>
      <c r="I5">
        <v>2</v>
      </c>
      <c r="J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>
        <v>1</v>
      </c>
      <c r="AI5">
        <v>2</v>
      </c>
      <c r="AJ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>
        <v>1</v>
      </c>
      <c r="BB5">
        <v>2</v>
      </c>
      <c r="BC5" t="s">
        <v>131</v>
      </c>
    </row>
    <row r="6" spans="1:55" x14ac:dyDescent="0.35">
      <c r="A6" t="s">
        <v>35</v>
      </c>
      <c r="B6" s="18">
        <v>0</v>
      </c>
      <c r="C6" s="18"/>
      <c r="D6" s="18"/>
      <c r="E6" s="18"/>
      <c r="F6" s="18"/>
      <c r="G6" s="18"/>
      <c r="H6" s="18"/>
      <c r="I6" s="18"/>
      <c r="J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/>
      <c r="AI6" s="18"/>
      <c r="AJ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/>
      <c r="BB6" s="18"/>
      <c r="BC6" s="18">
        <v>0</v>
      </c>
    </row>
    <row r="7" spans="1:55" x14ac:dyDescent="0.35">
      <c r="A7" t="s">
        <v>47</v>
      </c>
      <c r="B7" s="18">
        <v>0</v>
      </c>
      <c r="C7" s="18"/>
      <c r="D7" s="18"/>
      <c r="E7" s="18"/>
      <c r="F7" s="18"/>
      <c r="G7" s="18"/>
      <c r="H7" s="18"/>
      <c r="I7" s="18"/>
      <c r="J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/>
      <c r="AI7" s="18"/>
      <c r="AJ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/>
      <c r="BB7" s="18"/>
      <c r="BC7" s="18">
        <v>0</v>
      </c>
    </row>
    <row r="8" spans="1:55" x14ac:dyDescent="0.35">
      <c r="A8" t="s">
        <v>58</v>
      </c>
      <c r="B8" s="18"/>
      <c r="C8" s="18"/>
      <c r="D8" s="18">
        <v>21309.699999999997</v>
      </c>
      <c r="E8" s="18"/>
      <c r="F8" s="18"/>
      <c r="G8" s="18"/>
      <c r="H8" s="18"/>
      <c r="I8" s="18"/>
      <c r="J8" s="18">
        <v>21309.699999999997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/>
      <c r="AI8" s="18"/>
      <c r="AJ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/>
      <c r="BB8" s="18"/>
      <c r="BC8" s="18">
        <v>0</v>
      </c>
    </row>
    <row r="9" spans="1:55" x14ac:dyDescent="0.35">
      <c r="A9" t="s">
        <v>7</v>
      </c>
      <c r="B9" s="18">
        <v>0</v>
      </c>
      <c r="C9" s="18"/>
      <c r="D9" s="18"/>
      <c r="E9" s="18"/>
      <c r="F9" s="18"/>
      <c r="G9" s="18"/>
      <c r="H9" s="18"/>
      <c r="I9" s="18"/>
      <c r="J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/>
      <c r="AI9" s="18"/>
      <c r="AJ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/>
      <c r="BB9" s="18"/>
      <c r="BC9" s="18">
        <v>0</v>
      </c>
    </row>
    <row r="10" spans="1:55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/>
      <c r="I10" s="18"/>
      <c r="J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/>
      <c r="AI10" s="18"/>
      <c r="AJ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/>
      <c r="BB10" s="18"/>
      <c r="BC10" s="18">
        <v>0</v>
      </c>
    </row>
    <row r="11" spans="1:55" x14ac:dyDescent="0.35">
      <c r="A11" t="s">
        <v>43</v>
      </c>
      <c r="B11" s="18">
        <v>9728.2000000000007</v>
      </c>
      <c r="C11" s="18"/>
      <c r="D11" s="18"/>
      <c r="E11" s="18"/>
      <c r="F11" s="18"/>
      <c r="G11" s="18"/>
      <c r="H11" s="18"/>
      <c r="I11" s="18"/>
      <c r="J11" s="18">
        <v>9728.2000000000007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/>
      <c r="AI11" s="18"/>
      <c r="AJ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/>
      <c r="BB11" s="18"/>
      <c r="BC11" s="18">
        <v>0</v>
      </c>
    </row>
    <row r="12" spans="1:55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/>
      <c r="I12" s="18"/>
      <c r="J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/>
      <c r="AI12" s="18"/>
      <c r="AJ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/>
      <c r="BB12" s="18"/>
      <c r="BC12" s="18">
        <v>0</v>
      </c>
    </row>
    <row r="13" spans="1:55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/>
      <c r="I13" s="18"/>
      <c r="J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/>
      <c r="AI13" s="18"/>
      <c r="AJ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/>
      <c r="BB13" s="18"/>
      <c r="BC13" s="18">
        <v>0</v>
      </c>
    </row>
    <row r="14" spans="1:55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/>
      <c r="I14" s="18"/>
      <c r="J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/>
      <c r="AI14" s="18"/>
      <c r="AJ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/>
      <c r="BB14" s="37"/>
      <c r="BC14" s="37">
        <v>0</v>
      </c>
    </row>
    <row r="15" spans="1:55" x14ac:dyDescent="0.35">
      <c r="A15" t="s">
        <v>62</v>
      </c>
      <c r="B15" s="18"/>
      <c r="C15" s="18"/>
      <c r="D15" s="18"/>
      <c r="E15" s="18">
        <v>114420.1</v>
      </c>
      <c r="F15" s="18"/>
      <c r="G15" s="18"/>
      <c r="H15" s="18"/>
      <c r="I15" s="18"/>
      <c r="J15" s="18">
        <v>114420.1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/>
      <c r="AI15" s="18"/>
      <c r="AJ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/>
      <c r="BB15" s="18"/>
      <c r="BC15" s="18">
        <v>0</v>
      </c>
    </row>
    <row r="16" spans="1:55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/>
      <c r="I16" s="18"/>
      <c r="J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/>
      <c r="AI16" s="18"/>
      <c r="AJ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/>
      <c r="BB16" s="18"/>
      <c r="BC16" s="18">
        <v>0</v>
      </c>
    </row>
    <row r="17" spans="1:55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/>
      <c r="I17" s="18"/>
      <c r="J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/>
      <c r="AI17" s="18"/>
      <c r="AJ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/>
      <c r="BB17" s="37"/>
      <c r="BC17" s="37">
        <v>0</v>
      </c>
    </row>
    <row r="18" spans="1:55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/>
      <c r="I18" s="18"/>
      <c r="J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/>
      <c r="AI18" s="18"/>
      <c r="AJ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/>
      <c r="BB18" s="18"/>
      <c r="BC18" s="18">
        <v>0</v>
      </c>
    </row>
    <row r="19" spans="1:55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/>
      <c r="I19" s="18"/>
      <c r="J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/>
      <c r="AI19" s="18"/>
      <c r="AJ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/>
      <c r="BB19" s="18"/>
      <c r="BC19" s="18">
        <v>0</v>
      </c>
    </row>
    <row r="20" spans="1:55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/>
      <c r="I20" s="18"/>
      <c r="J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/>
      <c r="AI20" s="18"/>
      <c r="AJ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/>
      <c r="BB20" s="18"/>
      <c r="BC20" s="18">
        <v>0</v>
      </c>
    </row>
    <row r="21" spans="1:55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/>
      <c r="I21" s="18"/>
      <c r="J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/>
      <c r="AI21" s="18"/>
      <c r="AJ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/>
      <c r="BB21" s="18"/>
      <c r="BC21" s="18">
        <v>0</v>
      </c>
    </row>
    <row r="22" spans="1:55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/>
      <c r="I22" s="18"/>
      <c r="J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/>
      <c r="AI22" s="18"/>
      <c r="AJ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/>
      <c r="BB22" s="18"/>
      <c r="BC22" s="18">
        <v>0</v>
      </c>
    </row>
    <row r="23" spans="1:55" x14ac:dyDescent="0.35">
      <c r="A23" t="s">
        <v>401</v>
      </c>
      <c r="B23" s="18">
        <v>63968.600000000006</v>
      </c>
      <c r="C23" s="18"/>
      <c r="D23" s="18"/>
      <c r="E23" s="18"/>
      <c r="F23" s="18"/>
      <c r="G23" s="18"/>
      <c r="H23" s="18"/>
      <c r="I23" s="18"/>
      <c r="J23" s="18">
        <v>63968.600000000006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/>
      <c r="AI23" s="37"/>
      <c r="AJ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/>
      <c r="BB23" s="18"/>
      <c r="BC23" s="18">
        <v>0</v>
      </c>
    </row>
    <row r="24" spans="1:55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/>
      <c r="I24" s="18"/>
      <c r="J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/>
      <c r="AI24" s="18"/>
      <c r="AJ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/>
      <c r="BB24" s="18"/>
      <c r="BC24" s="18">
        <v>0</v>
      </c>
    </row>
    <row r="25" spans="1:55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/>
      <c r="I25" s="18"/>
      <c r="J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/>
      <c r="AI25" s="18"/>
      <c r="AJ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/>
      <c r="BB25" s="18"/>
      <c r="BC25" s="18">
        <v>0</v>
      </c>
    </row>
    <row r="26" spans="1:55" x14ac:dyDescent="0.35">
      <c r="A26" t="s">
        <v>492</v>
      </c>
      <c r="B26" s="18">
        <v>40112.1</v>
      </c>
      <c r="C26" s="18"/>
      <c r="D26" s="18"/>
      <c r="E26" s="18"/>
      <c r="F26" s="18"/>
      <c r="G26" s="18"/>
      <c r="H26" s="18"/>
      <c r="I26" s="18"/>
      <c r="J26" s="18">
        <v>40112.1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/>
      <c r="AI26" s="18"/>
      <c r="AJ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/>
      <c r="BB26" s="18"/>
      <c r="BC26" s="18">
        <v>0</v>
      </c>
    </row>
    <row r="27" spans="1:55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/>
      <c r="I27" s="18"/>
      <c r="J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/>
      <c r="AI27" s="37"/>
      <c r="AJ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/>
      <c r="BB27" s="18"/>
      <c r="BC27" s="18">
        <v>0</v>
      </c>
    </row>
    <row r="28" spans="1:55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/>
      <c r="I28" s="18"/>
      <c r="J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/>
      <c r="AI28" s="18"/>
      <c r="AJ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/>
      <c r="BB28" s="18"/>
      <c r="BC28" s="18">
        <v>0</v>
      </c>
    </row>
    <row r="29" spans="1:55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/>
      <c r="I29" s="18"/>
      <c r="J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/>
      <c r="AI29" s="18"/>
      <c r="AJ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/>
      <c r="BB29" s="18"/>
      <c r="BC29" s="18">
        <v>0</v>
      </c>
    </row>
    <row r="30" spans="1:55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/>
      <c r="I30" s="18"/>
      <c r="J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/>
      <c r="AI30" s="18"/>
      <c r="AJ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/>
      <c r="BB30" s="18"/>
      <c r="BC30" s="18">
        <v>0</v>
      </c>
    </row>
    <row r="31" spans="1:55" x14ac:dyDescent="0.35">
      <c r="A31" t="s">
        <v>785</v>
      </c>
      <c r="B31" s="18">
        <v>1843.8</v>
      </c>
      <c r="C31" s="18"/>
      <c r="D31" s="18"/>
      <c r="E31" s="18"/>
      <c r="F31" s="18"/>
      <c r="G31" s="18"/>
      <c r="H31" s="18"/>
      <c r="I31" s="18"/>
      <c r="J31" s="18">
        <v>1843.8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/>
      <c r="AI31" s="18"/>
      <c r="AJ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/>
      <c r="BB31" s="18"/>
      <c r="BC31" s="18">
        <v>0</v>
      </c>
    </row>
    <row r="32" spans="1:55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/>
      <c r="I32" s="18"/>
      <c r="J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/>
      <c r="AI32" s="18"/>
      <c r="AJ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/>
      <c r="BB32" s="18"/>
      <c r="BC32" s="18">
        <v>0</v>
      </c>
    </row>
    <row r="33" spans="1:55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/>
      <c r="I33" s="18"/>
      <c r="J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/>
      <c r="AI33" s="18"/>
      <c r="AJ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/>
      <c r="BB33" s="18"/>
      <c r="BC33" s="18">
        <v>0</v>
      </c>
    </row>
    <row r="34" spans="1:55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/>
      <c r="I34" s="18"/>
      <c r="J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/>
      <c r="AI34" s="18"/>
      <c r="AJ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/>
      <c r="BB34" s="18"/>
      <c r="BC34" s="18">
        <v>0</v>
      </c>
    </row>
    <row r="35" spans="1:55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/>
      <c r="I35" s="18"/>
      <c r="J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/>
      <c r="AI35" s="18"/>
      <c r="AJ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/>
      <c r="BB35" s="18"/>
      <c r="BC35" s="18">
        <v>0</v>
      </c>
    </row>
    <row r="36" spans="1:55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/>
      <c r="I36" s="18"/>
      <c r="J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/>
      <c r="AI36" s="18"/>
      <c r="AJ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/>
      <c r="BB36" s="18"/>
      <c r="BC36" s="18">
        <v>0</v>
      </c>
    </row>
    <row r="37" spans="1:55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/>
      <c r="I37" s="18"/>
      <c r="J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/>
      <c r="AI37" s="18"/>
      <c r="AJ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/>
      <c r="BB37" s="18"/>
      <c r="BC37" s="18">
        <v>0</v>
      </c>
    </row>
    <row r="38" spans="1:55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/>
      <c r="I38" s="18"/>
      <c r="J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/>
      <c r="AI38" s="18"/>
      <c r="AJ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/>
      <c r="BB38" s="18"/>
      <c r="BC38" s="18">
        <v>0</v>
      </c>
    </row>
    <row r="39" spans="1:55" x14ac:dyDescent="0.35">
      <c r="A39" t="s">
        <v>1197</v>
      </c>
      <c r="B39" s="18">
        <v>3576.3</v>
      </c>
      <c r="C39" s="18"/>
      <c r="D39" s="18"/>
      <c r="E39" s="18"/>
      <c r="F39" s="18"/>
      <c r="G39" s="18"/>
      <c r="H39" s="18"/>
      <c r="I39" s="18"/>
      <c r="J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/>
      <c r="AI39" s="18"/>
      <c r="AJ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/>
      <c r="BB39" s="18"/>
      <c r="BC39" s="18">
        <v>0</v>
      </c>
    </row>
    <row r="40" spans="1:55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/>
      <c r="I40" s="18"/>
      <c r="J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/>
      <c r="AI40" s="18"/>
      <c r="AJ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/>
      <c r="BB40" s="18"/>
      <c r="BC40" s="18">
        <v>0</v>
      </c>
    </row>
    <row r="41" spans="1:55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/>
      <c r="I41" s="18"/>
      <c r="J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/>
      <c r="AI41" s="18"/>
      <c r="AJ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/>
      <c r="BB41" s="18"/>
      <c r="BC41" s="18">
        <v>0</v>
      </c>
    </row>
    <row r="42" spans="1:55" x14ac:dyDescent="0.35">
      <c r="A42" t="s">
        <v>1310</v>
      </c>
      <c r="B42" s="18"/>
      <c r="C42" s="18"/>
      <c r="D42" s="18"/>
      <c r="E42" s="18"/>
      <c r="F42" s="18"/>
      <c r="G42" s="18">
        <v>14154.500000000002</v>
      </c>
      <c r="H42" s="18"/>
      <c r="I42" s="18"/>
      <c r="J42" s="18">
        <v>14154.500000000002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/>
      <c r="AI42" s="18"/>
      <c r="AJ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/>
      <c r="BB42" s="18"/>
      <c r="BC42" s="18">
        <v>0</v>
      </c>
    </row>
    <row r="43" spans="1:55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/>
      <c r="I43" s="18"/>
      <c r="J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/>
      <c r="AI43" s="18"/>
      <c r="AJ43" s="18">
        <v>0</v>
      </c>
      <c r="AT43">
        <v>3</v>
      </c>
      <c r="AU43" s="18"/>
      <c r="AV43" s="18"/>
      <c r="AW43" s="18">
        <v>0</v>
      </c>
      <c r="AX43" s="18"/>
      <c r="AY43" s="18"/>
      <c r="AZ43" s="18"/>
      <c r="BA43" s="18"/>
      <c r="BB43" s="18"/>
      <c r="BC43" s="18">
        <v>0</v>
      </c>
    </row>
    <row r="44" spans="1:55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/>
      <c r="I44" s="18"/>
      <c r="J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/>
      <c r="AI44" s="18"/>
      <c r="AJ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/>
      <c r="BB44" s="18"/>
      <c r="BC44" s="18">
        <v>3212</v>
      </c>
    </row>
    <row r="45" spans="1:55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/>
      <c r="I45" s="18"/>
      <c r="J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/>
      <c r="AI45" s="18"/>
      <c r="AJ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/>
      <c r="BB45" s="18"/>
      <c r="BC45" s="18">
        <v>12213.3</v>
      </c>
    </row>
    <row r="46" spans="1:55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/>
      <c r="I46" s="18"/>
      <c r="J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/>
      <c r="AI46" s="18"/>
      <c r="AJ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/>
      <c r="BB46" s="18"/>
      <c r="BC46" s="18">
        <v>5884.4</v>
      </c>
    </row>
    <row r="47" spans="1:55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/>
      <c r="I47" s="18"/>
      <c r="J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/>
      <c r="AI47" s="18"/>
      <c r="AJ47" s="18">
        <v>0</v>
      </c>
      <c r="AR47" s="36" t="s">
        <v>134</v>
      </c>
      <c r="AS47" s="36"/>
      <c r="AT47" s="36"/>
      <c r="AU47" s="37"/>
      <c r="AV47" s="37"/>
      <c r="AW47" s="37">
        <v>21309.699999999997</v>
      </c>
      <c r="AX47" s="37"/>
      <c r="AY47" s="37"/>
      <c r="AZ47" s="37"/>
      <c r="BA47" s="37"/>
      <c r="BB47" s="37"/>
      <c r="BC47" s="37">
        <v>21309.699999999997</v>
      </c>
    </row>
    <row r="48" spans="1:55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/>
      <c r="I48" s="18"/>
      <c r="J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/>
      <c r="AI48" s="18"/>
      <c r="AJ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/>
      <c r="BB48" s="18"/>
      <c r="BC48" s="18">
        <v>0</v>
      </c>
    </row>
    <row r="49" spans="1:55" x14ac:dyDescent="0.35">
      <c r="A49" t="s">
        <v>2013</v>
      </c>
      <c r="B49" s="18">
        <v>463497.4</v>
      </c>
      <c r="C49" s="18"/>
      <c r="D49" s="18"/>
      <c r="E49" s="18"/>
      <c r="F49" s="18"/>
      <c r="G49" s="18"/>
      <c r="H49" s="18"/>
      <c r="I49" s="18"/>
      <c r="J49" s="18">
        <v>463497.4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/>
      <c r="AI49" s="18"/>
      <c r="AJ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/>
      <c r="BB49" s="18"/>
      <c r="BC49" s="18">
        <v>0</v>
      </c>
    </row>
    <row r="50" spans="1:55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/>
      <c r="I50" s="18"/>
      <c r="J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/>
      <c r="AI50" s="18"/>
      <c r="AJ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/>
      <c r="BB50" s="18"/>
      <c r="BC50" s="18">
        <v>0</v>
      </c>
    </row>
    <row r="51" spans="1:55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/>
      <c r="I51" s="18"/>
      <c r="J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/>
      <c r="AI51" s="18"/>
      <c r="AJ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/>
      <c r="BB51" s="18"/>
      <c r="BC51" s="18">
        <v>0</v>
      </c>
    </row>
    <row r="52" spans="1:55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/>
      <c r="I52" s="18"/>
      <c r="J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/>
      <c r="AI52" s="18"/>
      <c r="AJ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/>
      <c r="BB52" s="18"/>
      <c r="BC52" s="18">
        <v>0</v>
      </c>
    </row>
    <row r="53" spans="1:55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/>
      <c r="I53" s="18"/>
      <c r="J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/>
      <c r="AI53" s="18"/>
      <c r="AJ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/>
      <c r="BB53" s="18"/>
      <c r="BC53" s="18">
        <v>0</v>
      </c>
    </row>
    <row r="54" spans="1:55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/>
      <c r="I54" s="18"/>
      <c r="J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/>
      <c r="AI54" s="18"/>
      <c r="AJ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/>
      <c r="BB54" s="18"/>
      <c r="BC54" s="18">
        <v>0</v>
      </c>
    </row>
    <row r="55" spans="1:55" x14ac:dyDescent="0.35">
      <c r="A55" t="s">
        <v>2435</v>
      </c>
      <c r="B55" s="18"/>
      <c r="C55" s="18"/>
      <c r="D55" s="18"/>
      <c r="E55" s="18"/>
      <c r="F55" s="18"/>
      <c r="G55" s="18"/>
      <c r="H55" s="18">
        <v>0</v>
      </c>
      <c r="I55" s="18"/>
      <c r="J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/>
      <c r="AI55" s="18"/>
      <c r="AJ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/>
      <c r="BB55" s="18"/>
      <c r="BC55" s="18">
        <v>0</v>
      </c>
    </row>
    <row r="56" spans="1:55" x14ac:dyDescent="0.35">
      <c r="A56" t="s">
        <v>2513</v>
      </c>
      <c r="B56" s="18"/>
      <c r="C56" s="18"/>
      <c r="D56" s="18"/>
      <c r="E56" s="18"/>
      <c r="F56" s="18"/>
      <c r="G56" s="18"/>
      <c r="H56" s="18"/>
      <c r="I56" s="18">
        <v>0</v>
      </c>
      <c r="J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/>
      <c r="AI56" s="18"/>
      <c r="AJ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/>
      <c r="BB56" s="18"/>
      <c r="BC56" s="18">
        <v>0</v>
      </c>
    </row>
    <row r="57" spans="1:55" x14ac:dyDescent="0.35">
      <c r="A57" t="s">
        <v>131</v>
      </c>
      <c r="B57" s="18">
        <v>613856.5</v>
      </c>
      <c r="C57" s="18">
        <v>0</v>
      </c>
      <c r="D57" s="18">
        <v>21309.699999999997</v>
      </c>
      <c r="E57" s="18">
        <v>114420.1</v>
      </c>
      <c r="F57" s="18">
        <v>0</v>
      </c>
      <c r="G57" s="18">
        <v>14154.500000000002</v>
      </c>
      <c r="H57" s="18">
        <v>0</v>
      </c>
      <c r="I57" s="18">
        <v>0</v>
      </c>
      <c r="J57" s="18">
        <v>763740.8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/>
      <c r="AI57" s="18"/>
      <c r="AJ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/>
      <c r="BB57" s="18"/>
      <c r="BC57" s="18">
        <v>0</v>
      </c>
    </row>
    <row r="58" spans="1:55" x14ac:dyDescent="0.35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/>
      <c r="AI58" s="18"/>
      <c r="AJ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/>
      <c r="BB58" s="18"/>
      <c r="BC58" s="18">
        <v>0</v>
      </c>
    </row>
    <row r="59" spans="1:55" x14ac:dyDescent="0.35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/>
      <c r="AI59" s="18"/>
      <c r="AJ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/>
      <c r="BB59" s="18"/>
      <c r="BC59" s="18">
        <v>0</v>
      </c>
    </row>
    <row r="60" spans="1:55" x14ac:dyDescent="0.35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/>
      <c r="AI60" s="18"/>
      <c r="AJ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/>
      <c r="BB60" s="18"/>
      <c r="BC60" s="18">
        <v>0</v>
      </c>
    </row>
    <row r="61" spans="1:55" x14ac:dyDescent="0.35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/>
      <c r="AI61" s="18"/>
      <c r="AJ61" s="18">
        <v>0</v>
      </c>
      <c r="AT61">
        <v>4</v>
      </c>
      <c r="AU61" s="18">
        <v>0</v>
      </c>
      <c r="AV61" s="18"/>
      <c r="AW61" s="18"/>
      <c r="AX61" s="18"/>
      <c r="AY61" s="18"/>
      <c r="AZ61" s="18"/>
      <c r="BA61" s="18"/>
      <c r="BB61" s="18"/>
      <c r="BC61" s="18">
        <v>0</v>
      </c>
    </row>
    <row r="62" spans="1:55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/>
      <c r="AI62" s="18"/>
      <c r="AJ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/>
      <c r="BB62" s="18"/>
      <c r="BC62" s="18">
        <v>0</v>
      </c>
    </row>
    <row r="63" spans="1:55" x14ac:dyDescent="0.35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/>
      <c r="AI63" s="18"/>
      <c r="AJ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/>
      <c r="BB63" s="18"/>
      <c r="BC63" s="18">
        <v>0</v>
      </c>
    </row>
    <row r="64" spans="1:55" x14ac:dyDescent="0.35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/>
      <c r="AI64" s="18"/>
      <c r="AJ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/>
      <c r="BB64" s="18"/>
      <c r="BC64" s="18">
        <v>0</v>
      </c>
    </row>
    <row r="65" spans="23:55" x14ac:dyDescent="0.35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/>
      <c r="AI65" s="18"/>
      <c r="AJ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/>
      <c r="BB65" s="18"/>
      <c r="BC65" s="18">
        <v>0</v>
      </c>
    </row>
    <row r="66" spans="23:55" x14ac:dyDescent="0.35">
      <c r="Y66">
        <v>4</v>
      </c>
      <c r="Z66" s="57">
        <v>45344</v>
      </c>
      <c r="AA66" t="s">
        <v>2438</v>
      </c>
      <c r="AB66" s="18"/>
      <c r="AC66" s="18"/>
      <c r="AD66" s="18">
        <v>5884.4</v>
      </c>
      <c r="AE66" s="18"/>
      <c r="AF66" s="18"/>
      <c r="AG66" s="18"/>
      <c r="AH66" s="18"/>
      <c r="AI66" s="18"/>
      <c r="AJ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/>
      <c r="BB66" s="18"/>
      <c r="BC66" s="18">
        <v>0</v>
      </c>
    </row>
    <row r="67" spans="23:55" x14ac:dyDescent="0.35">
      <c r="W67" s="36" t="s">
        <v>134</v>
      </c>
      <c r="X67" s="36"/>
      <c r="Y67" s="36"/>
      <c r="Z67" s="36"/>
      <c r="AA67" s="36"/>
      <c r="AB67" s="37"/>
      <c r="AC67" s="37"/>
      <c r="AD67" s="37">
        <v>21309.699999999997</v>
      </c>
      <c r="AE67" s="37"/>
      <c r="AF67" s="37"/>
      <c r="AG67" s="37"/>
      <c r="AH67" s="37"/>
      <c r="AI67" s="37"/>
      <c r="AJ67" s="37">
        <v>21309.699999999997</v>
      </c>
      <c r="AT67">
        <v>9</v>
      </c>
      <c r="AU67" s="18">
        <v>0</v>
      </c>
      <c r="AV67" s="18"/>
      <c r="AW67" s="18"/>
      <c r="AX67" s="18"/>
      <c r="AY67" s="18"/>
      <c r="AZ67" s="18"/>
      <c r="BA67" s="18"/>
      <c r="BB67" s="18"/>
      <c r="BC67" s="18">
        <v>0</v>
      </c>
    </row>
    <row r="68" spans="23:55" x14ac:dyDescent="0.35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/>
      <c r="AI68" s="18"/>
      <c r="AJ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/>
      <c r="BB68" s="18"/>
      <c r="BC68" s="18">
        <v>0</v>
      </c>
    </row>
    <row r="69" spans="23:55" x14ac:dyDescent="0.35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/>
      <c r="AI69" s="18"/>
      <c r="AJ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/>
      <c r="BB69" s="18"/>
      <c r="BC69" s="18">
        <v>0</v>
      </c>
    </row>
    <row r="70" spans="23:55" x14ac:dyDescent="0.35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/>
      <c r="AI70" s="18"/>
      <c r="AJ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/>
      <c r="BB70" s="18"/>
      <c r="BC70" s="18">
        <v>0</v>
      </c>
    </row>
    <row r="71" spans="23:55" x14ac:dyDescent="0.35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/>
      <c r="AI71" s="18"/>
      <c r="AJ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/>
      <c r="BB71" s="18"/>
      <c r="BC71" s="18">
        <v>0</v>
      </c>
    </row>
    <row r="72" spans="23:55" x14ac:dyDescent="0.35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/>
      <c r="AI72" s="18"/>
      <c r="AJ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/>
      <c r="BB72" s="18"/>
      <c r="BC72" s="18">
        <v>0</v>
      </c>
    </row>
    <row r="73" spans="23:55" x14ac:dyDescent="0.35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/>
      <c r="AI73" s="18"/>
      <c r="AJ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/>
      <c r="BB73" s="18"/>
      <c r="BC73" s="18">
        <v>0</v>
      </c>
    </row>
    <row r="74" spans="23:55" x14ac:dyDescent="0.35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/>
      <c r="AI74" s="18"/>
      <c r="AJ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/>
      <c r="BB74" s="18"/>
      <c r="BC74" s="18">
        <v>0</v>
      </c>
    </row>
    <row r="75" spans="23:55" x14ac:dyDescent="0.35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/>
      <c r="AI75" s="18"/>
      <c r="AJ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/>
      <c r="BB75" s="18"/>
      <c r="BC75" s="18">
        <v>0</v>
      </c>
    </row>
    <row r="76" spans="23:55" x14ac:dyDescent="0.35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/>
      <c r="AI76" s="18"/>
      <c r="AJ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/>
      <c r="BB76" s="37"/>
      <c r="BC76" s="37">
        <v>0</v>
      </c>
    </row>
    <row r="77" spans="23:55" x14ac:dyDescent="0.35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/>
      <c r="AI77" s="18"/>
      <c r="AJ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/>
      <c r="BB77" s="18"/>
      <c r="BC77" s="18">
        <v>0</v>
      </c>
    </row>
    <row r="78" spans="23:55" x14ac:dyDescent="0.35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/>
      <c r="AI78" s="18"/>
      <c r="AJ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/>
      <c r="BB78" s="18"/>
      <c r="BC78" s="18">
        <v>0</v>
      </c>
    </row>
    <row r="79" spans="23:55" x14ac:dyDescent="0.35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/>
      <c r="AI79" s="18"/>
      <c r="AJ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/>
      <c r="BB79" s="18"/>
      <c r="BC79" s="18">
        <v>0</v>
      </c>
    </row>
    <row r="80" spans="23:55" x14ac:dyDescent="0.35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/>
      <c r="AI80" s="18"/>
      <c r="AJ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/>
      <c r="BB80" s="18"/>
      <c r="BC80" s="18">
        <v>0</v>
      </c>
    </row>
    <row r="81" spans="24:55" x14ac:dyDescent="0.35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/>
      <c r="AI81" s="18"/>
      <c r="AJ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/>
      <c r="BB81" s="18"/>
      <c r="BC81" s="18">
        <v>0</v>
      </c>
    </row>
    <row r="82" spans="24:55" x14ac:dyDescent="0.35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/>
      <c r="AI82" s="18"/>
      <c r="AJ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/>
      <c r="BB82" s="18"/>
      <c r="BC82" s="18">
        <v>0</v>
      </c>
    </row>
    <row r="83" spans="24:55" x14ac:dyDescent="0.35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/>
      <c r="AI83" s="18"/>
      <c r="AJ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/>
      <c r="BB83" s="18"/>
      <c r="BC83" s="18">
        <v>0</v>
      </c>
    </row>
    <row r="84" spans="24:55" x14ac:dyDescent="0.35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/>
      <c r="AI84" s="18"/>
      <c r="AJ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/>
      <c r="BB84" s="18"/>
      <c r="BC84" s="18">
        <v>0</v>
      </c>
    </row>
    <row r="85" spans="24:55" x14ac:dyDescent="0.35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/>
      <c r="AI85" s="18"/>
      <c r="AJ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/>
      <c r="BB85" s="18"/>
      <c r="BC85" s="18">
        <v>0</v>
      </c>
    </row>
    <row r="86" spans="24:55" x14ac:dyDescent="0.35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/>
      <c r="AI86" s="18"/>
      <c r="AJ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/>
      <c r="BB86" s="18"/>
      <c r="BC86" s="18">
        <v>0</v>
      </c>
    </row>
    <row r="87" spans="24:55" x14ac:dyDescent="0.35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/>
      <c r="AI87" s="18"/>
      <c r="AJ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/>
      <c r="BB87" s="18"/>
      <c r="BC87" s="18">
        <v>0</v>
      </c>
    </row>
    <row r="88" spans="24:55" x14ac:dyDescent="0.35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/>
      <c r="AI88" s="18"/>
      <c r="AJ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/>
      <c r="BB88" s="18"/>
      <c r="BC88" s="18">
        <v>0</v>
      </c>
    </row>
    <row r="89" spans="24:55" x14ac:dyDescent="0.35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/>
      <c r="AI89" s="18"/>
      <c r="AJ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/>
      <c r="BB89" s="18"/>
      <c r="BC89" s="18">
        <v>0</v>
      </c>
    </row>
    <row r="90" spans="24:55" x14ac:dyDescent="0.35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/>
      <c r="AI90" s="18"/>
      <c r="AJ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/>
      <c r="BB90" s="18"/>
      <c r="BC90" s="18">
        <v>0</v>
      </c>
    </row>
    <row r="91" spans="24:55" x14ac:dyDescent="0.35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/>
      <c r="AI91" s="18"/>
      <c r="AJ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/>
      <c r="BB91" s="18"/>
      <c r="BC91" s="18">
        <v>0</v>
      </c>
    </row>
    <row r="92" spans="24:55" x14ac:dyDescent="0.35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/>
      <c r="AI92" s="18"/>
      <c r="AJ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/>
      <c r="BB92" s="18"/>
      <c r="BC92" s="18">
        <v>0</v>
      </c>
    </row>
    <row r="93" spans="24:55" x14ac:dyDescent="0.35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/>
      <c r="AI93" s="18"/>
      <c r="AJ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/>
      <c r="BB93" s="18"/>
      <c r="BC93" s="18">
        <v>0</v>
      </c>
    </row>
    <row r="94" spans="24:55" x14ac:dyDescent="0.35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/>
      <c r="AI94" s="18"/>
      <c r="AJ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/>
      <c r="BB94" s="18"/>
      <c r="BC94" s="18">
        <v>0</v>
      </c>
    </row>
    <row r="95" spans="24:55" x14ac:dyDescent="0.35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/>
      <c r="AI95" s="18"/>
      <c r="AJ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/>
      <c r="BB95" s="18"/>
      <c r="BC95" s="18">
        <v>0</v>
      </c>
    </row>
    <row r="96" spans="24:55" x14ac:dyDescent="0.35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/>
      <c r="AI96" s="18"/>
      <c r="AJ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/>
      <c r="BB96" s="18"/>
      <c r="BC96" s="18">
        <v>0</v>
      </c>
    </row>
    <row r="97" spans="23:55" x14ac:dyDescent="0.35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/>
      <c r="AI97" s="18"/>
      <c r="AJ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/>
      <c r="BB97" s="18"/>
      <c r="BC97" s="18">
        <v>0</v>
      </c>
    </row>
    <row r="98" spans="23:55" x14ac:dyDescent="0.35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/>
      <c r="AI98" s="18"/>
      <c r="AJ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/>
      <c r="BB98" s="18"/>
      <c r="BC98" s="18">
        <v>0</v>
      </c>
    </row>
    <row r="99" spans="23:55" x14ac:dyDescent="0.35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/>
      <c r="AI99" s="18"/>
      <c r="AJ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/>
      <c r="BB99" s="18"/>
      <c r="BC99" s="18">
        <v>0</v>
      </c>
    </row>
    <row r="100" spans="23:55" x14ac:dyDescent="0.35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/>
      <c r="AI100" s="18"/>
      <c r="AJ100" s="18">
        <v>0</v>
      </c>
      <c r="AS100">
        <v>2024</v>
      </c>
      <c r="AT100">
        <v>5</v>
      </c>
      <c r="AU100" s="18"/>
      <c r="AV100" s="18">
        <v>0</v>
      </c>
      <c r="AW100" s="18"/>
      <c r="AX100" s="18"/>
      <c r="AY100" s="18"/>
      <c r="AZ100" s="18"/>
      <c r="BA100" s="18"/>
      <c r="BB100" s="18"/>
      <c r="BC100" s="18">
        <v>0</v>
      </c>
    </row>
    <row r="101" spans="23:55" x14ac:dyDescent="0.35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/>
      <c r="AI101" s="18"/>
      <c r="AJ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/>
      <c r="BB101" s="18"/>
      <c r="BC101" s="18">
        <v>0</v>
      </c>
    </row>
    <row r="102" spans="23:55" x14ac:dyDescent="0.35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/>
      <c r="AI102" s="18"/>
      <c r="AJ102" s="18">
        <v>0</v>
      </c>
      <c r="AR102" s="36" t="s">
        <v>136</v>
      </c>
      <c r="AS102" s="36"/>
      <c r="AT102" s="36"/>
      <c r="AU102" s="37"/>
      <c r="AV102" s="37">
        <v>0</v>
      </c>
      <c r="AW102" s="37"/>
      <c r="AX102" s="37"/>
      <c r="AY102" s="37"/>
      <c r="AZ102" s="37"/>
      <c r="BA102" s="37"/>
      <c r="BB102" s="37"/>
      <c r="BC102" s="37">
        <v>0</v>
      </c>
    </row>
    <row r="103" spans="23:55" x14ac:dyDescent="0.35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/>
      <c r="AI103" s="18"/>
      <c r="AJ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/>
      <c r="BB103" s="18"/>
      <c r="BC103" s="18">
        <v>0</v>
      </c>
    </row>
    <row r="104" spans="23:55" x14ac:dyDescent="0.35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/>
      <c r="AI104" s="18"/>
      <c r="AJ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/>
      <c r="BB104" s="18"/>
      <c r="BC104" s="18">
        <v>0</v>
      </c>
    </row>
    <row r="105" spans="23:55" x14ac:dyDescent="0.35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/>
      <c r="AI105" s="18"/>
      <c r="AJ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/>
      <c r="BB105" s="18"/>
      <c r="BC105" s="18">
        <v>0</v>
      </c>
    </row>
    <row r="106" spans="23:55" x14ac:dyDescent="0.35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/>
      <c r="AI106" s="18"/>
      <c r="AJ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/>
      <c r="BB106" s="18"/>
      <c r="BC106" s="18">
        <v>0</v>
      </c>
    </row>
    <row r="107" spans="23:55" x14ac:dyDescent="0.35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/>
      <c r="AI107" s="18"/>
      <c r="AJ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/>
      <c r="BB107" s="18"/>
      <c r="BC107" s="18">
        <v>0</v>
      </c>
    </row>
    <row r="108" spans="23:55" x14ac:dyDescent="0.35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/>
      <c r="AI108" s="18"/>
      <c r="AJ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/>
      <c r="BB108" s="18"/>
      <c r="BC108" s="18">
        <v>0</v>
      </c>
    </row>
    <row r="109" spans="23:55" x14ac:dyDescent="0.35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/>
      <c r="AI109" s="18"/>
      <c r="AJ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/>
      <c r="BB109" s="18"/>
      <c r="BC109" s="18">
        <v>0</v>
      </c>
    </row>
    <row r="110" spans="23:55" x14ac:dyDescent="0.35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/>
      <c r="AI110" s="37"/>
      <c r="AJ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/>
      <c r="BB110" s="18"/>
      <c r="BC110" s="18">
        <v>0</v>
      </c>
    </row>
    <row r="111" spans="23:55" x14ac:dyDescent="0.35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/>
      <c r="AI111" s="18"/>
      <c r="AJ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/>
      <c r="BB111" s="18"/>
      <c r="BC111" s="18">
        <v>0</v>
      </c>
    </row>
    <row r="112" spans="23:55" x14ac:dyDescent="0.35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/>
      <c r="AI112" s="18"/>
      <c r="AJ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/>
      <c r="BB112" s="18"/>
      <c r="BC112" s="18">
        <v>0</v>
      </c>
    </row>
    <row r="113" spans="24:55" x14ac:dyDescent="0.35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/>
      <c r="AI113" s="18"/>
      <c r="AJ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/>
      <c r="BB113" s="18"/>
      <c r="BC113" s="18">
        <v>0.19999999999998863</v>
      </c>
    </row>
    <row r="114" spans="24:55" x14ac:dyDescent="0.35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/>
      <c r="AI114" s="18"/>
      <c r="AJ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/>
      <c r="BB114" s="18"/>
      <c r="BC114" s="18">
        <v>0</v>
      </c>
    </row>
    <row r="115" spans="24:55" x14ac:dyDescent="0.35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/>
      <c r="AI115" s="18"/>
      <c r="AJ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/>
      <c r="BB115" s="18"/>
      <c r="BC115" s="18">
        <v>0</v>
      </c>
    </row>
    <row r="116" spans="24:55" x14ac:dyDescent="0.35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/>
      <c r="AI116" s="18"/>
      <c r="AJ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/>
      <c r="BB116" s="18"/>
      <c r="BC116" s="18">
        <v>0</v>
      </c>
    </row>
    <row r="117" spans="24:55" x14ac:dyDescent="0.35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/>
      <c r="AI117" s="18"/>
      <c r="AJ117" s="18">
        <v>0</v>
      </c>
      <c r="AT117">
        <v>5</v>
      </c>
      <c r="AU117" s="18">
        <v>5577</v>
      </c>
      <c r="AV117" s="18"/>
      <c r="AW117" s="18"/>
      <c r="AX117" s="18"/>
      <c r="AY117" s="18"/>
      <c r="AZ117" s="18"/>
      <c r="BA117" s="18"/>
      <c r="BB117" s="18"/>
      <c r="BC117" s="18">
        <v>5577</v>
      </c>
    </row>
    <row r="118" spans="24:55" x14ac:dyDescent="0.35">
      <c r="AA118" t="s">
        <v>120</v>
      </c>
      <c r="AB118" s="18"/>
      <c r="AC118" s="18">
        <v>0</v>
      </c>
      <c r="AD118" s="18"/>
      <c r="AE118" s="18"/>
      <c r="AF118" s="18"/>
      <c r="AG118" s="18"/>
      <c r="AH118" s="18"/>
      <c r="AI118" s="18"/>
      <c r="AJ118" s="18">
        <v>0</v>
      </c>
      <c r="AT118">
        <v>4</v>
      </c>
      <c r="AU118" s="18">
        <v>4151</v>
      </c>
      <c r="AV118" s="18"/>
      <c r="AW118" s="18"/>
      <c r="AX118" s="18"/>
      <c r="AY118" s="18"/>
      <c r="AZ118" s="18"/>
      <c r="BA118" s="18"/>
      <c r="BB118" s="18"/>
      <c r="BC118" s="18">
        <v>4151</v>
      </c>
    </row>
    <row r="119" spans="24:55" x14ac:dyDescent="0.35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/>
      <c r="AI119" s="18"/>
      <c r="AJ119" s="18">
        <v>0</v>
      </c>
      <c r="AR119" s="36" t="s">
        <v>137</v>
      </c>
      <c r="AS119" s="36"/>
      <c r="AT119" s="36"/>
      <c r="AU119" s="37">
        <v>9728.2000000000007</v>
      </c>
      <c r="AV119" s="37"/>
      <c r="AW119" s="37"/>
      <c r="AX119" s="37"/>
      <c r="AY119" s="37"/>
      <c r="AZ119" s="37"/>
      <c r="BA119" s="37"/>
      <c r="BB119" s="37"/>
      <c r="BC119" s="37">
        <v>9728.2000000000007</v>
      </c>
    </row>
    <row r="120" spans="24:55" x14ac:dyDescent="0.35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/>
      <c r="AI120" s="18"/>
      <c r="AJ120" s="18">
        <v>0</v>
      </c>
      <c r="AR120" t="s">
        <v>23</v>
      </c>
      <c r="AS120">
        <v>2020</v>
      </c>
      <c r="AT120">
        <v>10</v>
      </c>
      <c r="AU120" s="18"/>
      <c r="AV120" s="18"/>
      <c r="AW120" s="18"/>
      <c r="AX120" s="18">
        <v>0</v>
      </c>
      <c r="AY120" s="18"/>
      <c r="AZ120" s="18"/>
      <c r="BA120" s="18"/>
      <c r="BB120" s="18"/>
      <c r="BC120" s="18">
        <v>0</v>
      </c>
    </row>
    <row r="121" spans="24:55" x14ac:dyDescent="0.35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/>
      <c r="AI121" s="18"/>
      <c r="AJ121" s="18">
        <v>0</v>
      </c>
      <c r="AT121">
        <v>11</v>
      </c>
      <c r="AU121" s="18"/>
      <c r="AV121" s="18"/>
      <c r="AW121" s="18"/>
      <c r="AX121" s="18">
        <v>0</v>
      </c>
      <c r="AY121" s="18"/>
      <c r="AZ121" s="18"/>
      <c r="BA121" s="18"/>
      <c r="BB121" s="18"/>
      <c r="BC121" s="18">
        <v>0</v>
      </c>
    </row>
    <row r="122" spans="24:55" x14ac:dyDescent="0.35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/>
      <c r="AI122" s="18"/>
      <c r="AJ122" s="18">
        <v>0</v>
      </c>
      <c r="AT122">
        <v>12</v>
      </c>
      <c r="AU122" s="18"/>
      <c r="AV122" s="18"/>
      <c r="AW122" s="18"/>
      <c r="AX122" s="18">
        <v>0</v>
      </c>
      <c r="AY122" s="18"/>
      <c r="AZ122" s="18"/>
      <c r="BA122" s="18"/>
      <c r="BB122" s="18"/>
      <c r="BC122" s="18">
        <v>0</v>
      </c>
    </row>
    <row r="123" spans="24:55" x14ac:dyDescent="0.35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/>
      <c r="AI123" s="18"/>
      <c r="AJ123" s="18">
        <v>0</v>
      </c>
      <c r="AS123">
        <v>2021</v>
      </c>
      <c r="AT123">
        <v>1</v>
      </c>
      <c r="AU123" s="18"/>
      <c r="AV123" s="18"/>
      <c r="AW123" s="18"/>
      <c r="AX123" s="18">
        <v>0</v>
      </c>
      <c r="AY123" s="18"/>
      <c r="AZ123" s="18"/>
      <c r="BA123" s="18"/>
      <c r="BB123" s="18"/>
      <c r="BC123" s="18">
        <v>0</v>
      </c>
    </row>
    <row r="124" spans="24:55" x14ac:dyDescent="0.35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/>
      <c r="AI124" s="18"/>
      <c r="AJ124" s="18">
        <v>0</v>
      </c>
      <c r="AT124">
        <v>2</v>
      </c>
      <c r="AU124" s="18"/>
      <c r="AV124" s="18"/>
      <c r="AW124" s="18"/>
      <c r="AX124" s="18">
        <v>0</v>
      </c>
      <c r="AY124" s="18"/>
      <c r="AZ124" s="18"/>
      <c r="BA124" s="18"/>
      <c r="BB124" s="18"/>
      <c r="BC124" s="18">
        <v>0</v>
      </c>
    </row>
    <row r="125" spans="24:55" x14ac:dyDescent="0.35">
      <c r="AA125" t="s">
        <v>325</v>
      </c>
      <c r="AB125" s="18"/>
      <c r="AC125" s="18">
        <v>0</v>
      </c>
      <c r="AD125" s="18"/>
      <c r="AE125" s="18"/>
      <c r="AF125" s="18"/>
      <c r="AG125" s="18"/>
      <c r="AH125" s="18"/>
      <c r="AI125" s="18"/>
      <c r="AJ125" s="18">
        <v>0</v>
      </c>
      <c r="AT125">
        <v>6</v>
      </c>
      <c r="AU125" s="18"/>
      <c r="AV125" s="18"/>
      <c r="AW125" s="18"/>
      <c r="AX125" s="18">
        <v>0</v>
      </c>
      <c r="AY125" s="18"/>
      <c r="AZ125" s="18"/>
      <c r="BA125" s="18"/>
      <c r="BB125" s="18"/>
      <c r="BC125" s="18">
        <v>0</v>
      </c>
    </row>
    <row r="126" spans="24:55" x14ac:dyDescent="0.35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/>
      <c r="AI126" s="18"/>
      <c r="AJ126" s="18">
        <v>0</v>
      </c>
      <c r="AT126">
        <v>7</v>
      </c>
      <c r="AU126" s="18"/>
      <c r="AV126" s="18"/>
      <c r="AW126" s="18"/>
      <c r="AX126" s="18">
        <v>0</v>
      </c>
      <c r="AY126" s="18"/>
      <c r="AZ126" s="18"/>
      <c r="BA126" s="18"/>
      <c r="BB126" s="18"/>
      <c r="BC126" s="18">
        <v>0</v>
      </c>
    </row>
    <row r="127" spans="24:55" x14ac:dyDescent="0.35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/>
      <c r="AI127" s="18"/>
      <c r="AJ127" s="18">
        <v>0</v>
      </c>
      <c r="AT127">
        <v>8</v>
      </c>
      <c r="AU127" s="18"/>
      <c r="AV127" s="18"/>
      <c r="AW127" s="18"/>
      <c r="AX127" s="18">
        <v>0</v>
      </c>
      <c r="AY127" s="18"/>
      <c r="AZ127" s="18"/>
      <c r="BA127" s="18"/>
      <c r="BB127" s="18"/>
      <c r="BC127" s="18">
        <v>0</v>
      </c>
    </row>
    <row r="128" spans="24:55" x14ac:dyDescent="0.35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/>
      <c r="AI128" s="18"/>
      <c r="AJ128" s="18">
        <v>0</v>
      </c>
      <c r="AT128">
        <v>12</v>
      </c>
      <c r="AU128" s="18"/>
      <c r="AV128" s="18"/>
      <c r="AW128" s="18"/>
      <c r="AX128" s="18">
        <v>0</v>
      </c>
      <c r="AY128" s="18"/>
      <c r="AZ128" s="18"/>
      <c r="BA128" s="18"/>
      <c r="BB128" s="18"/>
      <c r="BC128" s="18">
        <v>0</v>
      </c>
    </row>
    <row r="129" spans="24:55" x14ac:dyDescent="0.35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/>
      <c r="AI129" s="18"/>
      <c r="AJ129" s="18">
        <v>0</v>
      </c>
      <c r="AT129">
        <v>4</v>
      </c>
      <c r="AU129" s="18"/>
      <c r="AV129" s="18"/>
      <c r="AW129" s="18"/>
      <c r="AX129" s="18">
        <v>0</v>
      </c>
      <c r="AY129" s="18"/>
      <c r="AZ129" s="18"/>
      <c r="BA129" s="18"/>
      <c r="BB129" s="18"/>
      <c r="BC129" s="18">
        <v>0</v>
      </c>
    </row>
    <row r="130" spans="24:55" x14ac:dyDescent="0.35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/>
      <c r="AI130" s="18"/>
      <c r="AJ130" s="18">
        <v>0</v>
      </c>
      <c r="AS130">
        <v>2022</v>
      </c>
      <c r="AT130">
        <v>1</v>
      </c>
      <c r="AU130" s="18"/>
      <c r="AV130" s="18"/>
      <c r="AW130" s="18"/>
      <c r="AX130" s="18">
        <v>0</v>
      </c>
      <c r="AY130" s="18"/>
      <c r="AZ130" s="18"/>
      <c r="BA130" s="18"/>
      <c r="BB130" s="18"/>
      <c r="BC130" s="18">
        <v>0</v>
      </c>
    </row>
    <row r="131" spans="24:55" x14ac:dyDescent="0.35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/>
      <c r="AI131" s="18"/>
      <c r="AJ131" s="18">
        <v>0</v>
      </c>
      <c r="AT131">
        <v>5</v>
      </c>
      <c r="AU131" s="18"/>
      <c r="AV131" s="18"/>
      <c r="AW131" s="18"/>
      <c r="AX131" s="18">
        <v>0</v>
      </c>
      <c r="AY131" s="18"/>
      <c r="AZ131" s="18"/>
      <c r="BA131" s="18"/>
      <c r="BB131" s="18"/>
      <c r="BC131" s="18">
        <v>0</v>
      </c>
    </row>
    <row r="132" spans="24:55" x14ac:dyDescent="0.35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/>
      <c r="AI132" s="18"/>
      <c r="AJ132" s="18">
        <v>0</v>
      </c>
      <c r="AT132">
        <v>6</v>
      </c>
      <c r="AU132" s="18"/>
      <c r="AV132" s="18"/>
      <c r="AW132" s="18"/>
      <c r="AX132" s="18">
        <v>0</v>
      </c>
      <c r="AY132" s="18"/>
      <c r="AZ132" s="18"/>
      <c r="BA132" s="18"/>
      <c r="BB132" s="18"/>
      <c r="BC132" s="18">
        <v>0</v>
      </c>
    </row>
    <row r="133" spans="24:55" x14ac:dyDescent="0.35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/>
      <c r="AI133" s="18"/>
      <c r="AJ133" s="18">
        <v>0</v>
      </c>
      <c r="AT133">
        <v>8</v>
      </c>
      <c r="AU133" s="18"/>
      <c r="AV133" s="18"/>
      <c r="AW133" s="18"/>
      <c r="AX133" s="18">
        <v>0</v>
      </c>
      <c r="AY133" s="18"/>
      <c r="AZ133" s="18"/>
      <c r="BA133" s="18"/>
      <c r="BB133" s="18"/>
      <c r="BC133" s="18">
        <v>0</v>
      </c>
    </row>
    <row r="134" spans="24:55" x14ac:dyDescent="0.35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/>
      <c r="AI134" s="18"/>
      <c r="AJ134" s="18">
        <v>0</v>
      </c>
      <c r="AT134">
        <v>9</v>
      </c>
      <c r="AU134" s="18"/>
      <c r="AV134" s="18"/>
      <c r="AW134" s="18"/>
      <c r="AX134" s="18">
        <v>0</v>
      </c>
      <c r="AY134" s="18"/>
      <c r="AZ134" s="18"/>
      <c r="BA134" s="18"/>
      <c r="BB134" s="18"/>
      <c r="BC134" s="18">
        <v>0</v>
      </c>
    </row>
    <row r="135" spans="24:55" x14ac:dyDescent="0.35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/>
      <c r="AI135" s="18"/>
      <c r="AJ135" s="18">
        <v>0</v>
      </c>
      <c r="AT135">
        <v>12</v>
      </c>
      <c r="AU135" s="18"/>
      <c r="AV135" s="18"/>
      <c r="AW135" s="18"/>
      <c r="AX135" s="18">
        <v>0</v>
      </c>
      <c r="AY135" s="18"/>
      <c r="AZ135" s="18"/>
      <c r="BA135" s="18"/>
      <c r="BB135" s="18"/>
      <c r="BC135" s="18">
        <v>0</v>
      </c>
    </row>
    <row r="136" spans="24:55" x14ac:dyDescent="0.35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/>
      <c r="AI136" s="18"/>
      <c r="AJ136" s="18">
        <v>0</v>
      </c>
      <c r="AT136">
        <v>4</v>
      </c>
      <c r="AU136" s="18"/>
      <c r="AV136" s="18"/>
      <c r="AW136" s="18"/>
      <c r="AX136" s="18">
        <v>0</v>
      </c>
      <c r="AY136" s="18"/>
      <c r="AZ136" s="18"/>
      <c r="BA136" s="18"/>
      <c r="BB136" s="18"/>
      <c r="BC136" s="18">
        <v>0</v>
      </c>
    </row>
    <row r="137" spans="24:55" x14ac:dyDescent="0.35">
      <c r="AA137" t="s">
        <v>997</v>
      </c>
      <c r="AB137" s="18"/>
      <c r="AC137" s="18">
        <v>0</v>
      </c>
      <c r="AD137" s="18"/>
      <c r="AE137" s="18"/>
      <c r="AF137" s="18"/>
      <c r="AG137" s="18"/>
      <c r="AH137" s="18"/>
      <c r="AI137" s="18"/>
      <c r="AJ137" s="18">
        <v>0</v>
      </c>
      <c r="AS137">
        <v>2023</v>
      </c>
      <c r="AT137">
        <v>2</v>
      </c>
      <c r="AU137" s="18"/>
      <c r="AV137" s="18"/>
      <c r="AW137" s="18"/>
      <c r="AX137" s="18">
        <v>0</v>
      </c>
      <c r="AY137" s="18"/>
      <c r="AZ137" s="18"/>
      <c r="BA137" s="18"/>
      <c r="BB137" s="18"/>
      <c r="BC137" s="18">
        <v>0</v>
      </c>
    </row>
    <row r="138" spans="24:55" x14ac:dyDescent="0.35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/>
      <c r="AI138" s="18"/>
      <c r="AJ138" s="18">
        <v>0</v>
      </c>
      <c r="AT138">
        <v>3</v>
      </c>
      <c r="AU138" s="18"/>
      <c r="AV138" s="18"/>
      <c r="AW138" s="18"/>
      <c r="AX138" s="18">
        <v>0</v>
      </c>
      <c r="AY138" s="18"/>
      <c r="AZ138" s="18"/>
      <c r="BA138" s="18"/>
      <c r="BB138" s="18"/>
      <c r="BC138" s="18">
        <v>0</v>
      </c>
    </row>
    <row r="139" spans="24:55" x14ac:dyDescent="0.35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/>
      <c r="AI139" s="18"/>
      <c r="AJ139" s="18">
        <v>0</v>
      </c>
      <c r="AT139">
        <v>6</v>
      </c>
      <c r="AU139" s="18"/>
      <c r="AV139" s="18"/>
      <c r="AW139" s="18"/>
      <c r="AX139" s="18">
        <v>0</v>
      </c>
      <c r="AY139" s="18"/>
      <c r="AZ139" s="18"/>
      <c r="BA139" s="18"/>
      <c r="BB139" s="18"/>
      <c r="BC139" s="18">
        <v>0</v>
      </c>
    </row>
    <row r="140" spans="24:55" x14ac:dyDescent="0.35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/>
      <c r="AI140" s="18"/>
      <c r="AJ140" s="18">
        <v>0</v>
      </c>
      <c r="AR140" s="36" t="s">
        <v>138</v>
      </c>
      <c r="AS140" s="36"/>
      <c r="AT140" s="36"/>
      <c r="AU140" s="37"/>
      <c r="AV140" s="37"/>
      <c r="AW140" s="37"/>
      <c r="AX140" s="37">
        <v>0</v>
      </c>
      <c r="AY140" s="37"/>
      <c r="AZ140" s="37"/>
      <c r="BA140" s="37"/>
      <c r="BB140" s="37"/>
      <c r="BC140" s="37">
        <v>0</v>
      </c>
    </row>
    <row r="141" spans="24:55" x14ac:dyDescent="0.35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/>
      <c r="AI141" s="18"/>
      <c r="AJ141" s="18">
        <v>0</v>
      </c>
      <c r="AR141" t="s">
        <v>14</v>
      </c>
      <c r="AS141">
        <v>2020</v>
      </c>
      <c r="AT141">
        <v>6</v>
      </c>
      <c r="AU141" s="18">
        <v>0</v>
      </c>
      <c r="AV141" s="18"/>
      <c r="AW141" s="18"/>
      <c r="AX141" s="18"/>
      <c r="AY141" s="18"/>
      <c r="AZ141" s="18"/>
      <c r="BA141" s="18"/>
      <c r="BB141" s="18"/>
      <c r="BC141" s="18">
        <v>0</v>
      </c>
    </row>
    <row r="142" spans="24:55" x14ac:dyDescent="0.35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/>
      <c r="AI142" s="18"/>
      <c r="AJ142" s="18">
        <v>0</v>
      </c>
      <c r="AS142">
        <v>2021</v>
      </c>
      <c r="AT142">
        <v>9</v>
      </c>
      <c r="AU142" s="18">
        <v>0</v>
      </c>
      <c r="AV142" s="18"/>
      <c r="AW142" s="18"/>
      <c r="AX142" s="18"/>
      <c r="AY142" s="18"/>
      <c r="AZ142" s="18"/>
      <c r="BA142" s="18"/>
      <c r="BB142" s="18"/>
      <c r="BC142" s="18">
        <v>0</v>
      </c>
    </row>
    <row r="143" spans="24:55" x14ac:dyDescent="0.35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/>
      <c r="AI143" s="18"/>
      <c r="AJ143" s="18">
        <v>0</v>
      </c>
      <c r="AR143" s="36" t="s">
        <v>139</v>
      </c>
      <c r="AS143" s="36"/>
      <c r="AT143" s="36"/>
      <c r="AU143" s="37">
        <v>0</v>
      </c>
      <c r="AV143" s="37"/>
      <c r="AW143" s="37"/>
      <c r="AX143" s="37"/>
      <c r="AY143" s="37"/>
      <c r="AZ143" s="37"/>
      <c r="BA143" s="37"/>
      <c r="BB143" s="37"/>
      <c r="BC143" s="37">
        <v>0</v>
      </c>
    </row>
    <row r="144" spans="24:55" x14ac:dyDescent="0.35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/>
      <c r="AI144" s="18"/>
      <c r="AJ144" s="18">
        <v>0</v>
      </c>
      <c r="AR144" t="s">
        <v>52</v>
      </c>
      <c r="AS144">
        <v>2020</v>
      </c>
      <c r="AT144">
        <v>8</v>
      </c>
      <c r="AU144" s="18">
        <v>0</v>
      </c>
      <c r="AV144" s="18"/>
      <c r="AW144" s="18"/>
      <c r="AX144" s="18"/>
      <c r="AY144" s="18"/>
      <c r="AZ144" s="18"/>
      <c r="BA144" s="18"/>
      <c r="BB144" s="18"/>
      <c r="BC144" s="18">
        <v>0</v>
      </c>
    </row>
    <row r="145" spans="23:55" x14ac:dyDescent="0.35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/>
      <c r="AI145" s="18"/>
      <c r="AJ145" s="18">
        <v>0</v>
      </c>
      <c r="AT145">
        <v>9</v>
      </c>
      <c r="AU145" s="18">
        <v>0</v>
      </c>
      <c r="AV145" s="18"/>
      <c r="AW145" s="18"/>
      <c r="AX145" s="18"/>
      <c r="AY145" s="18"/>
      <c r="AZ145" s="18"/>
      <c r="BA145" s="18"/>
      <c r="BB145" s="18"/>
      <c r="BC145" s="18">
        <v>0</v>
      </c>
    </row>
    <row r="146" spans="23:55" x14ac:dyDescent="0.35">
      <c r="X146">
        <v>2024</v>
      </c>
      <c r="Y146">
        <v>5</v>
      </c>
      <c r="Z146" s="57">
        <v>45381</v>
      </c>
      <c r="AA146" t="s">
        <v>2529</v>
      </c>
      <c r="AB146" s="18"/>
      <c r="AC146" s="18">
        <v>0</v>
      </c>
      <c r="AD146" s="18"/>
      <c r="AE146" s="18"/>
      <c r="AF146" s="18"/>
      <c r="AG146" s="18"/>
      <c r="AH146" s="18"/>
      <c r="AI146" s="18"/>
      <c r="AJ146" s="18">
        <v>0</v>
      </c>
      <c r="AT146">
        <v>11</v>
      </c>
      <c r="AU146" s="18">
        <v>0</v>
      </c>
      <c r="AV146" s="18"/>
      <c r="AW146" s="18"/>
      <c r="AX146" s="18"/>
      <c r="AY146" s="18"/>
      <c r="AZ146" s="18"/>
      <c r="BA146" s="18"/>
      <c r="BB146" s="18"/>
      <c r="BC146" s="18">
        <v>0</v>
      </c>
    </row>
    <row r="147" spans="23:55" x14ac:dyDescent="0.35">
      <c r="Y147">
        <v>4</v>
      </c>
      <c r="Z147" s="57">
        <v>45363</v>
      </c>
      <c r="AA147" t="s">
        <v>2505</v>
      </c>
      <c r="AB147" s="18"/>
      <c r="AC147" s="18">
        <v>0</v>
      </c>
      <c r="AD147" s="18"/>
      <c r="AE147" s="18"/>
      <c r="AF147" s="18"/>
      <c r="AG147" s="18"/>
      <c r="AH147" s="18"/>
      <c r="AI147" s="18"/>
      <c r="AJ147" s="18">
        <v>0</v>
      </c>
      <c r="AS147">
        <v>2021</v>
      </c>
      <c r="AT147">
        <v>2</v>
      </c>
      <c r="AU147" s="18">
        <v>0</v>
      </c>
      <c r="AV147" s="18"/>
      <c r="AW147" s="18"/>
      <c r="AX147" s="18"/>
      <c r="AY147" s="18"/>
      <c r="AZ147" s="18"/>
      <c r="BA147" s="18"/>
      <c r="BB147" s="18"/>
      <c r="BC147" s="18">
        <v>0</v>
      </c>
    </row>
    <row r="148" spans="23:55" x14ac:dyDescent="0.35">
      <c r="W148" s="36" t="s">
        <v>136</v>
      </c>
      <c r="X148" s="36"/>
      <c r="Y148" s="36"/>
      <c r="Z148" s="36"/>
      <c r="AA148" s="36"/>
      <c r="AB148" s="37"/>
      <c r="AC148" s="37">
        <v>0</v>
      </c>
      <c r="AD148" s="37"/>
      <c r="AE148" s="37"/>
      <c r="AF148" s="37"/>
      <c r="AG148" s="37"/>
      <c r="AH148" s="37"/>
      <c r="AI148" s="37"/>
      <c r="AJ148" s="37">
        <v>0</v>
      </c>
      <c r="AT148">
        <v>10</v>
      </c>
      <c r="AU148" s="18">
        <v>0</v>
      </c>
      <c r="AV148" s="18"/>
      <c r="AW148" s="18"/>
      <c r="AX148" s="18"/>
      <c r="AY148" s="18"/>
      <c r="AZ148" s="18"/>
      <c r="BA148" s="18"/>
      <c r="BB148" s="18"/>
      <c r="BC148" s="18">
        <v>0</v>
      </c>
    </row>
    <row r="149" spans="23:55" x14ac:dyDescent="0.35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/>
      <c r="AI149" s="18"/>
      <c r="AJ149" s="18">
        <v>0</v>
      </c>
      <c r="AT149">
        <v>11</v>
      </c>
      <c r="AU149" s="18">
        <v>0</v>
      </c>
      <c r="AV149" s="18"/>
      <c r="AW149" s="18"/>
      <c r="AX149" s="18"/>
      <c r="AY149" s="18"/>
      <c r="AZ149" s="18"/>
      <c r="BA149" s="18"/>
      <c r="BB149" s="18"/>
      <c r="BC149" s="18">
        <v>0</v>
      </c>
    </row>
    <row r="150" spans="23:55" x14ac:dyDescent="0.35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/>
      <c r="AI150" s="18"/>
      <c r="AJ150" s="18">
        <v>0</v>
      </c>
      <c r="AR150" s="36" t="s">
        <v>140</v>
      </c>
      <c r="AS150" s="36"/>
      <c r="AT150" s="36"/>
      <c r="AU150" s="37">
        <v>0</v>
      </c>
      <c r="AV150" s="37"/>
      <c r="AW150" s="37"/>
      <c r="AX150" s="37"/>
      <c r="AY150" s="37"/>
      <c r="AZ150" s="37"/>
      <c r="BA150" s="37"/>
      <c r="BB150" s="37"/>
      <c r="BC150" s="37">
        <v>0</v>
      </c>
    </row>
    <row r="151" spans="23:55" x14ac:dyDescent="0.35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/>
      <c r="AI151" s="18"/>
      <c r="AJ151" s="18">
        <v>0</v>
      </c>
      <c r="AR151" t="s">
        <v>62</v>
      </c>
      <c r="AS151">
        <v>2020</v>
      </c>
      <c r="AT151">
        <v>12</v>
      </c>
      <c r="AU151" s="18"/>
      <c r="AV151" s="18"/>
      <c r="AW151" s="18"/>
      <c r="AX151" s="18">
        <v>0</v>
      </c>
      <c r="AY151" s="18"/>
      <c r="AZ151" s="18"/>
      <c r="BA151" s="18"/>
      <c r="BB151" s="18"/>
      <c r="BC151" s="18">
        <v>0</v>
      </c>
    </row>
    <row r="152" spans="23:55" x14ac:dyDescent="0.35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/>
      <c r="AI152" s="18"/>
      <c r="AJ152" s="18">
        <v>0</v>
      </c>
      <c r="AS152">
        <v>2021</v>
      </c>
      <c r="AT152">
        <v>1</v>
      </c>
      <c r="AU152" s="18"/>
      <c r="AV152" s="18"/>
      <c r="AW152" s="18"/>
      <c r="AX152" s="18">
        <v>0</v>
      </c>
      <c r="AY152" s="18"/>
      <c r="AZ152" s="18"/>
      <c r="BA152" s="18"/>
      <c r="BB152" s="18"/>
      <c r="BC152" s="18">
        <v>0</v>
      </c>
    </row>
    <row r="153" spans="23:55" x14ac:dyDescent="0.35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/>
      <c r="AI153" s="18"/>
      <c r="AJ153" s="18">
        <v>0</v>
      </c>
      <c r="AT153">
        <v>2</v>
      </c>
      <c r="AU153" s="18"/>
      <c r="AV153" s="18"/>
      <c r="AW153" s="18"/>
      <c r="AX153" s="18">
        <v>0</v>
      </c>
      <c r="AY153" s="18"/>
      <c r="AZ153" s="18"/>
      <c r="BA153" s="18"/>
      <c r="BB153" s="18"/>
      <c r="BC153" s="18">
        <v>0</v>
      </c>
    </row>
    <row r="154" spans="23:55" x14ac:dyDescent="0.35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/>
      <c r="AI154" s="18"/>
      <c r="AJ154" s="18">
        <v>0</v>
      </c>
      <c r="AT154">
        <v>3</v>
      </c>
      <c r="AU154" s="18"/>
      <c r="AV154" s="18"/>
      <c r="AW154" s="18"/>
      <c r="AX154" s="18">
        <v>0</v>
      </c>
      <c r="AY154" s="18"/>
      <c r="AZ154" s="18"/>
      <c r="BA154" s="18"/>
      <c r="BB154" s="18"/>
      <c r="BC154" s="18">
        <v>0</v>
      </c>
    </row>
    <row r="155" spans="23:55" x14ac:dyDescent="0.35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/>
      <c r="AI155" s="18"/>
      <c r="AJ155" s="18">
        <v>0</v>
      </c>
      <c r="AT155">
        <v>5</v>
      </c>
      <c r="AU155" s="18"/>
      <c r="AV155" s="18"/>
      <c r="AW155" s="18"/>
      <c r="AX155" s="18">
        <v>0</v>
      </c>
      <c r="AY155" s="18"/>
      <c r="AZ155" s="18"/>
      <c r="BA155" s="18"/>
      <c r="BB155" s="18"/>
      <c r="BC155" s="18">
        <v>0</v>
      </c>
    </row>
    <row r="156" spans="23:55" x14ac:dyDescent="0.35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/>
      <c r="AI156" s="18"/>
      <c r="AJ156" s="18">
        <v>0</v>
      </c>
      <c r="AT156">
        <v>7</v>
      </c>
      <c r="AU156" s="18"/>
      <c r="AV156" s="18"/>
      <c r="AW156" s="18"/>
      <c r="AX156" s="18">
        <v>0</v>
      </c>
      <c r="AY156" s="18"/>
      <c r="AZ156" s="18"/>
      <c r="BA156" s="18"/>
      <c r="BB156" s="18"/>
      <c r="BC156" s="18">
        <v>0</v>
      </c>
    </row>
    <row r="157" spans="23:55" x14ac:dyDescent="0.35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/>
      <c r="AI157" s="18"/>
      <c r="AJ157" s="18">
        <v>0</v>
      </c>
      <c r="AT157">
        <v>8</v>
      </c>
      <c r="AU157" s="18"/>
      <c r="AV157" s="18"/>
      <c r="AW157" s="18"/>
      <c r="AX157" s="18">
        <v>-179.39999999999998</v>
      </c>
      <c r="AY157" s="18"/>
      <c r="AZ157" s="18"/>
      <c r="BA157" s="18"/>
      <c r="BB157" s="18"/>
      <c r="BC157" s="18">
        <v>-179.39999999999998</v>
      </c>
    </row>
    <row r="158" spans="23:55" x14ac:dyDescent="0.35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/>
      <c r="AI158" s="18"/>
      <c r="AJ158" s="18">
        <v>0</v>
      </c>
      <c r="AT158">
        <v>9</v>
      </c>
      <c r="AU158" s="18"/>
      <c r="AV158" s="18"/>
      <c r="AW158" s="18"/>
      <c r="AX158" s="18">
        <v>0</v>
      </c>
      <c r="AY158" s="18"/>
      <c r="AZ158" s="18"/>
      <c r="BA158" s="18"/>
      <c r="BB158" s="18"/>
      <c r="BC158" s="18">
        <v>0</v>
      </c>
    </row>
    <row r="159" spans="23:55" x14ac:dyDescent="0.35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/>
      <c r="AI159" s="18"/>
      <c r="AJ159" s="18">
        <v>0</v>
      </c>
      <c r="AT159">
        <v>4</v>
      </c>
      <c r="AU159" s="18"/>
      <c r="AV159" s="18"/>
      <c r="AW159" s="18"/>
      <c r="AX159" s="18">
        <v>0</v>
      </c>
      <c r="AY159" s="18"/>
      <c r="AZ159" s="18"/>
      <c r="BA159" s="18"/>
      <c r="BB159" s="18"/>
      <c r="BC159" s="18">
        <v>0</v>
      </c>
    </row>
    <row r="160" spans="23:55" x14ac:dyDescent="0.35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/>
      <c r="AI160" s="18"/>
      <c r="AJ160" s="18">
        <v>0</v>
      </c>
      <c r="AS160">
        <v>2022</v>
      </c>
      <c r="AT160">
        <v>1</v>
      </c>
      <c r="AU160" s="18"/>
      <c r="AV160" s="18"/>
      <c r="AW160" s="18"/>
      <c r="AX160" s="18">
        <v>0</v>
      </c>
      <c r="AY160" s="18"/>
      <c r="AZ160" s="18"/>
      <c r="BA160" s="18"/>
      <c r="BB160" s="18"/>
      <c r="BC160" s="18">
        <v>0</v>
      </c>
    </row>
    <row r="161" spans="23:55" x14ac:dyDescent="0.35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/>
      <c r="AI161" s="18"/>
      <c r="AJ161" s="18">
        <v>0</v>
      </c>
      <c r="AT161">
        <v>2</v>
      </c>
      <c r="AU161" s="18"/>
      <c r="AV161" s="18"/>
      <c r="AW161" s="18"/>
      <c r="AX161" s="18">
        <v>0</v>
      </c>
      <c r="AY161" s="18"/>
      <c r="AZ161" s="18"/>
      <c r="BA161" s="18"/>
      <c r="BB161" s="18"/>
      <c r="BC161" s="18">
        <v>0</v>
      </c>
    </row>
    <row r="162" spans="23:55" x14ac:dyDescent="0.35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/>
      <c r="AI162" s="18"/>
      <c r="AJ162" s="18">
        <v>0.19999999999998863</v>
      </c>
      <c r="AT162">
        <v>3</v>
      </c>
      <c r="AU162" s="18"/>
      <c r="AV162" s="18"/>
      <c r="AW162" s="18"/>
      <c r="AX162" s="18">
        <v>0</v>
      </c>
      <c r="AY162" s="18"/>
      <c r="AZ162" s="18"/>
      <c r="BA162" s="18"/>
      <c r="BB162" s="18"/>
      <c r="BC162" s="18">
        <v>0</v>
      </c>
    </row>
    <row r="163" spans="23:55" x14ac:dyDescent="0.35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/>
      <c r="AI163" s="18"/>
      <c r="AJ163" s="18">
        <v>0</v>
      </c>
      <c r="AT163">
        <v>5</v>
      </c>
      <c r="AU163" s="18"/>
      <c r="AV163" s="18"/>
      <c r="AW163" s="18"/>
      <c r="AX163" s="18">
        <v>0</v>
      </c>
      <c r="AY163" s="18"/>
      <c r="AZ163" s="18"/>
      <c r="BA163" s="18"/>
      <c r="BB163" s="18"/>
      <c r="BC163" s="18">
        <v>0</v>
      </c>
    </row>
    <row r="164" spans="23:55" x14ac:dyDescent="0.35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/>
      <c r="AI164" s="18"/>
      <c r="AJ164" s="18">
        <v>0</v>
      </c>
      <c r="AT164">
        <v>6</v>
      </c>
      <c r="AU164" s="18"/>
      <c r="AV164" s="18"/>
      <c r="AW164" s="18"/>
      <c r="AX164" s="18">
        <v>0</v>
      </c>
      <c r="AY164" s="18"/>
      <c r="AZ164" s="18"/>
      <c r="BA164" s="18"/>
      <c r="BB164" s="18"/>
      <c r="BC164" s="18">
        <v>0</v>
      </c>
    </row>
    <row r="165" spans="23:55" x14ac:dyDescent="0.35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/>
      <c r="AI165" s="18"/>
      <c r="AJ165" s="18">
        <v>0</v>
      </c>
      <c r="AT165">
        <v>7</v>
      </c>
      <c r="AU165" s="18"/>
      <c r="AV165" s="18"/>
      <c r="AW165" s="18"/>
      <c r="AX165" s="18">
        <v>0</v>
      </c>
      <c r="AY165" s="18"/>
      <c r="AZ165" s="18"/>
      <c r="BA165" s="18"/>
      <c r="BB165" s="18"/>
      <c r="BC165" s="18">
        <v>0</v>
      </c>
    </row>
    <row r="166" spans="23:55" x14ac:dyDescent="0.35">
      <c r="Y166">
        <v>5</v>
      </c>
      <c r="Z166" s="57">
        <v>45422</v>
      </c>
      <c r="AA166" t="s">
        <v>2630</v>
      </c>
      <c r="AB166" s="18">
        <v>5577</v>
      </c>
      <c r="AC166" s="18"/>
      <c r="AD166" s="18"/>
      <c r="AE166" s="18"/>
      <c r="AF166" s="18"/>
      <c r="AG166" s="18"/>
      <c r="AH166" s="18"/>
      <c r="AI166" s="18"/>
      <c r="AJ166" s="18">
        <v>5577</v>
      </c>
      <c r="AT166">
        <v>8</v>
      </c>
      <c r="AU166" s="18"/>
      <c r="AV166" s="18"/>
      <c r="AW166" s="18"/>
      <c r="AX166" s="18">
        <v>0</v>
      </c>
      <c r="AY166" s="18"/>
      <c r="AZ166" s="18"/>
      <c r="BA166" s="18"/>
      <c r="BB166" s="18"/>
      <c r="BC166" s="18">
        <v>0</v>
      </c>
    </row>
    <row r="167" spans="23:55" x14ac:dyDescent="0.35">
      <c r="Y167">
        <v>4</v>
      </c>
      <c r="Z167" s="57">
        <v>45394</v>
      </c>
      <c r="AA167" t="s">
        <v>2585</v>
      </c>
      <c r="AB167" s="18">
        <v>4151</v>
      </c>
      <c r="AC167" s="18"/>
      <c r="AD167" s="18"/>
      <c r="AE167" s="18"/>
      <c r="AF167" s="18"/>
      <c r="AG167" s="18"/>
      <c r="AH167" s="18"/>
      <c r="AI167" s="18"/>
      <c r="AJ167" s="18">
        <v>4151</v>
      </c>
      <c r="AT167">
        <v>9</v>
      </c>
      <c r="AU167" s="18"/>
      <c r="AV167" s="18"/>
      <c r="AW167" s="18"/>
      <c r="AX167" s="18">
        <v>0</v>
      </c>
      <c r="AY167" s="18"/>
      <c r="AZ167" s="18"/>
      <c r="BA167" s="18"/>
      <c r="BB167" s="18"/>
      <c r="BC167" s="18">
        <v>0</v>
      </c>
    </row>
    <row r="168" spans="23:55" x14ac:dyDescent="0.35">
      <c r="W168" s="36" t="s">
        <v>137</v>
      </c>
      <c r="X168" s="36"/>
      <c r="Y168" s="36"/>
      <c r="Z168" s="36"/>
      <c r="AA168" s="36"/>
      <c r="AB168" s="37">
        <v>9728.2000000000007</v>
      </c>
      <c r="AC168" s="37"/>
      <c r="AD168" s="37"/>
      <c r="AE168" s="37"/>
      <c r="AF168" s="37"/>
      <c r="AG168" s="37"/>
      <c r="AH168" s="37"/>
      <c r="AI168" s="37"/>
      <c r="AJ168" s="37">
        <v>9728.2000000000007</v>
      </c>
      <c r="AT168">
        <v>10</v>
      </c>
      <c r="AU168" s="18"/>
      <c r="AV168" s="18"/>
      <c r="AW168" s="18"/>
      <c r="AX168" s="18">
        <v>0</v>
      </c>
      <c r="AY168" s="18"/>
      <c r="AZ168" s="18"/>
      <c r="BA168" s="18"/>
      <c r="BB168" s="18"/>
      <c r="BC168" s="18">
        <v>0</v>
      </c>
    </row>
    <row r="169" spans="23:55" x14ac:dyDescent="0.35">
      <c r="W169" t="s">
        <v>23</v>
      </c>
      <c r="X169">
        <v>2020</v>
      </c>
      <c r="Y169">
        <v>10</v>
      </c>
      <c r="Z169" s="57">
        <v>44013</v>
      </c>
      <c r="AA169" t="s">
        <v>21</v>
      </c>
      <c r="AB169" s="18"/>
      <c r="AC169" s="18"/>
      <c r="AD169" s="18"/>
      <c r="AE169" s="18">
        <v>0</v>
      </c>
      <c r="AF169" s="18"/>
      <c r="AG169" s="18"/>
      <c r="AH169" s="18"/>
      <c r="AI169" s="18"/>
      <c r="AJ169" s="18">
        <v>0</v>
      </c>
      <c r="AT169">
        <v>11</v>
      </c>
      <c r="AU169" s="18"/>
      <c r="AV169" s="18"/>
      <c r="AW169" s="18"/>
      <c r="AX169" s="18">
        <v>0</v>
      </c>
      <c r="AY169" s="18"/>
      <c r="AZ169" s="18"/>
      <c r="BA169" s="18"/>
      <c r="BB169" s="18"/>
      <c r="BC169" s="18">
        <v>0</v>
      </c>
    </row>
    <row r="170" spans="23:55" x14ac:dyDescent="0.35">
      <c r="Y170">
        <v>11</v>
      </c>
      <c r="Z170" s="57">
        <v>44044</v>
      </c>
      <c r="AA170" t="s">
        <v>30</v>
      </c>
      <c r="AB170" s="18"/>
      <c r="AC170" s="18"/>
      <c r="AD170" s="18"/>
      <c r="AE170" s="18">
        <v>0</v>
      </c>
      <c r="AF170" s="18"/>
      <c r="AG170" s="18"/>
      <c r="AH170" s="18"/>
      <c r="AI170" s="18"/>
      <c r="AJ170" s="18">
        <v>0</v>
      </c>
      <c r="AT170">
        <v>12</v>
      </c>
      <c r="AU170" s="18"/>
      <c r="AV170" s="18"/>
      <c r="AW170" s="18"/>
      <c r="AX170" s="18">
        <v>0</v>
      </c>
      <c r="AY170" s="18"/>
      <c r="AZ170" s="18"/>
      <c r="BA170" s="18"/>
      <c r="BB170" s="18"/>
      <c r="BC170" s="18">
        <v>0</v>
      </c>
    </row>
    <row r="171" spans="23:55" x14ac:dyDescent="0.35">
      <c r="Y171">
        <v>12</v>
      </c>
      <c r="Z171" s="57">
        <v>44051</v>
      </c>
      <c r="AA171" t="s">
        <v>31</v>
      </c>
      <c r="AB171" s="18"/>
      <c r="AC171" s="18"/>
      <c r="AD171" s="18"/>
      <c r="AE171" s="18">
        <v>0</v>
      </c>
      <c r="AF171" s="18"/>
      <c r="AG171" s="18"/>
      <c r="AH171" s="18"/>
      <c r="AI171" s="18"/>
      <c r="AJ171" s="18">
        <v>0</v>
      </c>
      <c r="AT171">
        <v>4</v>
      </c>
      <c r="AU171" s="18"/>
      <c r="AV171" s="18"/>
      <c r="AW171" s="18"/>
      <c r="AX171" s="18">
        <v>0</v>
      </c>
      <c r="AY171" s="18"/>
      <c r="AZ171" s="18"/>
      <c r="BA171" s="18"/>
      <c r="BB171" s="18"/>
      <c r="BC171" s="18">
        <v>0</v>
      </c>
    </row>
    <row r="172" spans="23:55" x14ac:dyDescent="0.35">
      <c r="AA172" t="s">
        <v>32</v>
      </c>
      <c r="AB172" s="18"/>
      <c r="AC172" s="18"/>
      <c r="AD172" s="18"/>
      <c r="AE172" s="18">
        <v>0</v>
      </c>
      <c r="AF172" s="18"/>
      <c r="AG172" s="18"/>
      <c r="AH172" s="18"/>
      <c r="AI172" s="18"/>
      <c r="AJ172" s="18">
        <v>0</v>
      </c>
      <c r="AS172">
        <v>2023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/>
      <c r="BB172" s="18"/>
      <c r="BC172" s="18">
        <v>0</v>
      </c>
    </row>
    <row r="173" spans="23:55" x14ac:dyDescent="0.35">
      <c r="X173">
        <v>2021</v>
      </c>
      <c r="Y173">
        <v>1</v>
      </c>
      <c r="Z173" s="57">
        <v>44091</v>
      </c>
      <c r="AA173" t="s">
        <v>99</v>
      </c>
      <c r="AB173" s="18"/>
      <c r="AC173" s="18"/>
      <c r="AD173" s="18"/>
      <c r="AE173" s="18">
        <v>0</v>
      </c>
      <c r="AF173" s="18"/>
      <c r="AG173" s="18"/>
      <c r="AH173" s="18"/>
      <c r="AI173" s="18"/>
      <c r="AJ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/>
      <c r="BB173" s="18"/>
      <c r="BC173" s="18">
        <v>0</v>
      </c>
    </row>
    <row r="174" spans="23:55" x14ac:dyDescent="0.35">
      <c r="Z174" s="57">
        <v>44096</v>
      </c>
      <c r="AA174" t="s">
        <v>101</v>
      </c>
      <c r="AB174" s="18"/>
      <c r="AC174" s="18"/>
      <c r="AD174" s="18"/>
      <c r="AE174" s="18">
        <v>0</v>
      </c>
      <c r="AF174" s="18"/>
      <c r="AG174" s="18"/>
      <c r="AH174" s="18"/>
      <c r="AI174" s="18"/>
      <c r="AJ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/>
      <c r="BB174" s="18"/>
      <c r="BC174" s="18">
        <v>0</v>
      </c>
    </row>
    <row r="175" spans="23:55" x14ac:dyDescent="0.35">
      <c r="Y175">
        <v>2</v>
      </c>
      <c r="Z175" s="57">
        <v>44112</v>
      </c>
      <c r="AA175" t="s">
        <v>110</v>
      </c>
      <c r="AB175" s="18"/>
      <c r="AC175" s="18"/>
      <c r="AD175" s="18"/>
      <c r="AE175" s="18">
        <v>0</v>
      </c>
      <c r="AF175" s="18"/>
      <c r="AG175" s="18"/>
      <c r="AH175" s="18"/>
      <c r="AI175" s="18"/>
      <c r="AJ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/>
      <c r="BB175" s="18"/>
      <c r="BC175" s="18">
        <v>0</v>
      </c>
    </row>
    <row r="176" spans="23:55" x14ac:dyDescent="0.35">
      <c r="Z176" s="57">
        <v>44116</v>
      </c>
      <c r="AA176" t="s">
        <v>112</v>
      </c>
      <c r="AB176" s="18"/>
      <c r="AC176" s="18"/>
      <c r="AD176" s="18"/>
      <c r="AE176" s="18">
        <v>0</v>
      </c>
      <c r="AF176" s="18"/>
      <c r="AG176" s="18"/>
      <c r="AH176" s="18"/>
      <c r="AI176" s="18"/>
      <c r="AJ176" s="18">
        <v>0</v>
      </c>
      <c r="AT176">
        <v>6</v>
      </c>
      <c r="AU176" s="18"/>
      <c r="AV176" s="18"/>
      <c r="AW176" s="18"/>
      <c r="AX176" s="18">
        <v>0</v>
      </c>
      <c r="AY176" s="18"/>
      <c r="AZ176" s="18"/>
      <c r="BA176" s="18"/>
      <c r="BB176" s="18"/>
      <c r="BC176" s="18">
        <v>0</v>
      </c>
    </row>
    <row r="177" spans="24:55" x14ac:dyDescent="0.35">
      <c r="Y177">
        <v>6</v>
      </c>
      <c r="Z177" s="57">
        <v>44251</v>
      </c>
      <c r="AA177" t="s">
        <v>275</v>
      </c>
      <c r="AB177" s="18"/>
      <c r="AC177" s="18"/>
      <c r="AD177" s="18"/>
      <c r="AE177" s="18">
        <v>0</v>
      </c>
      <c r="AF177" s="18"/>
      <c r="AG177" s="18"/>
      <c r="AH177" s="18"/>
      <c r="AI177" s="18"/>
      <c r="AJ177" s="18">
        <v>0</v>
      </c>
      <c r="AT177">
        <v>7</v>
      </c>
      <c r="AU177" s="18"/>
      <c r="AV177" s="18"/>
      <c r="AW177" s="18"/>
      <c r="AX177" s="18">
        <v>0</v>
      </c>
      <c r="AY177" s="18"/>
      <c r="AZ177" s="18"/>
      <c r="BA177" s="18"/>
      <c r="BB177" s="18"/>
      <c r="BC177" s="18">
        <v>0</v>
      </c>
    </row>
    <row r="178" spans="24:55" x14ac:dyDescent="0.35">
      <c r="Y178">
        <v>7</v>
      </c>
      <c r="Z178" s="57">
        <v>44263</v>
      </c>
      <c r="AA178" t="s">
        <v>286</v>
      </c>
      <c r="AB178" s="18"/>
      <c r="AC178" s="18"/>
      <c r="AD178" s="18"/>
      <c r="AE178" s="18">
        <v>0</v>
      </c>
      <c r="AF178" s="18"/>
      <c r="AG178" s="18"/>
      <c r="AH178" s="18"/>
      <c r="AI178" s="18"/>
      <c r="AJ178" s="18">
        <v>0</v>
      </c>
      <c r="AT178">
        <v>8</v>
      </c>
      <c r="AU178" s="18"/>
      <c r="AV178" s="18"/>
      <c r="AW178" s="18"/>
      <c r="AX178" s="18">
        <v>0</v>
      </c>
      <c r="AY178" s="18"/>
      <c r="AZ178" s="18"/>
      <c r="BA178" s="18"/>
      <c r="BB178" s="18"/>
      <c r="BC178" s="18">
        <v>0</v>
      </c>
    </row>
    <row r="179" spans="24:55" x14ac:dyDescent="0.35">
      <c r="Z179" s="57">
        <v>44278</v>
      </c>
      <c r="AA179" t="s">
        <v>319</v>
      </c>
      <c r="AB179" s="18"/>
      <c r="AC179" s="18"/>
      <c r="AD179" s="18"/>
      <c r="AE179" s="18">
        <v>0</v>
      </c>
      <c r="AF179" s="18"/>
      <c r="AG179" s="18"/>
      <c r="AH179" s="18"/>
      <c r="AI179" s="18"/>
      <c r="AJ179" s="18">
        <v>0</v>
      </c>
      <c r="AT179">
        <v>9</v>
      </c>
      <c r="AU179" s="18"/>
      <c r="AV179" s="18"/>
      <c r="AW179" s="18"/>
      <c r="AX179" s="18">
        <v>0</v>
      </c>
      <c r="AY179" s="18"/>
      <c r="AZ179" s="18"/>
      <c r="BA179" s="18"/>
      <c r="BB179" s="18"/>
      <c r="BC179" s="18">
        <v>0</v>
      </c>
    </row>
    <row r="180" spans="24:55" x14ac:dyDescent="0.35">
      <c r="Z180" s="57">
        <v>44285</v>
      </c>
      <c r="AA180" t="s">
        <v>323</v>
      </c>
      <c r="AB180" s="18"/>
      <c r="AC180" s="18"/>
      <c r="AD180" s="18"/>
      <c r="AE180" s="18">
        <v>0</v>
      </c>
      <c r="AF180" s="18"/>
      <c r="AG180" s="18"/>
      <c r="AH180" s="18"/>
      <c r="AI180" s="18"/>
      <c r="AJ180" s="18">
        <v>0</v>
      </c>
      <c r="AT180">
        <v>10</v>
      </c>
      <c r="AU180" s="18"/>
      <c r="AV180" s="18"/>
      <c r="AW180" s="18"/>
      <c r="AX180" s="18">
        <v>0</v>
      </c>
      <c r="AY180" s="18"/>
      <c r="AZ180" s="18"/>
      <c r="BA180" s="18"/>
      <c r="BB180" s="18"/>
      <c r="BC180" s="18">
        <v>0</v>
      </c>
    </row>
    <row r="181" spans="24:55" x14ac:dyDescent="0.35">
      <c r="Y181">
        <v>8</v>
      </c>
      <c r="Z181" s="57">
        <v>44319</v>
      </c>
      <c r="AA181" t="s">
        <v>330</v>
      </c>
      <c r="AB181" s="18"/>
      <c r="AC181" s="18"/>
      <c r="AD181" s="18"/>
      <c r="AE181" s="18">
        <v>0</v>
      </c>
      <c r="AF181" s="18"/>
      <c r="AG181" s="18"/>
      <c r="AH181" s="18"/>
      <c r="AI181" s="18"/>
      <c r="AJ181" s="18">
        <v>0</v>
      </c>
      <c r="AT181">
        <v>11</v>
      </c>
      <c r="AU181" s="18"/>
      <c r="AV181" s="18"/>
      <c r="AW181" s="18"/>
      <c r="AX181" s="18">
        <v>0</v>
      </c>
      <c r="AY181" s="18"/>
      <c r="AZ181" s="18"/>
      <c r="BA181" s="18"/>
      <c r="BB181" s="18"/>
      <c r="BC181" s="18">
        <v>0</v>
      </c>
    </row>
    <row r="182" spans="24:55" x14ac:dyDescent="0.35">
      <c r="Y182">
        <v>12</v>
      </c>
      <c r="Z182" s="57">
        <v>44440</v>
      </c>
      <c r="AA182" t="s">
        <v>370</v>
      </c>
      <c r="AB182" s="18"/>
      <c r="AC182" s="18"/>
      <c r="AD182" s="18"/>
      <c r="AE182" s="18">
        <v>0</v>
      </c>
      <c r="AF182" s="18"/>
      <c r="AG182" s="18"/>
      <c r="AH182" s="18"/>
      <c r="AI182" s="18"/>
      <c r="AJ182" s="18">
        <v>0</v>
      </c>
      <c r="AT182">
        <v>4</v>
      </c>
      <c r="AU182" s="18"/>
      <c r="AV182" s="18"/>
      <c r="AW182" s="18"/>
      <c r="AX182" s="18">
        <v>0</v>
      </c>
      <c r="AY182" s="18"/>
      <c r="AZ182" s="18"/>
      <c r="BA182" s="18"/>
      <c r="BB182" s="18"/>
      <c r="BC182" s="18">
        <v>0</v>
      </c>
    </row>
    <row r="183" spans="24:55" x14ac:dyDescent="0.35">
      <c r="Y183">
        <v>4</v>
      </c>
      <c r="Z183" s="57">
        <v>44191</v>
      </c>
      <c r="AA183" t="s">
        <v>212</v>
      </c>
      <c r="AB183" s="18"/>
      <c r="AC183" s="18"/>
      <c r="AD183" s="18"/>
      <c r="AE183" s="18">
        <v>0</v>
      </c>
      <c r="AF183" s="18"/>
      <c r="AG183" s="18"/>
      <c r="AH183" s="18"/>
      <c r="AI183" s="18"/>
      <c r="AJ183" s="18">
        <v>0</v>
      </c>
      <c r="AS183">
        <v>2024</v>
      </c>
      <c r="AT183">
        <v>1</v>
      </c>
      <c r="AU183" s="18"/>
      <c r="AV183" s="18"/>
      <c r="AW183" s="18"/>
      <c r="AX183" s="18">
        <v>0</v>
      </c>
      <c r="AY183" s="18"/>
      <c r="AZ183" s="18"/>
      <c r="BA183" s="18"/>
      <c r="BB183" s="18"/>
      <c r="BC183" s="18">
        <v>0</v>
      </c>
    </row>
    <row r="184" spans="24:55" x14ac:dyDescent="0.35">
      <c r="X184">
        <v>2022</v>
      </c>
      <c r="Y184">
        <v>1</v>
      </c>
      <c r="Z184" s="57">
        <v>44466</v>
      </c>
      <c r="AA184" t="s">
        <v>378</v>
      </c>
      <c r="AB184" s="18"/>
      <c r="AC184" s="18"/>
      <c r="AD184" s="18"/>
      <c r="AE184" s="18">
        <v>0</v>
      </c>
      <c r="AF184" s="18"/>
      <c r="AG184" s="18"/>
      <c r="AH184" s="18"/>
      <c r="AI184" s="18"/>
      <c r="AJ184" s="18">
        <v>0</v>
      </c>
      <c r="AT184">
        <v>2</v>
      </c>
      <c r="AU184" s="18"/>
      <c r="AV184" s="18"/>
      <c r="AW184" s="18"/>
      <c r="AX184" s="18">
        <v>0</v>
      </c>
      <c r="AY184" s="18"/>
      <c r="AZ184" s="18"/>
      <c r="BA184" s="18"/>
      <c r="BB184" s="18"/>
      <c r="BC184" s="18">
        <v>0</v>
      </c>
    </row>
    <row r="185" spans="24:55" x14ac:dyDescent="0.35">
      <c r="Z185" s="57">
        <v>44469</v>
      </c>
      <c r="AA185" t="s">
        <v>381</v>
      </c>
      <c r="AB185" s="18"/>
      <c r="AC185" s="18"/>
      <c r="AD185" s="18"/>
      <c r="AE185" s="18">
        <v>0</v>
      </c>
      <c r="AF185" s="18"/>
      <c r="AG185" s="18"/>
      <c r="AH185" s="18"/>
      <c r="AI185" s="18"/>
      <c r="AJ185" s="18">
        <v>0</v>
      </c>
      <c r="AT185">
        <v>3</v>
      </c>
      <c r="AU185" s="18"/>
      <c r="AV185" s="18"/>
      <c r="AW185" s="18"/>
      <c r="AX185" s="18">
        <v>0</v>
      </c>
      <c r="AY185" s="18"/>
      <c r="AZ185" s="18"/>
      <c r="BA185" s="18"/>
      <c r="BB185" s="18"/>
      <c r="BC185" s="18">
        <v>0</v>
      </c>
    </row>
    <row r="186" spans="24:55" x14ac:dyDescent="0.35">
      <c r="Y186">
        <v>5</v>
      </c>
      <c r="Z186" s="57">
        <v>44575</v>
      </c>
      <c r="AA186" t="s">
        <v>560</v>
      </c>
      <c r="AB186" s="18"/>
      <c r="AC186" s="18"/>
      <c r="AD186" s="18"/>
      <c r="AE186" s="18">
        <v>0</v>
      </c>
      <c r="AF186" s="18"/>
      <c r="AG186" s="18"/>
      <c r="AH186" s="18"/>
      <c r="AI186" s="18"/>
      <c r="AJ186" s="18">
        <v>0</v>
      </c>
      <c r="AT186">
        <v>5</v>
      </c>
      <c r="AU186" s="18"/>
      <c r="AV186" s="18"/>
      <c r="AW186" s="18"/>
      <c r="AX186" s="18">
        <v>12797</v>
      </c>
      <c r="AY186" s="18"/>
      <c r="AZ186" s="18"/>
      <c r="BA186" s="18"/>
      <c r="BB186" s="18"/>
      <c r="BC186" s="18">
        <v>12797</v>
      </c>
    </row>
    <row r="187" spans="24:55" x14ac:dyDescent="0.35">
      <c r="AA187" t="s">
        <v>562</v>
      </c>
      <c r="AB187" s="18"/>
      <c r="AC187" s="18"/>
      <c r="AD187" s="18"/>
      <c r="AE187" s="18">
        <v>0</v>
      </c>
      <c r="AF187" s="18"/>
      <c r="AG187" s="18"/>
      <c r="AH187" s="18"/>
      <c r="AI187" s="18"/>
      <c r="AJ187" s="18">
        <v>0</v>
      </c>
      <c r="AT187">
        <v>6</v>
      </c>
      <c r="AU187" s="18"/>
      <c r="AV187" s="18"/>
      <c r="AW187" s="18"/>
      <c r="AX187" s="18">
        <v>45857</v>
      </c>
      <c r="AY187" s="18"/>
      <c r="AZ187" s="18"/>
      <c r="BA187" s="18"/>
      <c r="BB187" s="18"/>
      <c r="BC187" s="18">
        <v>45857</v>
      </c>
    </row>
    <row r="188" spans="24:55" x14ac:dyDescent="0.35">
      <c r="Z188" s="57">
        <v>44578</v>
      </c>
      <c r="AA188" t="s">
        <v>563</v>
      </c>
      <c r="AB188" s="18"/>
      <c r="AC188" s="18"/>
      <c r="AD188" s="18"/>
      <c r="AE188" s="18">
        <v>0</v>
      </c>
      <c r="AF188" s="18"/>
      <c r="AG188" s="18"/>
      <c r="AH188" s="18"/>
      <c r="AI188" s="18"/>
      <c r="AJ188" s="18">
        <v>0</v>
      </c>
      <c r="AT188">
        <v>7</v>
      </c>
      <c r="AU188" s="18"/>
      <c r="AV188" s="18"/>
      <c r="AW188" s="18"/>
      <c r="AX188" s="18">
        <v>30264.5</v>
      </c>
      <c r="AY188" s="18"/>
      <c r="AZ188" s="18"/>
      <c r="BA188" s="18"/>
      <c r="BB188" s="18"/>
      <c r="BC188" s="18">
        <v>30264.5</v>
      </c>
    </row>
    <row r="189" spans="24:55" x14ac:dyDescent="0.35">
      <c r="Z189" s="57">
        <v>44587</v>
      </c>
      <c r="AA189" t="s">
        <v>570</v>
      </c>
      <c r="AB189" s="18"/>
      <c r="AC189" s="18"/>
      <c r="AD189" s="18"/>
      <c r="AE189" s="18">
        <v>0</v>
      </c>
      <c r="AF189" s="18"/>
      <c r="AG189" s="18"/>
      <c r="AH189" s="18"/>
      <c r="AI189" s="18"/>
      <c r="AJ189" s="18">
        <v>0</v>
      </c>
      <c r="AT189">
        <v>8</v>
      </c>
      <c r="AU189" s="18"/>
      <c r="AV189" s="18"/>
      <c r="AW189" s="18"/>
      <c r="AX189" s="18">
        <v>12343</v>
      </c>
      <c r="AY189" s="18"/>
      <c r="AZ189" s="18"/>
      <c r="BA189" s="18"/>
      <c r="BB189" s="18"/>
      <c r="BC189" s="18">
        <v>12343</v>
      </c>
    </row>
    <row r="190" spans="24:55" x14ac:dyDescent="0.35">
      <c r="Y190">
        <v>6</v>
      </c>
      <c r="Z190" s="57">
        <v>44607</v>
      </c>
      <c r="AA190" t="s">
        <v>603</v>
      </c>
      <c r="AB190" s="18"/>
      <c r="AC190" s="18"/>
      <c r="AD190" s="18"/>
      <c r="AE190" s="18">
        <v>0</v>
      </c>
      <c r="AF190" s="18"/>
      <c r="AG190" s="18"/>
      <c r="AH190" s="18"/>
      <c r="AI190" s="18"/>
      <c r="AJ190" s="18">
        <v>0</v>
      </c>
      <c r="AT190">
        <v>9</v>
      </c>
      <c r="AU190" s="18"/>
      <c r="AV190" s="18"/>
      <c r="AW190" s="18"/>
      <c r="AX190" s="18">
        <v>13338</v>
      </c>
      <c r="AY190" s="18"/>
      <c r="AZ190" s="18"/>
      <c r="BA190" s="18"/>
      <c r="BB190" s="18"/>
      <c r="BC190" s="18">
        <v>13338</v>
      </c>
    </row>
    <row r="191" spans="24:55" x14ac:dyDescent="0.35">
      <c r="Y191">
        <v>8</v>
      </c>
      <c r="Z191" s="57">
        <v>44672</v>
      </c>
      <c r="AA191" t="s">
        <v>701</v>
      </c>
      <c r="AB191" s="18"/>
      <c r="AC191" s="18"/>
      <c r="AD191" s="18"/>
      <c r="AE191" s="18">
        <v>0</v>
      </c>
      <c r="AF191" s="18"/>
      <c r="AG191" s="18"/>
      <c r="AH191" s="18"/>
      <c r="AI191" s="18"/>
      <c r="AJ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/>
      <c r="BB191" s="18"/>
      <c r="BC191" s="18">
        <v>0</v>
      </c>
    </row>
    <row r="192" spans="24:55" x14ac:dyDescent="0.35">
      <c r="Y192">
        <v>9</v>
      </c>
      <c r="Z192" s="57">
        <v>44705</v>
      </c>
      <c r="AA192" t="s">
        <v>796</v>
      </c>
      <c r="AB192" s="18"/>
      <c r="AC192" s="18"/>
      <c r="AD192" s="18"/>
      <c r="AE192" s="18">
        <v>0</v>
      </c>
      <c r="AF192" s="18"/>
      <c r="AG192" s="18"/>
      <c r="AH192" s="18"/>
      <c r="AI192" s="18"/>
      <c r="AJ192" s="18">
        <v>0</v>
      </c>
      <c r="AR192" s="36" t="s">
        <v>205</v>
      </c>
      <c r="AS192" s="36"/>
      <c r="AT192" s="36"/>
      <c r="AU192" s="37"/>
      <c r="AV192" s="37"/>
      <c r="AW192" s="37"/>
      <c r="AX192" s="37">
        <v>114420.1</v>
      </c>
      <c r="AY192" s="37"/>
      <c r="AZ192" s="37"/>
      <c r="BA192" s="37"/>
      <c r="BB192" s="37"/>
      <c r="BC192" s="37">
        <v>114420.1</v>
      </c>
    </row>
    <row r="193" spans="23:55" x14ac:dyDescent="0.35">
      <c r="Y193">
        <v>12</v>
      </c>
      <c r="Z193" s="57">
        <v>44788</v>
      </c>
      <c r="AA193" t="s">
        <v>903</v>
      </c>
      <c r="AB193" s="18"/>
      <c r="AC193" s="18"/>
      <c r="AD193" s="18"/>
      <c r="AE193" s="18">
        <v>0</v>
      </c>
      <c r="AF193" s="18"/>
      <c r="AG193" s="18"/>
      <c r="AH193" s="18"/>
      <c r="AI193" s="18"/>
      <c r="AJ193" s="18">
        <v>0</v>
      </c>
      <c r="AR193" t="s">
        <v>174</v>
      </c>
      <c r="AS193">
        <v>2020</v>
      </c>
      <c r="AT193">
        <v>11</v>
      </c>
      <c r="AU193" s="18">
        <v>0</v>
      </c>
      <c r="AV193" s="18"/>
      <c r="AW193" s="18"/>
      <c r="AX193" s="18"/>
      <c r="AY193" s="18"/>
      <c r="AZ193" s="18"/>
      <c r="BA193" s="18"/>
      <c r="BB193" s="18"/>
      <c r="BC193" s="18">
        <v>0</v>
      </c>
    </row>
    <row r="194" spans="23:55" x14ac:dyDescent="0.35">
      <c r="Y194">
        <v>4</v>
      </c>
      <c r="Z194" s="57">
        <v>44545</v>
      </c>
      <c r="AA194" t="s">
        <v>509</v>
      </c>
      <c r="AB194" s="18"/>
      <c r="AC194" s="18"/>
      <c r="AD194" s="18"/>
      <c r="AE194" s="18">
        <v>0</v>
      </c>
      <c r="AF194" s="18"/>
      <c r="AG194" s="18"/>
      <c r="AH194" s="18"/>
      <c r="AI194" s="18"/>
      <c r="AJ194" s="18">
        <v>0</v>
      </c>
      <c r="AR194" s="36" t="s">
        <v>186</v>
      </c>
      <c r="AS194" s="36"/>
      <c r="AT194" s="36"/>
      <c r="AU194" s="37">
        <v>0</v>
      </c>
      <c r="AV194" s="37"/>
      <c r="AW194" s="37"/>
      <c r="AX194" s="37"/>
      <c r="AY194" s="37"/>
      <c r="AZ194" s="37"/>
      <c r="BA194" s="37"/>
      <c r="BB194" s="37"/>
      <c r="BC194" s="37">
        <v>0</v>
      </c>
    </row>
    <row r="195" spans="23:55" x14ac:dyDescent="0.35">
      <c r="Z195" s="57">
        <v>44546</v>
      </c>
      <c r="AA195" t="s">
        <v>511</v>
      </c>
      <c r="AB195" s="18"/>
      <c r="AC195" s="18"/>
      <c r="AD195" s="18"/>
      <c r="AE195" s="18">
        <v>0</v>
      </c>
      <c r="AF195" s="18"/>
      <c r="AG195" s="18"/>
      <c r="AH195" s="18"/>
      <c r="AI195" s="18"/>
      <c r="AJ195" s="18">
        <v>0</v>
      </c>
      <c r="AR195" t="s">
        <v>224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/>
      <c r="BB195" s="18"/>
      <c r="BC195" s="18">
        <v>0</v>
      </c>
    </row>
    <row r="196" spans="23:55" x14ac:dyDescent="0.35">
      <c r="Z196" s="57">
        <v>44551</v>
      </c>
      <c r="AA196" t="s">
        <v>513</v>
      </c>
      <c r="AB196" s="18"/>
      <c r="AC196" s="18"/>
      <c r="AD196" s="18"/>
      <c r="AE196" s="18">
        <v>0</v>
      </c>
      <c r="AF196" s="18"/>
      <c r="AG196" s="18"/>
      <c r="AH196" s="18"/>
      <c r="AI196" s="18"/>
      <c r="AJ196" s="18">
        <v>0</v>
      </c>
      <c r="AR196" s="36" t="s">
        <v>225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/>
      <c r="BB196" s="37"/>
      <c r="BC196" s="37">
        <v>0</v>
      </c>
    </row>
    <row r="197" spans="23:55" x14ac:dyDescent="0.35">
      <c r="X197">
        <v>2023</v>
      </c>
      <c r="Y197">
        <v>2</v>
      </c>
      <c r="Z197" s="57">
        <v>44854</v>
      </c>
      <c r="AA197" t="s">
        <v>1009</v>
      </c>
      <c r="AB197" s="18"/>
      <c r="AC197" s="18"/>
      <c r="AD197" s="18"/>
      <c r="AE197" s="18">
        <v>0</v>
      </c>
      <c r="AF197" s="18"/>
      <c r="AG197" s="18"/>
      <c r="AH197" s="18"/>
      <c r="AI197" s="18"/>
      <c r="AJ197" s="18">
        <v>0</v>
      </c>
      <c r="AR197" t="s">
        <v>229</v>
      </c>
      <c r="AS197" t="s">
        <v>1764</v>
      </c>
      <c r="AT197" t="s">
        <v>1764</v>
      </c>
      <c r="AU197" s="18"/>
      <c r="AV197" s="18"/>
      <c r="AW197" s="18"/>
      <c r="AX197" s="18"/>
      <c r="AY197" s="18">
        <v>0</v>
      </c>
      <c r="AZ197" s="18"/>
      <c r="BA197" s="18"/>
      <c r="BB197" s="18"/>
      <c r="BC197" s="18">
        <v>0</v>
      </c>
    </row>
    <row r="198" spans="23:55" x14ac:dyDescent="0.35">
      <c r="Y198">
        <v>3</v>
      </c>
      <c r="Z198" s="57">
        <v>44866</v>
      </c>
      <c r="AA198" t="s">
        <v>1047</v>
      </c>
      <c r="AB198" s="18"/>
      <c r="AC198" s="18"/>
      <c r="AD198" s="18"/>
      <c r="AE198" s="18">
        <v>0</v>
      </c>
      <c r="AF198" s="18"/>
      <c r="AG198" s="18"/>
      <c r="AH198" s="18"/>
      <c r="AI198" s="18"/>
      <c r="AJ198" s="18">
        <v>0</v>
      </c>
      <c r="AR198" s="36" t="s">
        <v>256</v>
      </c>
      <c r="AS198" s="36"/>
      <c r="AT198" s="36"/>
      <c r="AU198" s="37"/>
      <c r="AV198" s="37"/>
      <c r="AW198" s="37"/>
      <c r="AX198" s="37"/>
      <c r="AY198" s="37">
        <v>0</v>
      </c>
      <c r="AZ198" s="37"/>
      <c r="BA198" s="37"/>
      <c r="BB198" s="37"/>
      <c r="BC198" s="37">
        <v>0</v>
      </c>
    </row>
    <row r="199" spans="23:55" x14ac:dyDescent="0.35">
      <c r="Y199">
        <v>6</v>
      </c>
      <c r="Z199" s="57">
        <v>44978</v>
      </c>
      <c r="AA199" t="s">
        <v>1274</v>
      </c>
      <c r="AB199" s="18"/>
      <c r="AC199" s="18"/>
      <c r="AD199" s="18"/>
      <c r="AE199" s="18">
        <v>0</v>
      </c>
      <c r="AF199" s="18"/>
      <c r="AG199" s="18"/>
      <c r="AH199" s="18"/>
      <c r="AI199" s="18"/>
      <c r="AJ199" s="18">
        <v>0</v>
      </c>
      <c r="AR199" t="s">
        <v>263</v>
      </c>
      <c r="AS199">
        <v>2021</v>
      </c>
      <c r="AT199">
        <v>2</v>
      </c>
      <c r="AU199" s="18">
        <v>0</v>
      </c>
      <c r="AV199" s="18"/>
      <c r="AW199" s="18"/>
      <c r="AX199" s="18"/>
      <c r="AY199" s="18"/>
      <c r="AZ199" s="18"/>
      <c r="BA199" s="18"/>
      <c r="BB199" s="18"/>
      <c r="BC199" s="18">
        <v>0</v>
      </c>
    </row>
    <row r="200" spans="23:55" x14ac:dyDescent="0.35">
      <c r="W200" s="36" t="s">
        <v>138</v>
      </c>
      <c r="X200" s="36"/>
      <c r="Y200" s="36"/>
      <c r="Z200" s="36"/>
      <c r="AA200" s="36"/>
      <c r="AB200" s="37"/>
      <c r="AC200" s="37"/>
      <c r="AD200" s="37"/>
      <c r="AE200" s="37">
        <v>0</v>
      </c>
      <c r="AF200" s="37"/>
      <c r="AG200" s="37"/>
      <c r="AH200" s="37"/>
      <c r="AI200" s="37"/>
      <c r="AJ200" s="37">
        <v>0</v>
      </c>
      <c r="AT200">
        <v>3</v>
      </c>
      <c r="AU200" s="18">
        <v>0</v>
      </c>
      <c r="AV200" s="18"/>
      <c r="AW200" s="18"/>
      <c r="AX200" s="18"/>
      <c r="AY200" s="18"/>
      <c r="AZ200" s="18"/>
      <c r="BA200" s="18"/>
      <c r="BB200" s="18"/>
      <c r="BC200" s="18">
        <v>0</v>
      </c>
    </row>
    <row r="201" spans="23:55" x14ac:dyDescent="0.35">
      <c r="W201" t="s">
        <v>14</v>
      </c>
      <c r="X201">
        <v>2020</v>
      </c>
      <c r="Y201">
        <v>6</v>
      </c>
      <c r="Z201" s="57">
        <v>43993</v>
      </c>
      <c r="AA201" t="s">
        <v>11</v>
      </c>
      <c r="AB201" s="18">
        <v>0</v>
      </c>
      <c r="AC201" s="18"/>
      <c r="AD201" s="18"/>
      <c r="AE201" s="18"/>
      <c r="AF201" s="18"/>
      <c r="AG201" s="18"/>
      <c r="AH201" s="18"/>
      <c r="AI201" s="18"/>
      <c r="AJ201" s="18">
        <v>0</v>
      </c>
      <c r="AT201">
        <v>10</v>
      </c>
      <c r="AU201" s="18">
        <v>0</v>
      </c>
      <c r="AV201" s="18"/>
      <c r="AW201" s="18"/>
      <c r="AX201" s="18"/>
      <c r="AY201" s="18"/>
      <c r="AZ201" s="18"/>
      <c r="BA201" s="18"/>
      <c r="BB201" s="18"/>
      <c r="BC201" s="18">
        <v>0</v>
      </c>
    </row>
    <row r="202" spans="23:55" x14ac:dyDescent="0.35">
      <c r="X202">
        <v>2021</v>
      </c>
      <c r="Y202">
        <v>9</v>
      </c>
      <c r="Z202" s="57">
        <v>44440</v>
      </c>
      <c r="AA202" t="s">
        <v>371</v>
      </c>
      <c r="AB202" s="18">
        <v>0</v>
      </c>
      <c r="AC202" s="18"/>
      <c r="AD202" s="18"/>
      <c r="AE202" s="18"/>
      <c r="AF202" s="18"/>
      <c r="AG202" s="18"/>
      <c r="AH202" s="18"/>
      <c r="AI202" s="18"/>
      <c r="AJ202" s="18">
        <v>0</v>
      </c>
      <c r="AS202">
        <v>2023</v>
      </c>
      <c r="AT202">
        <v>1</v>
      </c>
      <c r="AU202" s="18">
        <v>0</v>
      </c>
      <c r="AV202" s="18"/>
      <c r="AW202" s="18"/>
      <c r="AX202" s="18"/>
      <c r="AY202" s="18"/>
      <c r="AZ202" s="18"/>
      <c r="BA202" s="18"/>
      <c r="BB202" s="18"/>
      <c r="BC202" s="18">
        <v>0</v>
      </c>
    </row>
    <row r="203" spans="23:55" x14ac:dyDescent="0.35">
      <c r="W203" s="36" t="s">
        <v>139</v>
      </c>
      <c r="X203" s="36"/>
      <c r="Y203" s="36"/>
      <c r="Z203" s="36"/>
      <c r="AA203" s="36"/>
      <c r="AB203" s="37">
        <v>0</v>
      </c>
      <c r="AC203" s="37"/>
      <c r="AD203" s="37"/>
      <c r="AE203" s="37"/>
      <c r="AF203" s="37"/>
      <c r="AG203" s="37"/>
      <c r="AH203" s="37"/>
      <c r="AI203" s="37"/>
      <c r="AJ203" s="37">
        <v>0</v>
      </c>
      <c r="AT203">
        <v>3</v>
      </c>
      <c r="AU203" s="18">
        <v>0</v>
      </c>
      <c r="AV203" s="18"/>
      <c r="AW203" s="18"/>
      <c r="AX203" s="18"/>
      <c r="AY203" s="18"/>
      <c r="AZ203" s="18"/>
      <c r="BA203" s="18"/>
      <c r="BB203" s="18"/>
      <c r="BC203" s="18">
        <v>0</v>
      </c>
    </row>
    <row r="204" spans="23:55" x14ac:dyDescent="0.35">
      <c r="W204" t="s">
        <v>52</v>
      </c>
      <c r="X204">
        <v>2020</v>
      </c>
      <c r="Y204">
        <v>8</v>
      </c>
      <c r="Z204" s="57">
        <v>44065</v>
      </c>
      <c r="AA204" t="s">
        <v>50</v>
      </c>
      <c r="AB204" s="18">
        <v>0</v>
      </c>
      <c r="AC204" s="18"/>
      <c r="AD204" s="18"/>
      <c r="AE204" s="18"/>
      <c r="AF204" s="18"/>
      <c r="AG204" s="18"/>
      <c r="AH204" s="18"/>
      <c r="AI204" s="18"/>
      <c r="AJ204" s="18">
        <v>0</v>
      </c>
      <c r="AT204">
        <v>5</v>
      </c>
      <c r="AU204" s="18">
        <v>0</v>
      </c>
      <c r="AV204" s="18"/>
      <c r="AW204" s="18"/>
      <c r="AX204" s="18"/>
      <c r="AY204" s="18"/>
      <c r="AZ204" s="18"/>
      <c r="BA204" s="18"/>
      <c r="BB204" s="18"/>
      <c r="BC204" s="18">
        <v>0</v>
      </c>
    </row>
    <row r="205" spans="23:55" x14ac:dyDescent="0.35">
      <c r="Y205">
        <v>9</v>
      </c>
      <c r="Z205" s="57">
        <v>44075</v>
      </c>
      <c r="AA205" t="s">
        <v>66</v>
      </c>
      <c r="AB205" s="18">
        <v>0</v>
      </c>
      <c r="AC205" s="18"/>
      <c r="AD205" s="18"/>
      <c r="AE205" s="18"/>
      <c r="AF205" s="18"/>
      <c r="AG205" s="18"/>
      <c r="AH205" s="18"/>
      <c r="AI205" s="18"/>
      <c r="AJ205" s="18">
        <v>0</v>
      </c>
      <c r="AT205">
        <v>6</v>
      </c>
      <c r="AU205" s="18">
        <v>0</v>
      </c>
      <c r="AV205" s="18"/>
      <c r="AW205" s="18"/>
      <c r="AX205" s="18"/>
      <c r="AY205" s="18"/>
      <c r="AZ205" s="18"/>
      <c r="BA205" s="18"/>
      <c r="BB205" s="18"/>
      <c r="BC205" s="18">
        <v>0</v>
      </c>
    </row>
    <row r="206" spans="23:55" x14ac:dyDescent="0.35">
      <c r="Y206">
        <v>11</v>
      </c>
      <c r="Z206" s="57">
        <v>44156</v>
      </c>
      <c r="AA206" t="s">
        <v>171</v>
      </c>
      <c r="AB206" s="18">
        <v>0</v>
      </c>
      <c r="AC206" s="18"/>
      <c r="AD206" s="18"/>
      <c r="AE206" s="18"/>
      <c r="AF206" s="18"/>
      <c r="AG206" s="18"/>
      <c r="AH206" s="18"/>
      <c r="AI206" s="18"/>
      <c r="AJ206" s="18">
        <v>0</v>
      </c>
      <c r="AT206">
        <v>7</v>
      </c>
      <c r="AU206" s="18">
        <v>0</v>
      </c>
      <c r="AV206" s="18"/>
      <c r="AW206" s="18"/>
      <c r="AX206" s="18"/>
      <c r="AY206" s="18"/>
      <c r="AZ206" s="18"/>
      <c r="BA206" s="18"/>
      <c r="BB206" s="18"/>
      <c r="BC206" s="18">
        <v>0</v>
      </c>
    </row>
    <row r="207" spans="23:55" x14ac:dyDescent="0.35">
      <c r="Z207" s="57">
        <v>44165</v>
      </c>
      <c r="AA207" t="s">
        <v>184</v>
      </c>
      <c r="AB207" s="18">
        <v>0</v>
      </c>
      <c r="AC207" s="18"/>
      <c r="AD207" s="18"/>
      <c r="AE207" s="18"/>
      <c r="AF207" s="18"/>
      <c r="AG207" s="18"/>
      <c r="AH207" s="18"/>
      <c r="AI207" s="18"/>
      <c r="AJ207" s="18">
        <v>0</v>
      </c>
      <c r="AT207">
        <v>8</v>
      </c>
      <c r="AU207" s="18">
        <v>0</v>
      </c>
      <c r="AV207" s="18"/>
      <c r="AW207" s="18"/>
      <c r="AX207" s="18"/>
      <c r="AY207" s="18"/>
      <c r="AZ207" s="18"/>
      <c r="BA207" s="18"/>
      <c r="BB207" s="18"/>
      <c r="BC207" s="18">
        <v>0</v>
      </c>
    </row>
    <row r="208" spans="23:55" x14ac:dyDescent="0.35">
      <c r="X208">
        <v>2021</v>
      </c>
      <c r="Y208">
        <v>2</v>
      </c>
      <c r="Z208" s="57">
        <v>44250</v>
      </c>
      <c r="AA208" t="s">
        <v>276</v>
      </c>
      <c r="AB208" s="18">
        <v>0</v>
      </c>
      <c r="AC208" s="18"/>
      <c r="AD208" s="18"/>
      <c r="AE208" s="18"/>
      <c r="AF208" s="18"/>
      <c r="AG208" s="18"/>
      <c r="AH208" s="18"/>
      <c r="AI208" s="18"/>
      <c r="AJ208" s="18">
        <v>0</v>
      </c>
      <c r="AT208">
        <v>9</v>
      </c>
      <c r="AU208" s="18">
        <v>0</v>
      </c>
      <c r="AV208" s="18"/>
      <c r="AW208" s="18"/>
      <c r="AX208" s="18"/>
      <c r="AY208" s="18"/>
      <c r="AZ208" s="18"/>
      <c r="BA208" s="18"/>
      <c r="BB208" s="18"/>
      <c r="BC208" s="18">
        <v>0</v>
      </c>
    </row>
    <row r="209" spans="23:55" x14ac:dyDescent="0.35">
      <c r="Y209">
        <v>10</v>
      </c>
      <c r="Z209" s="57">
        <v>44492</v>
      </c>
      <c r="AA209" t="s">
        <v>442</v>
      </c>
      <c r="AB209" s="18">
        <v>0</v>
      </c>
      <c r="AC209" s="18"/>
      <c r="AD209" s="18"/>
      <c r="AE209" s="18"/>
      <c r="AF209" s="18"/>
      <c r="AG209" s="18"/>
      <c r="AH209" s="18"/>
      <c r="AI209" s="18"/>
      <c r="AJ209" s="18">
        <v>0</v>
      </c>
      <c r="AT209">
        <v>10</v>
      </c>
      <c r="AU209" s="18">
        <v>0</v>
      </c>
      <c r="AV209" s="18"/>
      <c r="AW209" s="18"/>
      <c r="AX209" s="18"/>
      <c r="AY209" s="18"/>
      <c r="AZ209" s="18"/>
      <c r="BA209" s="18"/>
      <c r="BB209" s="18"/>
      <c r="BC209" s="18">
        <v>0</v>
      </c>
    </row>
    <row r="210" spans="23:55" x14ac:dyDescent="0.35">
      <c r="Z210" s="57">
        <v>44497</v>
      </c>
      <c r="AA210" t="s">
        <v>445</v>
      </c>
      <c r="AB210" s="18">
        <v>0</v>
      </c>
      <c r="AC210" s="18"/>
      <c r="AD210" s="18"/>
      <c r="AE210" s="18"/>
      <c r="AF210" s="18"/>
      <c r="AG210" s="18"/>
      <c r="AH210" s="18"/>
      <c r="AI210" s="18"/>
      <c r="AJ210" s="18">
        <v>0</v>
      </c>
      <c r="AT210">
        <v>11</v>
      </c>
      <c r="AU210" s="18">
        <v>0</v>
      </c>
      <c r="AV210" s="18"/>
      <c r="AW210" s="18"/>
      <c r="AX210" s="18"/>
      <c r="AY210" s="18"/>
      <c r="AZ210" s="18"/>
      <c r="BA210" s="18"/>
      <c r="BB210" s="18"/>
      <c r="BC210" s="18">
        <v>0</v>
      </c>
    </row>
    <row r="211" spans="23:55" x14ac:dyDescent="0.35">
      <c r="Y211">
        <v>11</v>
      </c>
      <c r="Z211" s="57">
        <v>44529</v>
      </c>
      <c r="AA211" t="s">
        <v>485</v>
      </c>
      <c r="AB211" s="18">
        <v>0</v>
      </c>
      <c r="AC211" s="18"/>
      <c r="AD211" s="18"/>
      <c r="AE211" s="18"/>
      <c r="AF211" s="18"/>
      <c r="AG211" s="18"/>
      <c r="AH211" s="18"/>
      <c r="AI211" s="18"/>
      <c r="AJ211" s="18">
        <v>0</v>
      </c>
      <c r="AT211">
        <v>12</v>
      </c>
      <c r="AU211" s="18">
        <v>0</v>
      </c>
      <c r="AV211" s="18"/>
      <c r="AW211" s="18"/>
      <c r="AX211" s="18"/>
      <c r="AY211" s="18"/>
      <c r="AZ211" s="18"/>
      <c r="BA211" s="18"/>
      <c r="BB211" s="18"/>
      <c r="BC211" s="18">
        <v>0</v>
      </c>
    </row>
    <row r="212" spans="23:55" x14ac:dyDescent="0.35">
      <c r="W212" s="36" t="s">
        <v>140</v>
      </c>
      <c r="X212" s="36"/>
      <c r="Y212" s="36"/>
      <c r="Z212" s="36"/>
      <c r="AA212" s="36"/>
      <c r="AB212" s="37">
        <v>0</v>
      </c>
      <c r="AC212" s="37"/>
      <c r="AD212" s="37"/>
      <c r="AE212" s="37"/>
      <c r="AF212" s="37"/>
      <c r="AG212" s="37"/>
      <c r="AH212" s="37"/>
      <c r="AI212" s="37"/>
      <c r="AJ212" s="37">
        <v>0</v>
      </c>
      <c r="AT212">
        <v>4</v>
      </c>
      <c r="AU212" s="18">
        <v>0</v>
      </c>
      <c r="AV212" s="18"/>
      <c r="AW212" s="18"/>
      <c r="AX212" s="18"/>
      <c r="AY212" s="18"/>
      <c r="AZ212" s="18"/>
      <c r="BA212" s="18"/>
      <c r="BB212" s="18"/>
      <c r="BC212" s="18">
        <v>0</v>
      </c>
    </row>
    <row r="213" spans="23:55" x14ac:dyDescent="0.35">
      <c r="W213" t="s">
        <v>62</v>
      </c>
      <c r="X213">
        <v>2020</v>
      </c>
      <c r="Y213">
        <v>12</v>
      </c>
      <c r="Z213" s="57">
        <v>44070</v>
      </c>
      <c r="AA213" t="s">
        <v>60</v>
      </c>
      <c r="AB213" s="18"/>
      <c r="AC213" s="18"/>
      <c r="AD213" s="18"/>
      <c r="AE213" s="18">
        <v>0</v>
      </c>
      <c r="AF213" s="18"/>
      <c r="AG213" s="18"/>
      <c r="AH213" s="18"/>
      <c r="AI213" s="18"/>
      <c r="AJ213" s="18">
        <v>0</v>
      </c>
      <c r="AS213">
        <v>2024</v>
      </c>
      <c r="AT213">
        <v>1</v>
      </c>
      <c r="AU213" s="18">
        <v>0</v>
      </c>
      <c r="AV213" s="18"/>
      <c r="AW213" s="18"/>
      <c r="AX213" s="18"/>
      <c r="AY213" s="18"/>
      <c r="AZ213" s="18"/>
      <c r="BA213" s="18"/>
      <c r="BB213" s="18"/>
      <c r="BC213" s="18">
        <v>0</v>
      </c>
    </row>
    <row r="214" spans="23:55" x14ac:dyDescent="0.35">
      <c r="X214">
        <v>2021</v>
      </c>
      <c r="Y214">
        <v>1</v>
      </c>
      <c r="Z214" s="57">
        <v>44097</v>
      </c>
      <c r="AA214" t="s">
        <v>102</v>
      </c>
      <c r="AB214" s="18"/>
      <c r="AC214" s="18"/>
      <c r="AD214" s="18"/>
      <c r="AE214" s="18">
        <v>0</v>
      </c>
      <c r="AF214" s="18"/>
      <c r="AG214" s="18"/>
      <c r="AH214" s="18"/>
      <c r="AI214" s="18"/>
      <c r="AJ214" s="18">
        <v>0</v>
      </c>
      <c r="AT214">
        <v>3</v>
      </c>
      <c r="AU214" s="18">
        <v>0</v>
      </c>
      <c r="AV214" s="18"/>
      <c r="AW214" s="18"/>
      <c r="AX214" s="18"/>
      <c r="AY214" s="18"/>
      <c r="AZ214" s="18"/>
      <c r="BA214" s="18"/>
      <c r="BB214" s="18"/>
      <c r="BC214" s="18">
        <v>0</v>
      </c>
    </row>
    <row r="215" spans="23:55" x14ac:dyDescent="0.35">
      <c r="Y215">
        <v>2</v>
      </c>
      <c r="Z215" s="57">
        <v>44125</v>
      </c>
      <c r="AA215" t="s">
        <v>127</v>
      </c>
      <c r="AB215" s="18"/>
      <c r="AC215" s="18"/>
      <c r="AD215" s="18"/>
      <c r="AE215" s="18">
        <v>0</v>
      </c>
      <c r="AF215" s="18"/>
      <c r="AG215" s="18"/>
      <c r="AH215" s="18"/>
      <c r="AI215" s="18"/>
      <c r="AJ215" s="18">
        <v>0</v>
      </c>
      <c r="AT215">
        <v>5</v>
      </c>
      <c r="AU215" s="18">
        <v>0</v>
      </c>
      <c r="AV215" s="18"/>
      <c r="AW215" s="18"/>
      <c r="AX215" s="18"/>
      <c r="AY215" s="18"/>
      <c r="AZ215" s="18"/>
      <c r="BA215" s="18"/>
      <c r="BB215" s="18"/>
      <c r="BC215" s="18">
        <v>0</v>
      </c>
    </row>
    <row r="216" spans="23:55" x14ac:dyDescent="0.35">
      <c r="Y216">
        <v>3</v>
      </c>
      <c r="Z216" s="57">
        <v>44155</v>
      </c>
      <c r="AA216" t="s">
        <v>168</v>
      </c>
      <c r="AB216" s="18"/>
      <c r="AC216" s="18"/>
      <c r="AD216" s="18"/>
      <c r="AE216" s="18">
        <v>0</v>
      </c>
      <c r="AF216" s="18"/>
      <c r="AG216" s="18"/>
      <c r="AH216" s="18"/>
      <c r="AI216" s="18"/>
      <c r="AJ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/>
      <c r="BB216" s="18"/>
      <c r="BC216" s="18">
        <v>0</v>
      </c>
    </row>
    <row r="217" spans="23:55" x14ac:dyDescent="0.35">
      <c r="Z217" s="57">
        <v>44165</v>
      </c>
      <c r="AA217" t="s">
        <v>185</v>
      </c>
      <c r="AB217" s="18"/>
      <c r="AC217" s="18"/>
      <c r="AD217" s="18"/>
      <c r="AE217" s="18">
        <v>0</v>
      </c>
      <c r="AF217" s="18"/>
      <c r="AG217" s="18"/>
      <c r="AH217" s="18"/>
      <c r="AI217" s="18"/>
      <c r="AJ217" s="18">
        <v>0</v>
      </c>
      <c r="AR217" s="36" t="s">
        <v>264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/>
      <c r="BB217" s="37"/>
      <c r="BC217" s="37">
        <v>0</v>
      </c>
    </row>
    <row r="218" spans="23:55" x14ac:dyDescent="0.35">
      <c r="AA218" t="s">
        <v>201</v>
      </c>
      <c r="AB218" s="18"/>
      <c r="AC218" s="18"/>
      <c r="AD218" s="18"/>
      <c r="AE218" s="18">
        <v>0</v>
      </c>
      <c r="AF218" s="18"/>
      <c r="AG218" s="18"/>
      <c r="AH218" s="18"/>
      <c r="AI218" s="18"/>
      <c r="AJ218" s="18">
        <v>0</v>
      </c>
      <c r="AR218" t="s">
        <v>281</v>
      </c>
      <c r="AS218">
        <v>2021</v>
      </c>
      <c r="AT218">
        <v>2</v>
      </c>
      <c r="AU218" s="18">
        <v>0</v>
      </c>
      <c r="AV218" s="18"/>
      <c r="AW218" s="18"/>
      <c r="AX218" s="18"/>
      <c r="AY218" s="18"/>
      <c r="AZ218" s="18"/>
      <c r="BA218" s="18"/>
      <c r="BB218" s="18"/>
      <c r="BC218" s="18">
        <v>0</v>
      </c>
    </row>
    <row r="219" spans="23:55" x14ac:dyDescent="0.35">
      <c r="Y219">
        <v>5</v>
      </c>
      <c r="Z219" s="57">
        <v>44207</v>
      </c>
      <c r="AA219" t="s">
        <v>240</v>
      </c>
      <c r="AB219" s="18"/>
      <c r="AC219" s="18"/>
      <c r="AD219" s="18"/>
      <c r="AE219" s="18">
        <v>0</v>
      </c>
      <c r="AF219" s="18"/>
      <c r="AG219" s="18"/>
      <c r="AH219" s="18"/>
      <c r="AI219" s="18"/>
      <c r="AJ219" s="18">
        <v>0</v>
      </c>
      <c r="AT219">
        <v>4</v>
      </c>
      <c r="AU219" s="18">
        <v>0</v>
      </c>
      <c r="AV219" s="18"/>
      <c r="AW219" s="18"/>
      <c r="AX219" s="18"/>
      <c r="AY219" s="18"/>
      <c r="AZ219" s="18"/>
      <c r="BA219" s="18"/>
      <c r="BB219" s="18"/>
      <c r="BC219" s="18">
        <v>0</v>
      </c>
    </row>
    <row r="220" spans="23:55" x14ac:dyDescent="0.35">
      <c r="Z220" s="57">
        <v>44225</v>
      </c>
      <c r="AA220" t="s">
        <v>254</v>
      </c>
      <c r="AB220" s="18"/>
      <c r="AC220" s="18"/>
      <c r="AD220" s="18"/>
      <c r="AE220" s="18">
        <v>0</v>
      </c>
      <c r="AF220" s="18"/>
      <c r="AG220" s="18"/>
      <c r="AH220" s="18"/>
      <c r="AI220" s="18"/>
      <c r="AJ220" s="18">
        <v>0</v>
      </c>
      <c r="AR220" s="36" t="s">
        <v>282</v>
      </c>
      <c r="AS220" s="36"/>
      <c r="AT220" s="36"/>
      <c r="AU220" s="37">
        <v>0</v>
      </c>
      <c r="AV220" s="37"/>
      <c r="AW220" s="37"/>
      <c r="AX220" s="37"/>
      <c r="AY220" s="37"/>
      <c r="AZ220" s="37"/>
      <c r="BA220" s="37"/>
      <c r="BB220" s="37"/>
      <c r="BC220" s="37">
        <v>0</v>
      </c>
    </row>
    <row r="221" spans="23:55" x14ac:dyDescent="0.35">
      <c r="Y221">
        <v>7</v>
      </c>
      <c r="Z221" s="57">
        <v>44279</v>
      </c>
      <c r="AA221" t="s">
        <v>321</v>
      </c>
      <c r="AB221" s="18"/>
      <c r="AC221" s="18"/>
      <c r="AD221" s="18"/>
      <c r="AE221" s="18">
        <v>0</v>
      </c>
      <c r="AF221" s="18"/>
      <c r="AG221" s="18"/>
      <c r="AH221" s="18"/>
      <c r="AI221" s="18"/>
      <c r="AJ221" s="18">
        <v>0</v>
      </c>
      <c r="AR221" t="s">
        <v>290</v>
      </c>
      <c r="AS221">
        <v>2021</v>
      </c>
      <c r="AT221">
        <v>3</v>
      </c>
      <c r="AU221" s="18">
        <v>0</v>
      </c>
      <c r="AV221" s="18"/>
      <c r="AW221" s="18"/>
      <c r="AX221" s="18"/>
      <c r="AY221" s="18"/>
      <c r="AZ221" s="18"/>
      <c r="BA221" s="18"/>
      <c r="BB221" s="18"/>
      <c r="BC221" s="18">
        <v>0</v>
      </c>
    </row>
    <row r="222" spans="23:55" x14ac:dyDescent="0.35">
      <c r="Y222">
        <v>8</v>
      </c>
      <c r="Z222" s="57">
        <v>44294</v>
      </c>
      <c r="AA222" t="s">
        <v>327</v>
      </c>
      <c r="AB222" s="18"/>
      <c r="AC222" s="18"/>
      <c r="AD222" s="18"/>
      <c r="AE222" s="18">
        <v>0</v>
      </c>
      <c r="AF222" s="18"/>
      <c r="AG222" s="18"/>
      <c r="AH222" s="18"/>
      <c r="AI222" s="18"/>
      <c r="AJ222" s="18">
        <v>0</v>
      </c>
      <c r="AR222" s="36" t="s">
        <v>292</v>
      </c>
      <c r="AS222" s="36"/>
      <c r="AT222" s="36"/>
      <c r="AU222" s="37">
        <v>0</v>
      </c>
      <c r="AV222" s="37"/>
      <c r="AW222" s="37"/>
      <c r="AX222" s="37"/>
      <c r="AY222" s="37"/>
      <c r="AZ222" s="37"/>
      <c r="BA222" s="37"/>
      <c r="BB222" s="37"/>
      <c r="BC222" s="37">
        <v>0</v>
      </c>
    </row>
    <row r="223" spans="23:55" x14ac:dyDescent="0.35">
      <c r="Z223" s="57">
        <v>44315</v>
      </c>
      <c r="AA223" t="s">
        <v>332</v>
      </c>
      <c r="AB223" s="18"/>
      <c r="AC223" s="18"/>
      <c r="AD223" s="18"/>
      <c r="AE223" s="18">
        <v>-179.39999999999998</v>
      </c>
      <c r="AF223" s="18"/>
      <c r="AG223" s="18"/>
      <c r="AH223" s="18"/>
      <c r="AI223" s="18"/>
      <c r="AJ223" s="18">
        <v>-179.39999999999998</v>
      </c>
      <c r="AR223" t="s">
        <v>376</v>
      </c>
      <c r="AS223">
        <v>2021</v>
      </c>
      <c r="AT223">
        <v>9</v>
      </c>
      <c r="AU223" s="18">
        <v>0</v>
      </c>
      <c r="AV223" s="18"/>
      <c r="AW223" s="18"/>
      <c r="AX223" s="18"/>
      <c r="AY223" s="18"/>
      <c r="AZ223" s="18"/>
      <c r="BA223" s="18"/>
      <c r="BB223" s="18"/>
      <c r="BC223" s="18">
        <v>0</v>
      </c>
    </row>
    <row r="224" spans="23:55" x14ac:dyDescent="0.35">
      <c r="Y224">
        <v>9</v>
      </c>
      <c r="Z224" s="57">
        <v>44348</v>
      </c>
      <c r="AA224" t="s">
        <v>356</v>
      </c>
      <c r="AB224" s="18"/>
      <c r="AC224" s="18"/>
      <c r="AD224" s="18"/>
      <c r="AE224" s="18">
        <v>0</v>
      </c>
      <c r="AF224" s="18"/>
      <c r="AG224" s="18"/>
      <c r="AH224" s="18"/>
      <c r="AI224" s="18"/>
      <c r="AJ224" s="18">
        <v>0</v>
      </c>
      <c r="AR224" s="36" t="s">
        <v>383</v>
      </c>
      <c r="AS224" s="36"/>
      <c r="AT224" s="36"/>
      <c r="AU224" s="37">
        <v>0</v>
      </c>
      <c r="AV224" s="37"/>
      <c r="AW224" s="37"/>
      <c r="AX224" s="37"/>
      <c r="AY224" s="37"/>
      <c r="AZ224" s="37"/>
      <c r="BA224" s="37"/>
      <c r="BB224" s="37"/>
      <c r="BC224" s="37">
        <v>0</v>
      </c>
    </row>
    <row r="225" spans="24:55" x14ac:dyDescent="0.35">
      <c r="AA225" t="s">
        <v>359</v>
      </c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R225" t="s">
        <v>401</v>
      </c>
      <c r="AS225">
        <v>2021</v>
      </c>
      <c r="AT225">
        <v>10</v>
      </c>
      <c r="AU225" s="18">
        <v>0</v>
      </c>
      <c r="AV225" s="18"/>
      <c r="AW225" s="18"/>
      <c r="AX225" s="18"/>
      <c r="AY225" s="18"/>
      <c r="AZ225" s="18"/>
      <c r="BA225" s="18"/>
      <c r="BB225" s="18"/>
      <c r="BC225" s="18">
        <v>0</v>
      </c>
    </row>
    <row r="226" spans="24:55" x14ac:dyDescent="0.35">
      <c r="Y226">
        <v>4</v>
      </c>
      <c r="Z226" s="57">
        <v>44196</v>
      </c>
      <c r="AA226" t="s">
        <v>218</v>
      </c>
      <c r="AB226" s="18"/>
      <c r="AC226" s="18"/>
      <c r="AD226" s="18"/>
      <c r="AE226" s="18">
        <v>0</v>
      </c>
      <c r="AF226" s="18"/>
      <c r="AG226" s="18"/>
      <c r="AH226" s="18"/>
      <c r="AI226" s="18"/>
      <c r="AJ226" s="18">
        <v>0</v>
      </c>
      <c r="AT226">
        <v>11</v>
      </c>
      <c r="AU226" s="18">
        <v>0</v>
      </c>
      <c r="AV226" s="18"/>
      <c r="AW226" s="18"/>
      <c r="AX226" s="18"/>
      <c r="AY226" s="18"/>
      <c r="AZ226" s="18"/>
      <c r="BA226" s="18"/>
      <c r="BB226" s="18"/>
      <c r="BC226" s="18">
        <v>0</v>
      </c>
    </row>
    <row r="227" spans="24:55" x14ac:dyDescent="0.35">
      <c r="X227">
        <v>2022</v>
      </c>
      <c r="Y227">
        <v>1</v>
      </c>
      <c r="Z227" s="57">
        <v>44453</v>
      </c>
      <c r="AA227" t="s">
        <v>373</v>
      </c>
      <c r="AB227" s="18"/>
      <c r="AC227" s="18"/>
      <c r="AD227" s="18"/>
      <c r="AE227" s="18">
        <v>0</v>
      </c>
      <c r="AF227" s="18"/>
      <c r="AG227" s="18"/>
      <c r="AH227" s="18"/>
      <c r="AI227" s="18"/>
      <c r="AJ227" s="18">
        <v>0</v>
      </c>
      <c r="AT227">
        <v>12</v>
      </c>
      <c r="AU227" s="18">
        <v>0</v>
      </c>
      <c r="AV227" s="18"/>
      <c r="AW227" s="18"/>
      <c r="AX227" s="18"/>
      <c r="AY227" s="18"/>
      <c r="AZ227" s="18"/>
      <c r="BA227" s="18"/>
      <c r="BB227" s="18"/>
      <c r="BC227" s="18">
        <v>0</v>
      </c>
    </row>
    <row r="228" spans="24:55" x14ac:dyDescent="0.35">
      <c r="Y228">
        <v>2</v>
      </c>
      <c r="Z228" s="57">
        <v>44474</v>
      </c>
      <c r="AA228" t="s">
        <v>403</v>
      </c>
      <c r="AB228" s="18"/>
      <c r="AC228" s="18"/>
      <c r="AD228" s="18"/>
      <c r="AE228" s="18">
        <v>0</v>
      </c>
      <c r="AF228" s="18"/>
      <c r="AG228" s="18"/>
      <c r="AH228" s="18"/>
      <c r="AI228" s="18"/>
      <c r="AJ228" s="18">
        <v>0</v>
      </c>
      <c r="AS228">
        <v>2022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/>
      <c r="BB228" s="18"/>
      <c r="BC228" s="18">
        <v>0</v>
      </c>
    </row>
    <row r="229" spans="24:55" x14ac:dyDescent="0.35">
      <c r="Z229" s="57">
        <v>44497</v>
      </c>
      <c r="AA229" t="s">
        <v>447</v>
      </c>
      <c r="AB229" s="18"/>
      <c r="AC229" s="18"/>
      <c r="AD229" s="18"/>
      <c r="AE229" s="18">
        <v>0</v>
      </c>
      <c r="AF229" s="18"/>
      <c r="AG229" s="18"/>
      <c r="AH229" s="18"/>
      <c r="AI229" s="18"/>
      <c r="AJ229" s="18">
        <v>0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/>
      <c r="BB229" s="18"/>
      <c r="BC229" s="18">
        <v>0</v>
      </c>
    </row>
    <row r="230" spans="24:55" x14ac:dyDescent="0.35">
      <c r="Z230" s="57">
        <v>44499</v>
      </c>
      <c r="AA230" t="s">
        <v>450</v>
      </c>
      <c r="AB230" s="18"/>
      <c r="AC230" s="18"/>
      <c r="AD230" s="18"/>
      <c r="AE230" s="18">
        <v>0</v>
      </c>
      <c r="AF230" s="18"/>
      <c r="AG230" s="18"/>
      <c r="AH230" s="18"/>
      <c r="AI230" s="18"/>
      <c r="AJ230" s="18">
        <v>0</v>
      </c>
      <c r="AT230">
        <v>3</v>
      </c>
      <c r="AU230" s="18">
        <v>0</v>
      </c>
      <c r="AV230" s="18"/>
      <c r="AW230" s="18"/>
      <c r="AX230" s="18"/>
      <c r="AY230" s="18"/>
      <c r="AZ230" s="18"/>
      <c r="BA230" s="18"/>
      <c r="BB230" s="18"/>
      <c r="BC230" s="18">
        <v>0</v>
      </c>
    </row>
    <row r="231" spans="24:55" x14ac:dyDescent="0.35">
      <c r="Y231">
        <v>3</v>
      </c>
      <c r="Z231" s="57">
        <v>44503</v>
      </c>
      <c r="AA231" t="s">
        <v>461</v>
      </c>
      <c r="AB231" s="18"/>
      <c r="AC231" s="18"/>
      <c r="AD231" s="18"/>
      <c r="AE231" s="18">
        <v>0</v>
      </c>
      <c r="AF231" s="18"/>
      <c r="AG231" s="18"/>
      <c r="AH231" s="18"/>
      <c r="AI231" s="18"/>
      <c r="AJ231" s="18">
        <v>0</v>
      </c>
      <c r="AT231">
        <v>5</v>
      </c>
      <c r="AU231" s="18">
        <v>0</v>
      </c>
      <c r="AV231" s="18"/>
      <c r="AW231" s="18"/>
      <c r="AX231" s="18"/>
      <c r="AY231" s="18"/>
      <c r="AZ231" s="18"/>
      <c r="BA231" s="18"/>
      <c r="BB231" s="18"/>
      <c r="BC231" s="18">
        <v>0</v>
      </c>
    </row>
    <row r="232" spans="24:55" x14ac:dyDescent="0.35">
      <c r="Z232" s="57">
        <v>44508</v>
      </c>
      <c r="AA232" t="s">
        <v>466</v>
      </c>
      <c r="AB232" s="18"/>
      <c r="AC232" s="18"/>
      <c r="AD232" s="18"/>
      <c r="AE232" s="18">
        <v>0</v>
      </c>
      <c r="AF232" s="18"/>
      <c r="AG232" s="18"/>
      <c r="AH232" s="18"/>
      <c r="AI232" s="18"/>
      <c r="AJ232" s="18">
        <v>0</v>
      </c>
      <c r="AT232">
        <v>6</v>
      </c>
      <c r="AU232" s="18">
        <v>0</v>
      </c>
      <c r="AV232" s="18"/>
      <c r="AW232" s="18"/>
      <c r="AX232" s="18"/>
      <c r="AY232" s="18"/>
      <c r="AZ232" s="18"/>
      <c r="BA232" s="18"/>
      <c r="BB232" s="18"/>
      <c r="BC232" s="18">
        <v>0</v>
      </c>
    </row>
    <row r="233" spans="24:55" x14ac:dyDescent="0.35">
      <c r="Y233">
        <v>5</v>
      </c>
      <c r="Z233" s="57">
        <v>44572</v>
      </c>
      <c r="AA233" t="s">
        <v>553</v>
      </c>
      <c r="AB233" s="18"/>
      <c r="AC233" s="18"/>
      <c r="AD233" s="18"/>
      <c r="AE233" s="18">
        <v>0</v>
      </c>
      <c r="AF233" s="18"/>
      <c r="AG233" s="18"/>
      <c r="AH233" s="18"/>
      <c r="AI233" s="18"/>
      <c r="AJ233" s="18">
        <v>0</v>
      </c>
      <c r="AT233">
        <v>7</v>
      </c>
      <c r="AU233" s="18">
        <v>0</v>
      </c>
      <c r="AV233" s="18"/>
      <c r="AW233" s="18"/>
      <c r="AX233" s="18"/>
      <c r="AY233" s="18"/>
      <c r="AZ233" s="18"/>
      <c r="BA233" s="18"/>
      <c r="BB233" s="18"/>
      <c r="BC233" s="18">
        <v>0</v>
      </c>
    </row>
    <row r="234" spans="24:55" x14ac:dyDescent="0.35">
      <c r="Z234" s="57">
        <v>44585</v>
      </c>
      <c r="AA234" t="s">
        <v>568</v>
      </c>
      <c r="AB234" s="18"/>
      <c r="AC234" s="18"/>
      <c r="AD234" s="18"/>
      <c r="AE234" s="18">
        <v>0</v>
      </c>
      <c r="AF234" s="18"/>
      <c r="AG234" s="18"/>
      <c r="AH234" s="18"/>
      <c r="AI234" s="18"/>
      <c r="AJ234" s="18">
        <v>0</v>
      </c>
      <c r="AT234">
        <v>8</v>
      </c>
      <c r="AU234" s="18">
        <v>0</v>
      </c>
      <c r="AV234" s="18"/>
      <c r="AW234" s="18"/>
      <c r="AX234" s="18"/>
      <c r="AY234" s="18"/>
      <c r="AZ234" s="18"/>
      <c r="BA234" s="18"/>
      <c r="BB234" s="18"/>
      <c r="BC234" s="18">
        <v>0</v>
      </c>
    </row>
    <row r="235" spans="24:55" x14ac:dyDescent="0.35">
      <c r="Y235">
        <v>6</v>
      </c>
      <c r="Z235" s="57">
        <v>44609</v>
      </c>
      <c r="AA235" t="s">
        <v>604</v>
      </c>
      <c r="AB235" s="18"/>
      <c r="AC235" s="18"/>
      <c r="AD235" s="18"/>
      <c r="AE235" s="18">
        <v>0</v>
      </c>
      <c r="AF235" s="18"/>
      <c r="AG235" s="18"/>
      <c r="AH235" s="18"/>
      <c r="AI235" s="18"/>
      <c r="AJ235" s="18">
        <v>0</v>
      </c>
      <c r="AT235">
        <v>9</v>
      </c>
      <c r="AU235" s="18">
        <v>0</v>
      </c>
      <c r="AV235" s="18"/>
      <c r="AW235" s="18"/>
      <c r="AX235" s="18"/>
      <c r="AY235" s="18"/>
      <c r="AZ235" s="18"/>
      <c r="BA235" s="18"/>
      <c r="BB235" s="18"/>
      <c r="BC235" s="18">
        <v>0</v>
      </c>
    </row>
    <row r="236" spans="24:55" x14ac:dyDescent="0.35">
      <c r="Y236">
        <v>7</v>
      </c>
      <c r="Z236" s="57">
        <v>44628</v>
      </c>
      <c r="AA236" t="s">
        <v>636</v>
      </c>
      <c r="AB236" s="18"/>
      <c r="AC236" s="18"/>
      <c r="AD236" s="18"/>
      <c r="AE236" s="18">
        <v>0</v>
      </c>
      <c r="AF236" s="18"/>
      <c r="AG236" s="18"/>
      <c r="AH236" s="18"/>
      <c r="AI236" s="18"/>
      <c r="AJ236" s="18">
        <v>0</v>
      </c>
      <c r="AT236">
        <v>10</v>
      </c>
      <c r="AU236" s="18">
        <v>0</v>
      </c>
      <c r="AV236" s="18"/>
      <c r="AW236" s="18"/>
      <c r="AX236" s="18"/>
      <c r="AY236" s="18"/>
      <c r="AZ236" s="18"/>
      <c r="BA236" s="18"/>
      <c r="BB236" s="18"/>
      <c r="BC236" s="18">
        <v>0</v>
      </c>
    </row>
    <row r="237" spans="24:55" x14ac:dyDescent="0.35">
      <c r="Z237" s="57">
        <v>44635</v>
      </c>
      <c r="AA237" t="s">
        <v>648</v>
      </c>
      <c r="AB237" s="18"/>
      <c r="AC237" s="18"/>
      <c r="AD237" s="18"/>
      <c r="AE237" s="18">
        <v>0</v>
      </c>
      <c r="AF237" s="18"/>
      <c r="AG237" s="18"/>
      <c r="AH237" s="18"/>
      <c r="AI237" s="18"/>
      <c r="AJ237" s="18">
        <v>0</v>
      </c>
      <c r="AT237">
        <v>11</v>
      </c>
      <c r="AU237" s="18">
        <v>0</v>
      </c>
      <c r="AV237" s="18"/>
      <c r="AW237" s="18"/>
      <c r="AX237" s="18"/>
      <c r="AY237" s="18"/>
      <c r="AZ237" s="18"/>
      <c r="BA237" s="18"/>
      <c r="BB237" s="18"/>
      <c r="BC237" s="18">
        <v>0</v>
      </c>
    </row>
    <row r="238" spans="24:55" x14ac:dyDescent="0.35">
      <c r="Y238">
        <v>8</v>
      </c>
      <c r="Z238" s="57">
        <v>44678</v>
      </c>
      <c r="AA238" t="s">
        <v>724</v>
      </c>
      <c r="AB238" s="18"/>
      <c r="AC238" s="18"/>
      <c r="AD238" s="18"/>
      <c r="AE238" s="18">
        <v>0</v>
      </c>
      <c r="AF238" s="18"/>
      <c r="AG238" s="18"/>
      <c r="AH238" s="18"/>
      <c r="AI238" s="18"/>
      <c r="AJ238" s="18">
        <v>0</v>
      </c>
      <c r="AT238">
        <v>12</v>
      </c>
      <c r="AU238" s="18">
        <v>0</v>
      </c>
      <c r="AV238" s="18"/>
      <c r="AW238" s="18"/>
      <c r="AX238" s="18"/>
      <c r="AY238" s="18"/>
      <c r="AZ238" s="18"/>
      <c r="BA238" s="18"/>
      <c r="BB238" s="18"/>
      <c r="BC238" s="18">
        <v>0</v>
      </c>
    </row>
    <row r="239" spans="24:55" x14ac:dyDescent="0.35">
      <c r="Y239">
        <v>9</v>
      </c>
      <c r="Z239" s="57">
        <v>44704</v>
      </c>
      <c r="AA239" t="s">
        <v>791</v>
      </c>
      <c r="AB239" s="18"/>
      <c r="AC239" s="18"/>
      <c r="AD239" s="18"/>
      <c r="AE239" s="18">
        <v>0</v>
      </c>
      <c r="AF239" s="18"/>
      <c r="AG239" s="18"/>
      <c r="AH239" s="18"/>
      <c r="AI239" s="18"/>
      <c r="AJ239" s="18">
        <v>0</v>
      </c>
      <c r="AT239">
        <v>4</v>
      </c>
      <c r="AU239" s="18">
        <v>0</v>
      </c>
      <c r="AV239" s="18"/>
      <c r="AW239" s="18"/>
      <c r="AX239" s="18"/>
      <c r="AY239" s="18"/>
      <c r="AZ239" s="18"/>
      <c r="BA239" s="18"/>
      <c r="BB239" s="18"/>
      <c r="BC239" s="18">
        <v>0</v>
      </c>
    </row>
    <row r="240" spans="24:55" x14ac:dyDescent="0.35">
      <c r="Y240">
        <v>10</v>
      </c>
      <c r="Z240" s="57">
        <v>44721</v>
      </c>
      <c r="AA240" t="s">
        <v>832</v>
      </c>
      <c r="AB240" s="18"/>
      <c r="AC240" s="18"/>
      <c r="AD240" s="18"/>
      <c r="AE240" s="18">
        <v>0</v>
      </c>
      <c r="AF240" s="18"/>
      <c r="AG240" s="18"/>
      <c r="AH240" s="18"/>
      <c r="AI240" s="18"/>
      <c r="AJ240" s="18">
        <v>0</v>
      </c>
      <c r="AS240">
        <v>2023</v>
      </c>
      <c r="AT240">
        <v>1</v>
      </c>
      <c r="AU240" s="18">
        <v>0</v>
      </c>
      <c r="AV240" s="18"/>
      <c r="AW240" s="18"/>
      <c r="AX240" s="18"/>
      <c r="AY240" s="18"/>
      <c r="AZ240" s="18"/>
      <c r="BA240" s="18"/>
      <c r="BB240" s="18"/>
      <c r="BC240" s="18">
        <v>0</v>
      </c>
    </row>
    <row r="241" spans="24:55" x14ac:dyDescent="0.35">
      <c r="Z241" s="57">
        <v>44741</v>
      </c>
      <c r="AA241" t="s">
        <v>848</v>
      </c>
      <c r="AB241" s="18"/>
      <c r="AC241" s="18"/>
      <c r="AD241" s="18"/>
      <c r="AE241" s="18">
        <v>0</v>
      </c>
      <c r="AF241" s="18"/>
      <c r="AG241" s="18"/>
      <c r="AH241" s="18"/>
      <c r="AI241" s="18"/>
      <c r="AJ241" s="18">
        <v>0</v>
      </c>
      <c r="AT241">
        <v>2</v>
      </c>
      <c r="AU241" s="18">
        <v>0</v>
      </c>
      <c r="AV241" s="18"/>
      <c r="AW241" s="18"/>
      <c r="AX241" s="18"/>
      <c r="AY241" s="18"/>
      <c r="AZ241" s="18"/>
      <c r="BA241" s="18"/>
      <c r="BB241" s="18"/>
      <c r="BC241" s="18">
        <v>0</v>
      </c>
    </row>
    <row r="242" spans="24:55" x14ac:dyDescent="0.35">
      <c r="Y242">
        <v>11</v>
      </c>
      <c r="Z242" s="57">
        <v>44768</v>
      </c>
      <c r="AA242" t="s">
        <v>871</v>
      </c>
      <c r="AB242" s="18"/>
      <c r="AC242" s="18"/>
      <c r="AD242" s="18"/>
      <c r="AE242" s="18">
        <v>0</v>
      </c>
      <c r="AF242" s="18"/>
      <c r="AG242" s="18"/>
      <c r="AH242" s="18"/>
      <c r="AI242" s="18"/>
      <c r="AJ242" s="18">
        <v>0</v>
      </c>
      <c r="AT242">
        <v>3</v>
      </c>
      <c r="AU242" s="18">
        <v>-1.1368683772161603E-13</v>
      </c>
      <c r="AV242" s="18"/>
      <c r="AW242" s="18"/>
      <c r="AX242" s="18"/>
      <c r="AY242" s="18"/>
      <c r="AZ242" s="18"/>
      <c r="BA242" s="18"/>
      <c r="BB242" s="18"/>
      <c r="BC242" s="18">
        <v>-1.1368683772161603E-13</v>
      </c>
    </row>
    <row r="243" spans="24:55" x14ac:dyDescent="0.35">
      <c r="Y243">
        <v>12</v>
      </c>
      <c r="Z243" s="57">
        <v>44798</v>
      </c>
      <c r="AA243" t="s">
        <v>913</v>
      </c>
      <c r="AB243" s="18"/>
      <c r="AC243" s="18"/>
      <c r="AD243" s="18"/>
      <c r="AE243" s="18">
        <v>0</v>
      </c>
      <c r="AF243" s="18"/>
      <c r="AG243" s="18"/>
      <c r="AH243" s="18"/>
      <c r="AI243" s="18"/>
      <c r="AJ243" s="18">
        <v>0</v>
      </c>
      <c r="AT243">
        <v>5</v>
      </c>
      <c r="AU243" s="18">
        <v>0</v>
      </c>
      <c r="AV243" s="18"/>
      <c r="AW243" s="18"/>
      <c r="AX243" s="18"/>
      <c r="AY243" s="18"/>
      <c r="AZ243" s="18"/>
      <c r="BA243" s="18"/>
      <c r="BB243" s="18"/>
      <c r="BC243" s="18">
        <v>0</v>
      </c>
    </row>
    <row r="244" spans="24:55" x14ac:dyDescent="0.35">
      <c r="Y244">
        <v>4</v>
      </c>
      <c r="Z244" s="57">
        <v>44545</v>
      </c>
      <c r="AA244" t="s">
        <v>508</v>
      </c>
      <c r="AB244" s="18"/>
      <c r="AC244" s="18"/>
      <c r="AD244" s="18"/>
      <c r="AE244" s="18">
        <v>0</v>
      </c>
      <c r="AF244" s="18"/>
      <c r="AG244" s="18"/>
      <c r="AH244" s="18"/>
      <c r="AI244" s="18"/>
      <c r="AJ244" s="18">
        <v>0</v>
      </c>
      <c r="AT244">
        <v>6</v>
      </c>
      <c r="AU244" s="18">
        <v>0</v>
      </c>
      <c r="AV244" s="18"/>
      <c r="AW244" s="18"/>
      <c r="AX244" s="18"/>
      <c r="AY244" s="18"/>
      <c r="AZ244" s="18"/>
      <c r="BA244" s="18"/>
      <c r="BB244" s="18"/>
      <c r="BC244" s="18">
        <v>0</v>
      </c>
    </row>
    <row r="245" spans="24:55" x14ac:dyDescent="0.35">
      <c r="Z245" s="57">
        <v>44561</v>
      </c>
      <c r="AA245" t="s">
        <v>536</v>
      </c>
      <c r="AB245" s="18"/>
      <c r="AC245" s="18"/>
      <c r="AD245" s="18"/>
      <c r="AE245" s="18">
        <v>0</v>
      </c>
      <c r="AF245" s="18"/>
      <c r="AG245" s="18"/>
      <c r="AH245" s="18"/>
      <c r="AI245" s="18"/>
      <c r="AJ245" s="18">
        <v>0</v>
      </c>
      <c r="AT245">
        <v>7</v>
      </c>
      <c r="AU245" s="18">
        <v>-1.1368683772161603E-13</v>
      </c>
      <c r="AV245" s="18"/>
      <c r="AW245" s="18"/>
      <c r="AX245" s="18"/>
      <c r="AY245" s="18"/>
      <c r="AZ245" s="18"/>
      <c r="BA245" s="18"/>
      <c r="BB245" s="18"/>
      <c r="BC245" s="18">
        <v>-1.1368683772161603E-13</v>
      </c>
    </row>
    <row r="246" spans="24:55" x14ac:dyDescent="0.35">
      <c r="X246">
        <v>2023</v>
      </c>
      <c r="Y246">
        <v>1</v>
      </c>
      <c r="Z246" s="57">
        <v>44828</v>
      </c>
      <c r="AA246" t="s">
        <v>948</v>
      </c>
      <c r="AB246" s="18"/>
      <c r="AC246" s="18"/>
      <c r="AD246" s="18"/>
      <c r="AE246" s="18">
        <v>0</v>
      </c>
      <c r="AF246" s="18"/>
      <c r="AG246" s="18"/>
      <c r="AH246" s="18"/>
      <c r="AI246" s="18"/>
      <c r="AJ246" s="18">
        <v>0</v>
      </c>
      <c r="AT246">
        <v>8</v>
      </c>
      <c r="AU246" s="18">
        <v>0</v>
      </c>
      <c r="AV246" s="18"/>
      <c r="AW246" s="18"/>
      <c r="AX246" s="18"/>
      <c r="AY246" s="18"/>
      <c r="AZ246" s="18"/>
      <c r="BA246" s="18"/>
      <c r="BB246" s="18"/>
      <c r="BC246" s="18">
        <v>0</v>
      </c>
    </row>
    <row r="247" spans="24:55" x14ac:dyDescent="0.35">
      <c r="Z247" s="57">
        <v>44835</v>
      </c>
      <c r="AA247" t="s">
        <v>987</v>
      </c>
      <c r="AB247" s="18"/>
      <c r="AC247" s="18"/>
      <c r="AD247" s="18"/>
      <c r="AE247" s="18">
        <v>0</v>
      </c>
      <c r="AF247" s="18"/>
      <c r="AG247" s="18"/>
      <c r="AH247" s="18"/>
      <c r="AI247" s="18"/>
      <c r="AJ247" s="18">
        <v>0</v>
      </c>
      <c r="AT247">
        <v>9</v>
      </c>
      <c r="AU247" s="18">
        <v>4993.7</v>
      </c>
      <c r="AV247" s="18"/>
      <c r="AW247" s="18"/>
      <c r="AX247" s="18"/>
      <c r="AY247" s="18"/>
      <c r="AZ247" s="18"/>
      <c r="BA247" s="18"/>
      <c r="BB247" s="18"/>
      <c r="BC247" s="18">
        <v>4993.7</v>
      </c>
    </row>
    <row r="248" spans="24:55" x14ac:dyDescent="0.35">
      <c r="Y248">
        <v>2</v>
      </c>
      <c r="Z248" s="57">
        <v>44849</v>
      </c>
      <c r="AA248" t="s">
        <v>1002</v>
      </c>
      <c r="AB248" s="18"/>
      <c r="AC248" s="18"/>
      <c r="AD248" s="18"/>
      <c r="AE248" s="18">
        <v>0</v>
      </c>
      <c r="AF248" s="18"/>
      <c r="AG248" s="18"/>
      <c r="AH248" s="18"/>
      <c r="AI248" s="18"/>
      <c r="AJ248" s="18">
        <v>0</v>
      </c>
      <c r="AT248">
        <v>10</v>
      </c>
      <c r="AU248" s="18">
        <v>7536.7</v>
      </c>
      <c r="AV248" s="18"/>
      <c r="AW248" s="18"/>
      <c r="AX248" s="18"/>
      <c r="AY248" s="18"/>
      <c r="AZ248" s="18"/>
      <c r="BA248" s="18"/>
      <c r="BB248" s="18"/>
      <c r="BC248" s="18">
        <v>7536.7</v>
      </c>
    </row>
    <row r="249" spans="24:55" x14ac:dyDescent="0.35">
      <c r="Z249" s="57">
        <v>44851</v>
      </c>
      <c r="AA249" t="s">
        <v>1006</v>
      </c>
      <c r="AB249" s="18"/>
      <c r="AC249" s="18"/>
      <c r="AD249" s="18"/>
      <c r="AE249" s="18">
        <v>0</v>
      </c>
      <c r="AF249" s="18"/>
      <c r="AG249" s="18"/>
      <c r="AH249" s="18"/>
      <c r="AI249" s="18"/>
      <c r="AJ249" s="18">
        <v>0</v>
      </c>
      <c r="AT249">
        <v>11</v>
      </c>
      <c r="AU249" s="18">
        <v>8927.7999999999993</v>
      </c>
      <c r="AV249" s="18"/>
      <c r="AW249" s="18"/>
      <c r="AX249" s="18"/>
      <c r="AY249" s="18"/>
      <c r="AZ249" s="18"/>
      <c r="BA249" s="18"/>
      <c r="BB249" s="18"/>
      <c r="BC249" s="18">
        <v>8927.7999999999993</v>
      </c>
    </row>
    <row r="250" spans="24:55" x14ac:dyDescent="0.35">
      <c r="Y250">
        <v>3</v>
      </c>
      <c r="Z250" s="57">
        <v>44866</v>
      </c>
      <c r="AA250" t="s">
        <v>1048</v>
      </c>
      <c r="AB250" s="18"/>
      <c r="AC250" s="18"/>
      <c r="AD250" s="18"/>
      <c r="AE250" s="18">
        <v>0</v>
      </c>
      <c r="AF250" s="18"/>
      <c r="AG250" s="18"/>
      <c r="AH250" s="18"/>
      <c r="AI250" s="18"/>
      <c r="AJ250" s="18">
        <v>0</v>
      </c>
      <c r="AT250">
        <v>12</v>
      </c>
      <c r="AU250" s="18">
        <v>7964</v>
      </c>
      <c r="AV250" s="18"/>
      <c r="AW250" s="18"/>
      <c r="AX250" s="18"/>
      <c r="AY250" s="18"/>
      <c r="AZ250" s="18"/>
      <c r="BA250" s="18"/>
      <c r="BB250" s="18"/>
      <c r="BC250" s="18">
        <v>7964</v>
      </c>
    </row>
    <row r="251" spans="24:55" x14ac:dyDescent="0.35">
      <c r="Z251" s="57">
        <v>44894</v>
      </c>
      <c r="AA251" t="s">
        <v>1093</v>
      </c>
      <c r="AB251" s="18"/>
      <c r="AC251" s="18"/>
      <c r="AD251" s="18"/>
      <c r="AE251" s="18">
        <v>0</v>
      </c>
      <c r="AF251" s="18"/>
      <c r="AG251" s="18"/>
      <c r="AH251" s="18"/>
      <c r="AI251" s="18"/>
      <c r="AJ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/>
      <c r="BB251" s="18"/>
      <c r="BC251" s="18">
        <v>0</v>
      </c>
    </row>
    <row r="252" spans="24:55" x14ac:dyDescent="0.35">
      <c r="Y252">
        <v>5</v>
      </c>
      <c r="Z252" s="57">
        <v>44938</v>
      </c>
      <c r="AA252" t="s">
        <v>1181</v>
      </c>
      <c r="AB252" s="18"/>
      <c r="AC252" s="18"/>
      <c r="AD252" s="18"/>
      <c r="AE252" s="18">
        <v>0</v>
      </c>
      <c r="AF252" s="18"/>
      <c r="AG252" s="18"/>
      <c r="AH252" s="18"/>
      <c r="AI252" s="18"/>
      <c r="AJ252" s="18">
        <v>0</v>
      </c>
      <c r="AS252">
        <v>2024</v>
      </c>
      <c r="AT252">
        <v>1</v>
      </c>
      <c r="AU252" s="18">
        <v>5139.8</v>
      </c>
      <c r="AV252" s="18"/>
      <c r="AW252" s="18"/>
      <c r="AX252" s="18"/>
      <c r="AY252" s="18"/>
      <c r="AZ252" s="18"/>
      <c r="BA252" s="18"/>
      <c r="BB252" s="18"/>
      <c r="BC252" s="18">
        <v>5139.8</v>
      </c>
    </row>
    <row r="253" spans="24:55" x14ac:dyDescent="0.35">
      <c r="Z253" s="57">
        <v>44944</v>
      </c>
      <c r="AA253" t="s">
        <v>1193</v>
      </c>
      <c r="AB253" s="18"/>
      <c r="AC253" s="18"/>
      <c r="AD253" s="18"/>
      <c r="AE253" s="18">
        <v>0</v>
      </c>
      <c r="AF253" s="18"/>
      <c r="AG253" s="18"/>
      <c r="AH253" s="18"/>
      <c r="AI253" s="18"/>
      <c r="AJ253" s="18">
        <v>0</v>
      </c>
      <c r="AT253">
        <v>2</v>
      </c>
      <c r="AU253" s="18">
        <v>8424</v>
      </c>
      <c r="AV253" s="18"/>
      <c r="AW253" s="18"/>
      <c r="AX253" s="18"/>
      <c r="AY253" s="18"/>
      <c r="AZ253" s="18"/>
      <c r="BA253" s="18"/>
      <c r="BB253" s="18"/>
      <c r="BC253" s="18">
        <v>8424</v>
      </c>
    </row>
    <row r="254" spans="24:55" x14ac:dyDescent="0.35">
      <c r="Y254">
        <v>6</v>
      </c>
      <c r="Z254" t="s">
        <v>1251</v>
      </c>
      <c r="AA254" t="s">
        <v>1252</v>
      </c>
      <c r="AB254" s="18"/>
      <c r="AC254" s="18"/>
      <c r="AD254" s="18"/>
      <c r="AE254" s="18">
        <v>0</v>
      </c>
      <c r="AF254" s="18"/>
      <c r="AG254" s="18"/>
      <c r="AH254" s="18"/>
      <c r="AI254" s="18"/>
      <c r="AJ254" s="18">
        <v>0</v>
      </c>
      <c r="AT254">
        <v>3</v>
      </c>
      <c r="AU254" s="18">
        <v>7875.3</v>
      </c>
      <c r="AV254" s="18"/>
      <c r="AW254" s="18"/>
      <c r="AX254" s="18"/>
      <c r="AY254" s="18"/>
      <c r="AZ254" s="18"/>
      <c r="BA254" s="18"/>
      <c r="BB254" s="18"/>
      <c r="BC254" s="18">
        <v>7875.3</v>
      </c>
    </row>
    <row r="255" spans="24:55" x14ac:dyDescent="0.35">
      <c r="Y255">
        <v>7</v>
      </c>
      <c r="Z255" t="s">
        <v>1335</v>
      </c>
      <c r="AA255" t="s">
        <v>1334</v>
      </c>
      <c r="AB255" s="18"/>
      <c r="AC255" s="18"/>
      <c r="AD255" s="18"/>
      <c r="AE255" s="18">
        <v>0</v>
      </c>
      <c r="AF255" s="18"/>
      <c r="AG255" s="18"/>
      <c r="AH255" s="18"/>
      <c r="AI255" s="18"/>
      <c r="AJ255" s="18">
        <v>0</v>
      </c>
      <c r="AT255">
        <v>5</v>
      </c>
      <c r="AU255" s="18">
        <v>7963.8</v>
      </c>
      <c r="AV255" s="18"/>
      <c r="AW255" s="18"/>
      <c r="AX255" s="18"/>
      <c r="AY255" s="18"/>
      <c r="AZ255" s="18"/>
      <c r="BA255" s="18"/>
      <c r="BB255" s="18"/>
      <c r="BC255" s="18">
        <v>7963.8</v>
      </c>
    </row>
    <row r="256" spans="24:55" x14ac:dyDescent="0.35">
      <c r="Y256">
        <v>8</v>
      </c>
      <c r="Z256" t="s">
        <v>1404</v>
      </c>
      <c r="AA256" t="s">
        <v>1405</v>
      </c>
      <c r="AB256" s="18"/>
      <c r="AC256" s="18"/>
      <c r="AD256" s="18"/>
      <c r="AE256" s="18">
        <v>0</v>
      </c>
      <c r="AF256" s="18"/>
      <c r="AG256" s="18"/>
      <c r="AH256" s="18"/>
      <c r="AI256" s="18"/>
      <c r="AJ256" s="18">
        <v>0</v>
      </c>
      <c r="AT256">
        <v>4</v>
      </c>
      <c r="AU256" s="18">
        <v>5143.5</v>
      </c>
      <c r="AV256" s="18"/>
      <c r="AW256" s="18"/>
      <c r="AX256" s="18"/>
      <c r="AY256" s="18"/>
      <c r="AZ256" s="18"/>
      <c r="BA256" s="18"/>
      <c r="BB256" s="18"/>
      <c r="BC256" s="18">
        <v>5143.5</v>
      </c>
    </row>
    <row r="257" spans="24:55" x14ac:dyDescent="0.35">
      <c r="Y257">
        <v>9</v>
      </c>
      <c r="Z257" s="57">
        <v>45056</v>
      </c>
      <c r="AA257" t="s">
        <v>1543</v>
      </c>
      <c r="AB257" s="18"/>
      <c r="AC257" s="18"/>
      <c r="AD257" s="18"/>
      <c r="AE257" s="18">
        <v>0</v>
      </c>
      <c r="AF257" s="18"/>
      <c r="AG257" s="18"/>
      <c r="AH257" s="18"/>
      <c r="AI257" s="18"/>
      <c r="AJ257" s="18">
        <v>0</v>
      </c>
      <c r="AR257" s="36" t="s">
        <v>422</v>
      </c>
      <c r="AS257" s="36"/>
      <c r="AT257" s="36"/>
      <c r="AU257" s="37">
        <v>63968.600000000006</v>
      </c>
      <c r="AV257" s="37"/>
      <c r="AW257" s="37"/>
      <c r="AX257" s="37"/>
      <c r="AY257" s="37"/>
      <c r="AZ257" s="37"/>
      <c r="BA257" s="37"/>
      <c r="BB257" s="37"/>
      <c r="BC257" s="37">
        <v>63968.600000000006</v>
      </c>
    </row>
    <row r="258" spans="24:55" x14ac:dyDescent="0.35">
      <c r="Y258">
        <v>10</v>
      </c>
      <c r="Z258" s="57">
        <v>45083</v>
      </c>
      <c r="AA258" t="s">
        <v>1617</v>
      </c>
      <c r="AB258" s="18"/>
      <c r="AC258" s="18"/>
      <c r="AD258" s="18"/>
      <c r="AE258" s="18">
        <v>0</v>
      </c>
      <c r="AF258" s="18"/>
      <c r="AG258" s="18"/>
      <c r="AH258" s="18"/>
      <c r="AI258" s="18"/>
      <c r="AJ258" s="18">
        <v>0</v>
      </c>
      <c r="AR258" t="s">
        <v>410</v>
      </c>
      <c r="AS258">
        <v>2021</v>
      </c>
      <c r="AT258">
        <v>10</v>
      </c>
      <c r="AU258" s="18">
        <v>0</v>
      </c>
      <c r="AV258" s="18"/>
      <c r="AW258" s="18"/>
      <c r="AX258" s="18"/>
      <c r="AY258" s="18"/>
      <c r="AZ258" s="18"/>
      <c r="BA258" s="18"/>
      <c r="BB258" s="18"/>
      <c r="BC258" s="18">
        <v>0</v>
      </c>
    </row>
    <row r="259" spans="24:55" x14ac:dyDescent="0.35">
      <c r="Y259">
        <v>11</v>
      </c>
      <c r="Z259" s="57">
        <v>45117</v>
      </c>
      <c r="AA259" t="s">
        <v>1717</v>
      </c>
      <c r="AB259" s="18"/>
      <c r="AC259" s="18"/>
      <c r="AD259" s="18"/>
      <c r="AE259" s="18">
        <v>0</v>
      </c>
      <c r="AF259" s="18"/>
      <c r="AG259" s="18"/>
      <c r="AH259" s="18"/>
      <c r="AI259" s="18"/>
      <c r="AJ259" s="18">
        <v>0</v>
      </c>
      <c r="AT259">
        <v>11</v>
      </c>
      <c r="AU259" s="18">
        <v>0</v>
      </c>
      <c r="AV259" s="18"/>
      <c r="AW259" s="18"/>
      <c r="AX259" s="18"/>
      <c r="AY259" s="18"/>
      <c r="AZ259" s="18"/>
      <c r="BA259" s="18"/>
      <c r="BB259" s="18"/>
      <c r="BC259" s="18">
        <v>0</v>
      </c>
    </row>
    <row r="260" spans="24:55" x14ac:dyDescent="0.35">
      <c r="Z260" s="57">
        <v>45128</v>
      </c>
      <c r="AA260" t="s">
        <v>1728</v>
      </c>
      <c r="AB260" s="18"/>
      <c r="AC260" s="18"/>
      <c r="AD260" s="18"/>
      <c r="AE260" s="18">
        <v>0</v>
      </c>
      <c r="AF260" s="18"/>
      <c r="AG260" s="18"/>
      <c r="AH260" s="18"/>
      <c r="AI260" s="18"/>
      <c r="AJ260" s="18">
        <v>0</v>
      </c>
      <c r="AT260">
        <v>12</v>
      </c>
      <c r="AU260" s="18">
        <v>0</v>
      </c>
      <c r="AV260" s="18"/>
      <c r="AW260" s="18"/>
      <c r="AX260" s="18"/>
      <c r="AY260" s="18"/>
      <c r="AZ260" s="18"/>
      <c r="BA260" s="18"/>
      <c r="BB260" s="18"/>
      <c r="BC260" s="18">
        <v>0</v>
      </c>
    </row>
    <row r="261" spans="24:55" x14ac:dyDescent="0.35">
      <c r="Z261" s="57">
        <v>45140</v>
      </c>
      <c r="AA261" t="s">
        <v>1796</v>
      </c>
      <c r="AB261" s="18"/>
      <c r="AC261" s="18"/>
      <c r="AD261" s="18"/>
      <c r="AE261" s="18">
        <v>0</v>
      </c>
      <c r="AF261" s="18"/>
      <c r="AG261" s="18"/>
      <c r="AH261" s="18"/>
      <c r="AI261" s="18"/>
      <c r="AJ261" s="18">
        <v>0</v>
      </c>
      <c r="AS261">
        <v>2022</v>
      </c>
      <c r="AT261">
        <v>1</v>
      </c>
      <c r="AU261" s="18">
        <v>0</v>
      </c>
      <c r="AV261" s="18"/>
      <c r="AW261" s="18"/>
      <c r="AX261" s="18"/>
      <c r="AY261" s="18"/>
      <c r="AZ261" s="18"/>
      <c r="BA261" s="18"/>
      <c r="BB261" s="18"/>
      <c r="BC261" s="18">
        <v>0</v>
      </c>
    </row>
    <row r="262" spans="24:55" x14ac:dyDescent="0.35">
      <c r="Y262">
        <v>4</v>
      </c>
      <c r="Z262" s="57">
        <v>44922</v>
      </c>
      <c r="AA262" t="s">
        <v>1138</v>
      </c>
      <c r="AB262" s="18"/>
      <c r="AC262" s="18"/>
      <c r="AD262" s="18"/>
      <c r="AE262" s="18">
        <v>0</v>
      </c>
      <c r="AF262" s="18"/>
      <c r="AG262" s="18"/>
      <c r="AH262" s="18"/>
      <c r="AI262" s="18"/>
      <c r="AJ262" s="18">
        <v>0</v>
      </c>
      <c r="AT262">
        <v>2</v>
      </c>
      <c r="AU262" s="18">
        <v>0</v>
      </c>
      <c r="AV262" s="18"/>
      <c r="AW262" s="18"/>
      <c r="AX262" s="18"/>
      <c r="AY262" s="18"/>
      <c r="AZ262" s="18"/>
      <c r="BA262" s="18"/>
      <c r="BB262" s="18"/>
      <c r="BC262" s="18">
        <v>0</v>
      </c>
    </row>
    <row r="263" spans="24:55" x14ac:dyDescent="0.35">
      <c r="X263">
        <v>2024</v>
      </c>
      <c r="Y263">
        <v>1</v>
      </c>
      <c r="Z263" s="57">
        <v>45174</v>
      </c>
      <c r="AA263" t="s">
        <v>1884</v>
      </c>
      <c r="AB263" s="18"/>
      <c r="AC263" s="18"/>
      <c r="AD263" s="18"/>
      <c r="AE263" s="18">
        <v>0</v>
      </c>
      <c r="AF263" s="18"/>
      <c r="AG263" s="18"/>
      <c r="AH263" s="18"/>
      <c r="AI263" s="18"/>
      <c r="AJ263" s="18">
        <v>0</v>
      </c>
      <c r="AT263">
        <v>3</v>
      </c>
      <c r="AU263" s="18">
        <v>0</v>
      </c>
      <c r="AV263" s="18"/>
      <c r="AW263" s="18"/>
      <c r="AX263" s="18"/>
      <c r="AY263" s="18"/>
      <c r="AZ263" s="18"/>
      <c r="BA263" s="18"/>
      <c r="BB263" s="18"/>
      <c r="BC263" s="18">
        <v>0</v>
      </c>
    </row>
    <row r="264" spans="24:55" x14ac:dyDescent="0.35">
      <c r="Y264">
        <v>2</v>
      </c>
      <c r="Z264" s="57">
        <v>45205</v>
      </c>
      <c r="AA264" t="s">
        <v>1999</v>
      </c>
      <c r="AB264" s="18"/>
      <c r="AC264" s="18"/>
      <c r="AD264" s="18"/>
      <c r="AE264" s="18">
        <v>0</v>
      </c>
      <c r="AF264" s="18"/>
      <c r="AG264" s="18"/>
      <c r="AH264" s="18"/>
      <c r="AI264" s="18"/>
      <c r="AJ264" s="18">
        <v>0</v>
      </c>
      <c r="AT264">
        <v>5</v>
      </c>
      <c r="AU264" s="18">
        <v>0</v>
      </c>
      <c r="AV264" s="18"/>
      <c r="AW264" s="18"/>
      <c r="AX264" s="18"/>
      <c r="AY264" s="18"/>
      <c r="AZ264" s="18"/>
      <c r="BA264" s="18"/>
      <c r="BB264" s="18"/>
      <c r="BC264" s="18">
        <v>0</v>
      </c>
    </row>
    <row r="265" spans="24:55" x14ac:dyDescent="0.35">
      <c r="Y265">
        <v>3</v>
      </c>
      <c r="Z265" s="57">
        <v>45245</v>
      </c>
      <c r="AA265" t="s">
        <v>2231</v>
      </c>
      <c r="AB265" s="18"/>
      <c r="AC265" s="18"/>
      <c r="AD265" s="18"/>
      <c r="AE265" s="18">
        <v>0</v>
      </c>
      <c r="AF265" s="18"/>
      <c r="AG265" s="18"/>
      <c r="AH265" s="18"/>
      <c r="AI265" s="18"/>
      <c r="AJ265" s="18">
        <v>0</v>
      </c>
      <c r="AT265">
        <v>6</v>
      </c>
      <c r="AU265" s="18">
        <v>0</v>
      </c>
      <c r="AV265" s="18"/>
      <c r="AW265" s="18"/>
      <c r="AX265" s="18"/>
      <c r="AY265" s="18"/>
      <c r="AZ265" s="18"/>
      <c r="BA265" s="18"/>
      <c r="BB265" s="18"/>
      <c r="BC265" s="18">
        <v>0</v>
      </c>
    </row>
    <row r="266" spans="24:55" x14ac:dyDescent="0.35">
      <c r="AA266" t="s">
        <v>2232</v>
      </c>
      <c r="AB266" s="18"/>
      <c r="AC266" s="18"/>
      <c r="AD266" s="18"/>
      <c r="AE266" s="18">
        <v>0</v>
      </c>
      <c r="AF266" s="18"/>
      <c r="AG266" s="18"/>
      <c r="AH266" s="18"/>
      <c r="AI266" s="18"/>
      <c r="AJ266" s="18">
        <v>0</v>
      </c>
      <c r="AT266">
        <v>7</v>
      </c>
      <c r="AU266" s="18">
        <v>0</v>
      </c>
      <c r="AV266" s="18"/>
      <c r="AW266" s="18"/>
      <c r="AX266" s="18"/>
      <c r="AY266" s="18"/>
      <c r="AZ266" s="18"/>
      <c r="BA266" s="18"/>
      <c r="BB266" s="18"/>
      <c r="BC266" s="18">
        <v>0</v>
      </c>
    </row>
    <row r="267" spans="24:55" x14ac:dyDescent="0.35">
      <c r="Z267" s="57">
        <v>45261</v>
      </c>
      <c r="AA267" t="s">
        <v>2247</v>
      </c>
      <c r="AB267" s="18"/>
      <c r="AC267" s="18"/>
      <c r="AD267" s="18"/>
      <c r="AE267" s="18">
        <v>0</v>
      </c>
      <c r="AF267" s="18"/>
      <c r="AG267" s="18"/>
      <c r="AH267" s="18"/>
      <c r="AI267" s="18"/>
      <c r="AJ267" s="18">
        <v>0</v>
      </c>
      <c r="AT267">
        <v>8</v>
      </c>
      <c r="AU267" s="18">
        <v>0</v>
      </c>
      <c r="AV267" s="18"/>
      <c r="AW267" s="18"/>
      <c r="AX267" s="18"/>
      <c r="AY267" s="18"/>
      <c r="AZ267" s="18"/>
      <c r="BA267" s="18"/>
      <c r="BB267" s="18"/>
      <c r="BC267" s="18">
        <v>0</v>
      </c>
    </row>
    <row r="268" spans="24:55" x14ac:dyDescent="0.35">
      <c r="Y268">
        <v>5</v>
      </c>
      <c r="Z268" s="57">
        <v>45303</v>
      </c>
      <c r="AA268" t="s">
        <v>2353</v>
      </c>
      <c r="AB268" s="18"/>
      <c r="AC268" s="18"/>
      <c r="AD268" s="18"/>
      <c r="AE268" s="18">
        <v>12797</v>
      </c>
      <c r="AF268" s="18"/>
      <c r="AG268" s="18"/>
      <c r="AH268" s="18"/>
      <c r="AI268" s="18"/>
      <c r="AJ268" s="18">
        <v>12797</v>
      </c>
      <c r="AT268">
        <v>9</v>
      </c>
      <c r="AU268" s="18">
        <v>0</v>
      </c>
      <c r="AV268" s="18"/>
      <c r="AW268" s="18"/>
      <c r="AX268" s="18"/>
      <c r="AY268" s="18"/>
      <c r="AZ268" s="18"/>
      <c r="BA268" s="18"/>
      <c r="BB268" s="18"/>
      <c r="BC268" s="18">
        <v>0</v>
      </c>
    </row>
    <row r="269" spans="24:55" x14ac:dyDescent="0.35">
      <c r="Y269">
        <v>6</v>
      </c>
      <c r="Z269" s="57">
        <v>45327</v>
      </c>
      <c r="AA269" t="s">
        <v>2421</v>
      </c>
      <c r="AB269" s="18"/>
      <c r="AC269" s="18"/>
      <c r="AD269" s="18"/>
      <c r="AE269" s="18">
        <v>16858</v>
      </c>
      <c r="AF269" s="18"/>
      <c r="AG269" s="18"/>
      <c r="AH269" s="18"/>
      <c r="AI269" s="18"/>
      <c r="AJ269" s="18">
        <v>16858</v>
      </c>
      <c r="AT269">
        <v>10</v>
      </c>
      <c r="AU269" s="18">
        <v>0</v>
      </c>
      <c r="AV269" s="18"/>
      <c r="AW269" s="18"/>
      <c r="AX269" s="18"/>
      <c r="AY269" s="18"/>
      <c r="AZ269" s="18"/>
      <c r="BA269" s="18"/>
      <c r="BB269" s="18"/>
      <c r="BC269" s="18">
        <v>0</v>
      </c>
    </row>
    <row r="270" spans="24:55" x14ac:dyDescent="0.35">
      <c r="Z270" s="57">
        <v>45330</v>
      </c>
      <c r="AA270" t="s">
        <v>2426</v>
      </c>
      <c r="AB270" s="18"/>
      <c r="AC270" s="18"/>
      <c r="AD270" s="18"/>
      <c r="AE270" s="18">
        <v>12743.5</v>
      </c>
      <c r="AF270" s="18"/>
      <c r="AG270" s="18"/>
      <c r="AH270" s="18"/>
      <c r="AI270" s="18"/>
      <c r="AJ270" s="18">
        <v>12743.5</v>
      </c>
      <c r="AT270">
        <v>11</v>
      </c>
      <c r="AU270" s="18">
        <v>0</v>
      </c>
      <c r="AV270" s="18"/>
      <c r="AW270" s="18"/>
      <c r="AX270" s="18"/>
      <c r="AY270" s="18"/>
      <c r="AZ270" s="18"/>
      <c r="BA270" s="18"/>
      <c r="BB270" s="18"/>
      <c r="BC270" s="18">
        <v>0</v>
      </c>
    </row>
    <row r="271" spans="24:55" x14ac:dyDescent="0.35">
      <c r="Z271" s="57">
        <v>45337</v>
      </c>
      <c r="AA271" t="s">
        <v>2428</v>
      </c>
      <c r="AB271" s="18"/>
      <c r="AC271" s="18"/>
      <c r="AD271" s="18"/>
      <c r="AE271" s="18">
        <v>707.5</v>
      </c>
      <c r="AF271" s="18"/>
      <c r="AG271" s="18"/>
      <c r="AH271" s="18"/>
      <c r="AI271" s="18"/>
      <c r="AJ271" s="18">
        <v>707.5</v>
      </c>
      <c r="AT271">
        <v>12</v>
      </c>
      <c r="AU271" s="18">
        <v>0</v>
      </c>
      <c r="AV271" s="18"/>
      <c r="AW271" s="18"/>
      <c r="AX271" s="18"/>
      <c r="AY271" s="18"/>
      <c r="AZ271" s="18"/>
      <c r="BA271" s="18"/>
      <c r="BB271" s="18"/>
      <c r="BC271" s="18">
        <v>0</v>
      </c>
    </row>
    <row r="272" spans="24:55" x14ac:dyDescent="0.35">
      <c r="Z272" s="57">
        <v>45353</v>
      </c>
      <c r="AA272" t="s">
        <v>2497</v>
      </c>
      <c r="AB272" s="18"/>
      <c r="AC272" s="18"/>
      <c r="AD272" s="18"/>
      <c r="AE272" s="18">
        <v>15548</v>
      </c>
      <c r="AF272" s="18"/>
      <c r="AG272" s="18"/>
      <c r="AH272" s="18"/>
      <c r="AI272" s="18"/>
      <c r="AJ272" s="18">
        <v>15548</v>
      </c>
      <c r="AT272">
        <v>4</v>
      </c>
      <c r="AU272" s="18">
        <v>0</v>
      </c>
      <c r="AV272" s="18"/>
      <c r="AW272" s="18"/>
      <c r="AX272" s="18"/>
      <c r="AY272" s="18"/>
      <c r="AZ272" s="18"/>
      <c r="BA272" s="18"/>
      <c r="BB272" s="18"/>
      <c r="BC272" s="18">
        <v>0</v>
      </c>
    </row>
    <row r="273" spans="23:55" x14ac:dyDescent="0.35">
      <c r="Y273">
        <v>7</v>
      </c>
      <c r="Z273" s="57">
        <v>45364</v>
      </c>
      <c r="AA273" t="s">
        <v>2506</v>
      </c>
      <c r="AB273" s="18"/>
      <c r="AC273" s="18"/>
      <c r="AD273" s="18"/>
      <c r="AE273" s="18">
        <v>15068.5</v>
      </c>
      <c r="AF273" s="18"/>
      <c r="AG273" s="18"/>
      <c r="AH273" s="18"/>
      <c r="AI273" s="18"/>
      <c r="AJ273" s="18">
        <v>15068.5</v>
      </c>
      <c r="AS273">
        <v>2023</v>
      </c>
      <c r="AT273">
        <v>1</v>
      </c>
      <c r="AU273" s="18">
        <v>0</v>
      </c>
      <c r="AV273" s="18"/>
      <c r="AW273" s="18"/>
      <c r="AX273" s="18"/>
      <c r="AY273" s="18"/>
      <c r="AZ273" s="18"/>
      <c r="BA273" s="18"/>
      <c r="BB273" s="18"/>
      <c r="BC273" s="18">
        <v>0</v>
      </c>
    </row>
    <row r="274" spans="23:55" x14ac:dyDescent="0.35">
      <c r="Z274" s="57">
        <v>45372</v>
      </c>
      <c r="AA274" t="s">
        <v>2521</v>
      </c>
      <c r="AB274" s="18"/>
      <c r="AC274" s="18"/>
      <c r="AD274" s="18"/>
      <c r="AE274" s="18">
        <v>15196</v>
      </c>
      <c r="AF274" s="18"/>
      <c r="AG274" s="18"/>
      <c r="AH274" s="18"/>
      <c r="AI274" s="18"/>
      <c r="AJ274" s="18">
        <v>15196</v>
      </c>
      <c r="AT274">
        <v>2</v>
      </c>
      <c r="AU274" s="18">
        <v>4.5474735088646412E-13</v>
      </c>
      <c r="AV274" s="18"/>
      <c r="AW274" s="18"/>
      <c r="AX274" s="18"/>
      <c r="AY274" s="18"/>
      <c r="AZ274" s="18"/>
      <c r="BA274" s="18"/>
      <c r="BB274" s="18"/>
      <c r="BC274" s="18">
        <v>4.5474735088646412E-13</v>
      </c>
    </row>
    <row r="275" spans="23:55" x14ac:dyDescent="0.35">
      <c r="Y275">
        <v>8</v>
      </c>
      <c r="Z275" s="57">
        <v>45404</v>
      </c>
      <c r="AA275" t="s">
        <v>2589</v>
      </c>
      <c r="AB275" s="18"/>
      <c r="AC275" s="18"/>
      <c r="AD275" s="18"/>
      <c r="AE275" s="18">
        <v>12343</v>
      </c>
      <c r="AF275" s="18"/>
      <c r="AG275" s="18"/>
      <c r="AH275" s="18"/>
      <c r="AI275" s="18"/>
      <c r="AJ275" s="18">
        <v>12343</v>
      </c>
      <c r="AT275">
        <v>3</v>
      </c>
      <c r="AU275" s="18">
        <v>0</v>
      </c>
      <c r="AV275" s="18"/>
      <c r="AW275" s="18"/>
      <c r="AX275" s="18"/>
      <c r="AY275" s="18"/>
      <c r="AZ275" s="18"/>
      <c r="BA275" s="18"/>
      <c r="BB275" s="18"/>
      <c r="BC275" s="18">
        <v>0</v>
      </c>
    </row>
    <row r="276" spans="23:55" x14ac:dyDescent="0.35">
      <c r="Y276">
        <v>9</v>
      </c>
      <c r="Z276" s="57">
        <v>45422</v>
      </c>
      <c r="AA276" t="s">
        <v>2635</v>
      </c>
      <c r="AB276" s="18"/>
      <c r="AC276" s="18"/>
      <c r="AD276" s="18"/>
      <c r="AE276" s="18">
        <v>13338</v>
      </c>
      <c r="AF276" s="18"/>
      <c r="AG276" s="18"/>
      <c r="AH276" s="18"/>
      <c r="AI276" s="18"/>
      <c r="AJ276" s="18">
        <v>13338</v>
      </c>
      <c r="AT276">
        <v>5</v>
      </c>
      <c r="AU276" s="18">
        <v>0</v>
      </c>
      <c r="AV276" s="18"/>
      <c r="AW276" s="18"/>
      <c r="AX276" s="18"/>
      <c r="AY276" s="18"/>
      <c r="AZ276" s="18"/>
      <c r="BA276" s="18"/>
      <c r="BB276" s="18"/>
      <c r="BC276" s="18">
        <v>0</v>
      </c>
    </row>
    <row r="277" spans="23:55" x14ac:dyDescent="0.35">
      <c r="Y277">
        <v>4</v>
      </c>
      <c r="Z277" s="57">
        <v>45278</v>
      </c>
      <c r="AA277" t="s">
        <v>2271</v>
      </c>
      <c r="AB277" s="18"/>
      <c r="AC277" s="18"/>
      <c r="AD277" s="18"/>
      <c r="AE277" s="18">
        <v>0</v>
      </c>
      <c r="AF277" s="18"/>
      <c r="AG277" s="18"/>
      <c r="AH277" s="18"/>
      <c r="AI277" s="18"/>
      <c r="AJ277" s="18">
        <v>0</v>
      </c>
      <c r="AT277">
        <v>6</v>
      </c>
      <c r="AU277" s="18">
        <v>0</v>
      </c>
      <c r="AV277" s="18"/>
      <c r="AW277" s="18"/>
      <c r="AX277" s="18"/>
      <c r="AY277" s="18"/>
      <c r="AZ277" s="18"/>
      <c r="BA277" s="18"/>
      <c r="BB277" s="18"/>
      <c r="BC277" s="18">
        <v>0</v>
      </c>
    </row>
    <row r="278" spans="23:55" x14ac:dyDescent="0.35">
      <c r="W278" s="36" t="s">
        <v>205</v>
      </c>
      <c r="X278" s="36"/>
      <c r="Y278" s="36"/>
      <c r="Z278" s="36"/>
      <c r="AA278" s="36"/>
      <c r="AB278" s="37"/>
      <c r="AC278" s="37"/>
      <c r="AD278" s="37"/>
      <c r="AE278" s="37">
        <v>114420.1</v>
      </c>
      <c r="AF278" s="37"/>
      <c r="AG278" s="37"/>
      <c r="AH278" s="37"/>
      <c r="AI278" s="37"/>
      <c r="AJ278" s="37">
        <v>114420.1</v>
      </c>
      <c r="AT278">
        <v>7</v>
      </c>
      <c r="AU278" s="18">
        <v>0</v>
      </c>
      <c r="AV278" s="18"/>
      <c r="AW278" s="18"/>
      <c r="AX278" s="18"/>
      <c r="AY278" s="18"/>
      <c r="AZ278" s="18"/>
      <c r="BA278" s="18"/>
      <c r="BB278" s="18"/>
      <c r="BC278" s="18">
        <v>0</v>
      </c>
    </row>
    <row r="279" spans="23:55" x14ac:dyDescent="0.35">
      <c r="W279" t="s">
        <v>174</v>
      </c>
      <c r="X279">
        <v>2020</v>
      </c>
      <c r="Y279">
        <v>11</v>
      </c>
      <c r="Z279" s="57">
        <v>44159</v>
      </c>
      <c r="AA279" t="s">
        <v>176</v>
      </c>
      <c r="AB279" s="18">
        <v>0</v>
      </c>
      <c r="AC279" s="18"/>
      <c r="AD279" s="18"/>
      <c r="AE279" s="18"/>
      <c r="AF279" s="18"/>
      <c r="AG279" s="18"/>
      <c r="AH279" s="18"/>
      <c r="AI279" s="18"/>
      <c r="AJ279" s="18">
        <v>0</v>
      </c>
      <c r="AT279">
        <v>8</v>
      </c>
      <c r="AU279" s="18">
        <v>0</v>
      </c>
      <c r="AV279" s="18"/>
      <c r="AW279" s="18"/>
      <c r="AX279" s="18"/>
      <c r="AY279" s="18"/>
      <c r="AZ279" s="18"/>
      <c r="BA279" s="18"/>
      <c r="BB279" s="18"/>
      <c r="BC279" s="18">
        <v>0</v>
      </c>
    </row>
    <row r="280" spans="23:55" x14ac:dyDescent="0.35">
      <c r="W280" s="36" t="s">
        <v>186</v>
      </c>
      <c r="X280" s="36"/>
      <c r="Y280" s="36"/>
      <c r="Z280" s="36"/>
      <c r="AA280" s="36"/>
      <c r="AB280" s="37">
        <v>0</v>
      </c>
      <c r="AC280" s="37"/>
      <c r="AD280" s="37"/>
      <c r="AE280" s="37"/>
      <c r="AF280" s="37"/>
      <c r="AG280" s="37"/>
      <c r="AH280" s="37"/>
      <c r="AI280" s="37"/>
      <c r="AJ280" s="37">
        <v>0</v>
      </c>
      <c r="AT280">
        <v>9</v>
      </c>
      <c r="AU280" s="18">
        <v>0</v>
      </c>
      <c r="AV280" s="18"/>
      <c r="AW280" s="18"/>
      <c r="AX280" s="18"/>
      <c r="AY280" s="18"/>
      <c r="AZ280" s="18"/>
      <c r="BA280" s="18"/>
      <c r="BB280" s="18"/>
      <c r="BC280" s="18">
        <v>0</v>
      </c>
    </row>
    <row r="281" spans="23:55" x14ac:dyDescent="0.35">
      <c r="W281" t="s">
        <v>224</v>
      </c>
      <c r="X281" t="s">
        <v>1764</v>
      </c>
      <c r="Y281" t="s">
        <v>1764</v>
      </c>
      <c r="Z281" s="57">
        <v>44170</v>
      </c>
      <c r="AA281" t="s">
        <v>210</v>
      </c>
      <c r="AB281" s="18"/>
      <c r="AC281" s="18"/>
      <c r="AD281" s="18"/>
      <c r="AE281" s="18"/>
      <c r="AF281" s="18">
        <v>0</v>
      </c>
      <c r="AG281" s="18"/>
      <c r="AH281" s="18"/>
      <c r="AI281" s="18"/>
      <c r="AJ281" s="18">
        <v>0</v>
      </c>
      <c r="AT281">
        <v>10</v>
      </c>
      <c r="AU281" s="18">
        <v>0</v>
      </c>
      <c r="AV281" s="18"/>
      <c r="AW281" s="18"/>
      <c r="AX281" s="18"/>
      <c r="AY281" s="18"/>
      <c r="AZ281" s="18"/>
      <c r="BA281" s="18"/>
      <c r="BB281" s="18"/>
      <c r="BC281" s="18">
        <v>0</v>
      </c>
    </row>
    <row r="282" spans="23:55" x14ac:dyDescent="0.35">
      <c r="W282" s="36" t="s">
        <v>225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/>
      <c r="AI282" s="37"/>
      <c r="AJ282" s="37">
        <v>0</v>
      </c>
      <c r="AT282">
        <v>4</v>
      </c>
      <c r="AU282" s="18">
        <v>0</v>
      </c>
      <c r="AV282" s="18"/>
      <c r="AW282" s="18"/>
      <c r="AX282" s="18"/>
      <c r="AY282" s="18"/>
      <c r="AZ282" s="18"/>
      <c r="BA282" s="18"/>
      <c r="BB282" s="18"/>
      <c r="BC282" s="18">
        <v>0</v>
      </c>
    </row>
    <row r="283" spans="23:55" x14ac:dyDescent="0.35">
      <c r="W283" t="s">
        <v>229</v>
      </c>
      <c r="X283" t="s">
        <v>1764</v>
      </c>
      <c r="Y283" t="s">
        <v>1764</v>
      </c>
      <c r="Z283" s="57">
        <v>44513</v>
      </c>
      <c r="AA283" t="s">
        <v>477</v>
      </c>
      <c r="AB283" s="18"/>
      <c r="AC283" s="18"/>
      <c r="AD283" s="18"/>
      <c r="AE283" s="18"/>
      <c r="AF283" s="18">
        <v>0</v>
      </c>
      <c r="AG283" s="18"/>
      <c r="AH283" s="18"/>
      <c r="AI283" s="18"/>
      <c r="AJ283" s="18">
        <v>0</v>
      </c>
      <c r="AR283" s="36" t="s">
        <v>423</v>
      </c>
      <c r="AS283" s="36"/>
      <c r="AT283" s="36"/>
      <c r="AU283" s="37">
        <v>4.5474735088646412E-13</v>
      </c>
      <c r="AV283" s="37"/>
      <c r="AW283" s="37"/>
      <c r="AX283" s="37"/>
      <c r="AY283" s="37"/>
      <c r="AZ283" s="37"/>
      <c r="BA283" s="37"/>
      <c r="BB283" s="37"/>
      <c r="BC283" s="37">
        <v>4.5474735088646412E-13</v>
      </c>
    </row>
    <row r="284" spans="23:55" x14ac:dyDescent="0.35">
      <c r="W284" s="36" t="s">
        <v>256</v>
      </c>
      <c r="X284" s="36"/>
      <c r="Y284" s="36"/>
      <c r="Z284" s="36"/>
      <c r="AA284" s="36"/>
      <c r="AB284" s="37"/>
      <c r="AC284" s="37"/>
      <c r="AD284" s="37"/>
      <c r="AE284" s="37"/>
      <c r="AF284" s="37">
        <v>0</v>
      </c>
      <c r="AG284" s="37"/>
      <c r="AH284" s="37"/>
      <c r="AI284" s="37"/>
      <c r="AJ284" s="37">
        <v>0</v>
      </c>
      <c r="AR284" t="s">
        <v>470</v>
      </c>
      <c r="AS284" t="s">
        <v>1764</v>
      </c>
      <c r="AT284" t="s">
        <v>1764</v>
      </c>
      <c r="AU284" s="18"/>
      <c r="AV284" s="18"/>
      <c r="AW284" s="18"/>
      <c r="AX284" s="18"/>
      <c r="AY284" s="18">
        <v>0</v>
      </c>
      <c r="AZ284" s="18"/>
      <c r="BA284" s="18"/>
      <c r="BB284" s="18"/>
      <c r="BC284" s="18">
        <v>0</v>
      </c>
    </row>
    <row r="285" spans="23:55" x14ac:dyDescent="0.35">
      <c r="W285" t="s">
        <v>263</v>
      </c>
      <c r="X285">
        <v>2021</v>
      </c>
      <c r="Y285">
        <v>2</v>
      </c>
      <c r="Z285" s="57">
        <v>44230</v>
      </c>
      <c r="AA285" t="s">
        <v>257</v>
      </c>
      <c r="AB285" s="18">
        <v>0</v>
      </c>
      <c r="AC285" s="18"/>
      <c r="AD285" s="18"/>
      <c r="AE285" s="18"/>
      <c r="AF285" s="18"/>
      <c r="AG285" s="18"/>
      <c r="AH285" s="18"/>
      <c r="AI285" s="18"/>
      <c r="AJ285" s="18">
        <v>0</v>
      </c>
      <c r="AR285" s="36" t="s">
        <v>484</v>
      </c>
      <c r="AS285" s="36"/>
      <c r="AT285" s="36"/>
      <c r="AU285" s="37"/>
      <c r="AV285" s="37"/>
      <c r="AW285" s="37"/>
      <c r="AX285" s="37"/>
      <c r="AY285" s="37">
        <v>0</v>
      </c>
      <c r="AZ285" s="37"/>
      <c r="BA285" s="37"/>
      <c r="BB285" s="37"/>
      <c r="BC285" s="37">
        <v>0</v>
      </c>
    </row>
    <row r="286" spans="23:55" x14ac:dyDescent="0.35">
      <c r="Z286" s="57">
        <v>44233</v>
      </c>
      <c r="AA286" t="s">
        <v>262</v>
      </c>
      <c r="AB286" s="18">
        <v>0</v>
      </c>
      <c r="AC286" s="18"/>
      <c r="AD286" s="18"/>
      <c r="AE286" s="18"/>
      <c r="AF286" s="18"/>
      <c r="AG286" s="18"/>
      <c r="AH286" s="18"/>
      <c r="AI286" s="18"/>
      <c r="AJ286" s="18">
        <v>0</v>
      </c>
      <c r="AR286" t="s">
        <v>492</v>
      </c>
      <c r="AS286">
        <v>2021</v>
      </c>
      <c r="AT286">
        <v>11</v>
      </c>
      <c r="AU286" s="18">
        <v>0</v>
      </c>
      <c r="AV286" s="18"/>
      <c r="AW286" s="18"/>
      <c r="AX286" s="18"/>
      <c r="AY286" s="18"/>
      <c r="AZ286" s="18"/>
      <c r="BA286" s="18"/>
      <c r="BB286" s="18"/>
      <c r="BC286" s="18">
        <v>0</v>
      </c>
    </row>
    <row r="287" spans="23:55" x14ac:dyDescent="0.35">
      <c r="Y287">
        <v>3</v>
      </c>
      <c r="Z287" s="57">
        <v>44280</v>
      </c>
      <c r="AA287" t="s">
        <v>322</v>
      </c>
      <c r="AB287" s="18">
        <v>0</v>
      </c>
      <c r="AC287" s="18"/>
      <c r="AD287" s="18"/>
      <c r="AE287" s="18"/>
      <c r="AF287" s="18"/>
      <c r="AG287" s="18"/>
      <c r="AH287" s="18"/>
      <c r="AI287" s="18"/>
      <c r="AJ287" s="18">
        <v>0</v>
      </c>
      <c r="AS287">
        <v>2022</v>
      </c>
      <c r="AT287">
        <v>2</v>
      </c>
      <c r="AU287" s="18">
        <v>0</v>
      </c>
      <c r="AV287" s="18"/>
      <c r="AW287" s="18"/>
      <c r="AX287" s="18"/>
      <c r="AY287" s="18"/>
      <c r="AZ287" s="18"/>
      <c r="BA287" s="18"/>
      <c r="BB287" s="18"/>
      <c r="BC287" s="18">
        <v>0</v>
      </c>
    </row>
    <row r="288" spans="23:55" x14ac:dyDescent="0.35">
      <c r="Y288">
        <v>10</v>
      </c>
      <c r="Z288" s="57">
        <v>44484</v>
      </c>
      <c r="AA288" t="s">
        <v>420</v>
      </c>
      <c r="AB288" s="18">
        <v>0</v>
      </c>
      <c r="AC288" s="18"/>
      <c r="AD288" s="18"/>
      <c r="AE288" s="18"/>
      <c r="AF288" s="18"/>
      <c r="AG288" s="18"/>
      <c r="AH288" s="18"/>
      <c r="AI288" s="18"/>
      <c r="AJ288" s="18">
        <v>0</v>
      </c>
      <c r="AT288">
        <v>3</v>
      </c>
      <c r="AU288" s="18">
        <v>0</v>
      </c>
      <c r="AV288" s="18"/>
      <c r="AW288" s="18"/>
      <c r="AX288" s="18"/>
      <c r="AY288" s="18"/>
      <c r="AZ288" s="18"/>
      <c r="BA288" s="18"/>
      <c r="BB288" s="18"/>
      <c r="BC288" s="18">
        <v>0</v>
      </c>
    </row>
    <row r="289" spans="24:55" x14ac:dyDescent="0.35">
      <c r="X289">
        <v>2023</v>
      </c>
      <c r="Y289">
        <v>1</v>
      </c>
      <c r="Z289" s="57">
        <v>44937</v>
      </c>
      <c r="AA289" t="s">
        <v>1178</v>
      </c>
      <c r="AB289" s="18">
        <v>0</v>
      </c>
      <c r="AC289" s="18"/>
      <c r="AD289" s="18"/>
      <c r="AE289" s="18"/>
      <c r="AF289" s="18"/>
      <c r="AG289" s="18"/>
      <c r="AH289" s="18"/>
      <c r="AI289" s="18"/>
      <c r="AJ289" s="18">
        <v>0</v>
      </c>
      <c r="AT289">
        <v>5</v>
      </c>
      <c r="AU289" s="18">
        <v>0</v>
      </c>
      <c r="AV289" s="18"/>
      <c r="AW289" s="18"/>
      <c r="AX289" s="18"/>
      <c r="AY289" s="18"/>
      <c r="AZ289" s="18"/>
      <c r="BA289" s="18"/>
      <c r="BB289" s="18"/>
      <c r="BC289" s="18">
        <v>0</v>
      </c>
    </row>
    <row r="290" spans="24:55" x14ac:dyDescent="0.35">
      <c r="Y290">
        <v>3</v>
      </c>
      <c r="Z290" t="s">
        <v>1331</v>
      </c>
      <c r="AA290" t="s">
        <v>1330</v>
      </c>
      <c r="AB290" s="18">
        <v>0</v>
      </c>
      <c r="AC290" s="18"/>
      <c r="AD290" s="18"/>
      <c r="AE290" s="18"/>
      <c r="AF290" s="18"/>
      <c r="AG290" s="18"/>
      <c r="AH290" s="18"/>
      <c r="AI290" s="18"/>
      <c r="AJ290" s="18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/>
      <c r="BB290" s="18"/>
      <c r="BC290" s="18">
        <v>0</v>
      </c>
    </row>
    <row r="291" spans="24:55" x14ac:dyDescent="0.35">
      <c r="Z291" t="s">
        <v>1341</v>
      </c>
      <c r="AA291" t="s">
        <v>1342</v>
      </c>
      <c r="AB291" s="18">
        <v>0</v>
      </c>
      <c r="AC291" s="18"/>
      <c r="AD291" s="18"/>
      <c r="AE291" s="18"/>
      <c r="AF291" s="18"/>
      <c r="AG291" s="18"/>
      <c r="AH291" s="18"/>
      <c r="AI291" s="18"/>
      <c r="AJ291" s="18">
        <v>0</v>
      </c>
      <c r="AT291">
        <v>7</v>
      </c>
      <c r="AU291" s="18">
        <v>0</v>
      </c>
      <c r="AV291" s="18"/>
      <c r="AW291" s="18"/>
      <c r="AX291" s="18"/>
      <c r="AY291" s="18"/>
      <c r="AZ291" s="18"/>
      <c r="BA291" s="18"/>
      <c r="BB291" s="18"/>
      <c r="BC291" s="18">
        <v>0</v>
      </c>
    </row>
    <row r="292" spans="24:55" x14ac:dyDescent="0.35">
      <c r="Y292">
        <v>5</v>
      </c>
      <c r="Z292" s="57">
        <v>45054</v>
      </c>
      <c r="AA292" t="s">
        <v>1541</v>
      </c>
      <c r="AB292" s="18">
        <v>0</v>
      </c>
      <c r="AC292" s="18"/>
      <c r="AD292" s="18"/>
      <c r="AE292" s="18"/>
      <c r="AF292" s="18"/>
      <c r="AG292" s="18"/>
      <c r="AH292" s="18"/>
      <c r="AI292" s="18"/>
      <c r="AJ292" s="18">
        <v>0</v>
      </c>
      <c r="AT292">
        <v>8</v>
      </c>
      <c r="AU292" s="18">
        <v>0</v>
      </c>
      <c r="AV292" s="18"/>
      <c r="AW292" s="18"/>
      <c r="AX292" s="18"/>
      <c r="AY292" s="18"/>
      <c r="AZ292" s="18"/>
      <c r="BA292" s="18"/>
      <c r="BB292" s="18"/>
      <c r="BC292" s="18">
        <v>0</v>
      </c>
    </row>
    <row r="293" spans="24:55" x14ac:dyDescent="0.35">
      <c r="Z293" s="57">
        <v>45066</v>
      </c>
      <c r="AA293" t="s">
        <v>1558</v>
      </c>
      <c r="AB293" s="18">
        <v>0</v>
      </c>
      <c r="AC293" s="18"/>
      <c r="AD293" s="18"/>
      <c r="AE293" s="18"/>
      <c r="AF293" s="18"/>
      <c r="AG293" s="18"/>
      <c r="AH293" s="18"/>
      <c r="AI293" s="18"/>
      <c r="AJ293" s="18">
        <v>0</v>
      </c>
      <c r="AT293">
        <v>9</v>
      </c>
      <c r="AU293" s="18">
        <v>0</v>
      </c>
      <c r="AV293" s="18"/>
      <c r="AW293" s="18"/>
      <c r="AX293" s="18"/>
      <c r="AY293" s="18"/>
      <c r="AZ293" s="18"/>
      <c r="BA293" s="18"/>
      <c r="BB293" s="18"/>
      <c r="BC293" s="18">
        <v>0</v>
      </c>
    </row>
    <row r="294" spans="24:55" x14ac:dyDescent="0.35">
      <c r="Z294" s="57">
        <v>45071</v>
      </c>
      <c r="AA294" t="s">
        <v>1558</v>
      </c>
      <c r="AB294" s="18">
        <v>0</v>
      </c>
      <c r="AC294" s="18"/>
      <c r="AD294" s="18"/>
      <c r="AE294" s="18"/>
      <c r="AF294" s="18"/>
      <c r="AG294" s="18"/>
      <c r="AH294" s="18"/>
      <c r="AI294" s="18"/>
      <c r="AJ294" s="18">
        <v>0</v>
      </c>
      <c r="AT294">
        <v>10</v>
      </c>
      <c r="AU294" s="18">
        <v>0</v>
      </c>
      <c r="AV294" s="18"/>
      <c r="AW294" s="18"/>
      <c r="AX294" s="18"/>
      <c r="AY294" s="18"/>
      <c r="AZ294" s="18"/>
      <c r="BA294" s="18"/>
      <c r="BB294" s="18"/>
      <c r="BC294" s="18">
        <v>0</v>
      </c>
    </row>
    <row r="295" spans="24:55" x14ac:dyDescent="0.35">
      <c r="Z295" s="57">
        <v>45072</v>
      </c>
      <c r="AA295" t="s">
        <v>1562</v>
      </c>
      <c r="AB295" s="18">
        <v>0</v>
      </c>
      <c r="AC295" s="18"/>
      <c r="AD295" s="18"/>
      <c r="AE295" s="18"/>
      <c r="AF295" s="18"/>
      <c r="AG295" s="18"/>
      <c r="AH295" s="18"/>
      <c r="AI295" s="18"/>
      <c r="AJ295" s="18">
        <v>0</v>
      </c>
      <c r="AT295">
        <v>11</v>
      </c>
      <c r="AU295" s="18">
        <v>0</v>
      </c>
      <c r="AV295" s="18"/>
      <c r="AW295" s="18"/>
      <c r="AX295" s="18"/>
      <c r="AY295" s="18"/>
      <c r="AZ295" s="18"/>
      <c r="BA295" s="18"/>
      <c r="BB295" s="18"/>
      <c r="BC295" s="18">
        <v>0</v>
      </c>
    </row>
    <row r="296" spans="24:55" x14ac:dyDescent="0.35">
      <c r="Z296" s="57">
        <v>45076</v>
      </c>
      <c r="AA296" t="s">
        <v>1562</v>
      </c>
      <c r="AB296" s="18">
        <v>0</v>
      </c>
      <c r="AC296" s="18"/>
      <c r="AD296" s="18"/>
      <c r="AE296" s="18"/>
      <c r="AF296" s="18"/>
      <c r="AG296" s="18"/>
      <c r="AH296" s="18"/>
      <c r="AI296" s="18"/>
      <c r="AJ296" s="18">
        <v>0</v>
      </c>
      <c r="AT296">
        <v>12</v>
      </c>
      <c r="AU296" s="18">
        <v>0</v>
      </c>
      <c r="AV296" s="18"/>
      <c r="AW296" s="18"/>
      <c r="AX296" s="18"/>
      <c r="AY296" s="18"/>
      <c r="AZ296" s="18"/>
      <c r="BA296" s="18"/>
      <c r="BB296" s="18"/>
      <c r="BC296" s="18">
        <v>0</v>
      </c>
    </row>
    <row r="297" spans="24:55" x14ac:dyDescent="0.35">
      <c r="Y297">
        <v>6</v>
      </c>
      <c r="Z297" s="57">
        <v>45084</v>
      </c>
      <c r="AA297" t="s">
        <v>1618</v>
      </c>
      <c r="AB297" s="18">
        <v>0</v>
      </c>
      <c r="AC297" s="18"/>
      <c r="AD297" s="18"/>
      <c r="AE297" s="18"/>
      <c r="AF297" s="18"/>
      <c r="AG297" s="18"/>
      <c r="AH297" s="18"/>
      <c r="AI297" s="18"/>
      <c r="AJ297" s="18">
        <v>0</v>
      </c>
      <c r="AT297">
        <v>4</v>
      </c>
      <c r="AU297" s="18">
        <v>0</v>
      </c>
      <c r="AV297" s="18"/>
      <c r="AW297" s="18"/>
      <c r="AX297" s="18"/>
      <c r="AY297" s="18"/>
      <c r="AZ297" s="18"/>
      <c r="BA297" s="18"/>
      <c r="BB297" s="18"/>
      <c r="BC297" s="18">
        <v>0</v>
      </c>
    </row>
    <row r="298" spans="24:55" x14ac:dyDescent="0.35">
      <c r="Z298" s="57">
        <v>45092</v>
      </c>
      <c r="AA298" t="s">
        <v>1629</v>
      </c>
      <c r="AB298" s="18">
        <v>0</v>
      </c>
      <c r="AC298" s="18"/>
      <c r="AD298" s="18"/>
      <c r="AE298" s="18"/>
      <c r="AF298" s="18"/>
      <c r="AG298" s="18"/>
      <c r="AH298" s="18"/>
      <c r="AI298" s="18"/>
      <c r="AJ298" s="18">
        <v>0</v>
      </c>
      <c r="AS298">
        <v>2023</v>
      </c>
      <c r="AT298">
        <v>1</v>
      </c>
      <c r="AU298" s="18">
        <v>0</v>
      </c>
      <c r="AV298" s="18"/>
      <c r="AW298" s="18"/>
      <c r="AX298" s="18"/>
      <c r="AY298" s="18"/>
      <c r="AZ298" s="18"/>
      <c r="BA298" s="18"/>
      <c r="BB298" s="18"/>
      <c r="BC298" s="18">
        <v>0</v>
      </c>
    </row>
    <row r="299" spans="24:55" x14ac:dyDescent="0.35">
      <c r="Z299" s="57">
        <v>45101</v>
      </c>
      <c r="AA299" t="s">
        <v>1651</v>
      </c>
      <c r="AB299" s="18">
        <v>0</v>
      </c>
      <c r="AC299" s="18"/>
      <c r="AD299" s="18"/>
      <c r="AE299" s="18"/>
      <c r="AF299" s="18"/>
      <c r="AG299" s="18"/>
      <c r="AH299" s="18"/>
      <c r="AI299" s="18"/>
      <c r="AJ299" s="18">
        <v>0</v>
      </c>
      <c r="AT299">
        <v>2</v>
      </c>
      <c r="AU299" s="18">
        <v>0</v>
      </c>
      <c r="AV299" s="18"/>
      <c r="AW299" s="18"/>
      <c r="AX299" s="18"/>
      <c r="AY299" s="18"/>
      <c r="AZ299" s="18"/>
      <c r="BA299" s="18"/>
      <c r="BB299" s="18"/>
      <c r="BC299" s="18">
        <v>0</v>
      </c>
    </row>
    <row r="300" spans="24:55" x14ac:dyDescent="0.35">
      <c r="Y300">
        <v>7</v>
      </c>
      <c r="Z300" s="57">
        <v>45113</v>
      </c>
      <c r="AA300" t="s">
        <v>1715</v>
      </c>
      <c r="AB300" s="18">
        <v>0</v>
      </c>
      <c r="AC300" s="18"/>
      <c r="AD300" s="18"/>
      <c r="AE300" s="18"/>
      <c r="AF300" s="18"/>
      <c r="AG300" s="18"/>
      <c r="AH300" s="18"/>
      <c r="AI300" s="18"/>
      <c r="AJ300" s="18">
        <v>0</v>
      </c>
      <c r="AT300">
        <v>3</v>
      </c>
      <c r="AU300" s="18">
        <v>0</v>
      </c>
      <c r="AV300" s="18"/>
      <c r="AW300" s="18"/>
      <c r="AX300" s="18"/>
      <c r="AY300" s="18"/>
      <c r="AZ300" s="18"/>
      <c r="BA300" s="18"/>
      <c r="BB300" s="18"/>
      <c r="BC300" s="18">
        <v>0</v>
      </c>
    </row>
    <row r="301" spans="24:55" x14ac:dyDescent="0.35">
      <c r="Y301">
        <v>8</v>
      </c>
      <c r="Z301" s="57">
        <v>45139</v>
      </c>
      <c r="AA301" t="s">
        <v>1795</v>
      </c>
      <c r="AB301" s="18">
        <v>0</v>
      </c>
      <c r="AC301" s="18"/>
      <c r="AD301" s="18"/>
      <c r="AE301" s="18"/>
      <c r="AF301" s="18"/>
      <c r="AG301" s="18"/>
      <c r="AH301" s="18"/>
      <c r="AI301" s="18"/>
      <c r="AJ301" s="18">
        <v>0</v>
      </c>
      <c r="AT301">
        <v>5</v>
      </c>
      <c r="AU301" s="18">
        <v>0</v>
      </c>
      <c r="AV301" s="18"/>
      <c r="AW301" s="18"/>
      <c r="AX301" s="18"/>
      <c r="AY301" s="18"/>
      <c r="AZ301" s="18"/>
      <c r="BA301" s="18"/>
      <c r="BB301" s="18"/>
      <c r="BC301" s="18">
        <v>0</v>
      </c>
    </row>
    <row r="302" spans="24:55" x14ac:dyDescent="0.35">
      <c r="Z302" s="57">
        <v>45145</v>
      </c>
      <c r="AA302" t="s">
        <v>1805</v>
      </c>
      <c r="AB302" s="18">
        <v>0</v>
      </c>
      <c r="AC302" s="18"/>
      <c r="AD302" s="18"/>
      <c r="AE302" s="18"/>
      <c r="AF302" s="18"/>
      <c r="AG302" s="18"/>
      <c r="AH302" s="18"/>
      <c r="AI302" s="18"/>
      <c r="AJ302" s="18">
        <v>0</v>
      </c>
      <c r="AT302">
        <v>6</v>
      </c>
      <c r="AU302" s="18">
        <v>0</v>
      </c>
      <c r="AV302" s="18"/>
      <c r="AW302" s="18"/>
      <c r="AX302" s="18"/>
      <c r="AY302" s="18"/>
      <c r="AZ302" s="18"/>
      <c r="BA302" s="18"/>
      <c r="BB302" s="18"/>
      <c r="BC302" s="18">
        <v>0</v>
      </c>
    </row>
    <row r="303" spans="24:55" x14ac:dyDescent="0.35">
      <c r="Z303" s="57">
        <v>45155</v>
      </c>
      <c r="AA303" t="s">
        <v>1821</v>
      </c>
      <c r="AB303" s="18">
        <v>0</v>
      </c>
      <c r="AC303" s="18"/>
      <c r="AD303" s="18"/>
      <c r="AE303" s="18"/>
      <c r="AF303" s="18"/>
      <c r="AG303" s="18"/>
      <c r="AH303" s="18"/>
      <c r="AI303" s="18"/>
      <c r="AJ303" s="18">
        <v>0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/>
      <c r="BB303" s="18"/>
      <c r="BC303" s="18">
        <v>0</v>
      </c>
    </row>
    <row r="304" spans="24:55" x14ac:dyDescent="0.35">
      <c r="Y304">
        <v>9</v>
      </c>
      <c r="Z304" s="57">
        <v>45175</v>
      </c>
      <c r="AA304" t="s">
        <v>1886</v>
      </c>
      <c r="AB304" s="18">
        <v>0</v>
      </c>
      <c r="AC304" s="18"/>
      <c r="AD304" s="18"/>
      <c r="AE304" s="18"/>
      <c r="AF304" s="18"/>
      <c r="AG304" s="18"/>
      <c r="AH304" s="18"/>
      <c r="AI304" s="18"/>
      <c r="AJ304" s="18">
        <v>0</v>
      </c>
      <c r="AT304">
        <v>8</v>
      </c>
      <c r="AU304" s="18">
        <v>0</v>
      </c>
      <c r="AV304" s="18"/>
      <c r="AW304" s="18"/>
      <c r="AX304" s="18"/>
      <c r="AY304" s="18"/>
      <c r="AZ304" s="18"/>
      <c r="BA304" s="18"/>
      <c r="BB304" s="18"/>
      <c r="BC304" s="18">
        <v>0</v>
      </c>
    </row>
    <row r="305" spans="24:55" x14ac:dyDescent="0.35">
      <c r="AA305" t="s">
        <v>1888</v>
      </c>
      <c r="AB305" s="18">
        <v>0</v>
      </c>
      <c r="AC305" s="18"/>
      <c r="AD305" s="18"/>
      <c r="AE305" s="18"/>
      <c r="AF305" s="18"/>
      <c r="AG305" s="18"/>
      <c r="AH305" s="18"/>
      <c r="AI305" s="18"/>
      <c r="AJ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/>
      <c r="BB305" s="18"/>
      <c r="BC305" s="18">
        <v>0</v>
      </c>
    </row>
    <row r="306" spans="24:55" x14ac:dyDescent="0.35">
      <c r="Z306" s="57">
        <v>45183</v>
      </c>
      <c r="AA306" t="s">
        <v>1900</v>
      </c>
      <c r="AB306" s="18">
        <v>0</v>
      </c>
      <c r="AC306" s="18"/>
      <c r="AD306" s="18"/>
      <c r="AE306" s="18"/>
      <c r="AF306" s="18"/>
      <c r="AG306" s="18"/>
      <c r="AH306" s="18"/>
      <c r="AI306" s="18"/>
      <c r="AJ306" s="18">
        <v>0</v>
      </c>
      <c r="AT306">
        <v>10</v>
      </c>
      <c r="AU306" s="18">
        <v>0</v>
      </c>
      <c r="AV306" s="18"/>
      <c r="AW306" s="18"/>
      <c r="AX306" s="18"/>
      <c r="AY306" s="18"/>
      <c r="AZ306" s="18"/>
      <c r="BA306" s="18"/>
      <c r="BB306" s="18"/>
      <c r="BC306" s="18">
        <v>0</v>
      </c>
    </row>
    <row r="307" spans="24:55" x14ac:dyDescent="0.35">
      <c r="Z307" t="s">
        <v>1916</v>
      </c>
      <c r="AA307" t="s">
        <v>1915</v>
      </c>
      <c r="AB307" s="18">
        <v>0</v>
      </c>
      <c r="AC307" s="18"/>
      <c r="AD307" s="18"/>
      <c r="AE307" s="18"/>
      <c r="AF307" s="18"/>
      <c r="AG307" s="18"/>
      <c r="AH307" s="18"/>
      <c r="AI307" s="18"/>
      <c r="AJ307" s="18">
        <v>0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/>
      <c r="BB307" s="18"/>
      <c r="BC307" s="18">
        <v>0</v>
      </c>
    </row>
    <row r="308" spans="24:55" x14ac:dyDescent="0.35">
      <c r="Y308">
        <v>10</v>
      </c>
      <c r="Z308" s="57">
        <v>45201</v>
      </c>
      <c r="AA308" t="s">
        <v>1989</v>
      </c>
      <c r="AB308" s="18">
        <v>0</v>
      </c>
      <c r="AC308" s="18"/>
      <c r="AD308" s="18"/>
      <c r="AE308" s="18"/>
      <c r="AF308" s="18"/>
      <c r="AG308" s="18"/>
      <c r="AH308" s="18"/>
      <c r="AI308" s="18"/>
      <c r="AJ308" s="18">
        <v>0</v>
      </c>
      <c r="AT308">
        <v>12</v>
      </c>
      <c r="AU308" s="18">
        <v>16361.5</v>
      </c>
      <c r="AV308" s="18"/>
      <c r="AW308" s="18"/>
      <c r="AX308" s="18"/>
      <c r="AY308" s="18"/>
      <c r="AZ308" s="18"/>
      <c r="BA308" s="18"/>
      <c r="BB308" s="18"/>
      <c r="BC308" s="18">
        <v>16361.5</v>
      </c>
    </row>
    <row r="309" spans="24:55" x14ac:dyDescent="0.35">
      <c r="Z309" t="s">
        <v>2005</v>
      </c>
      <c r="AA309" t="s">
        <v>2006</v>
      </c>
      <c r="AB309" s="18">
        <v>0</v>
      </c>
      <c r="AC309" s="18"/>
      <c r="AD309" s="18"/>
      <c r="AE309" s="18"/>
      <c r="AF309" s="18"/>
      <c r="AG309" s="18"/>
      <c r="AH309" s="18"/>
      <c r="AI309" s="18"/>
      <c r="AJ309" s="18">
        <v>0</v>
      </c>
      <c r="AT309">
        <v>4</v>
      </c>
      <c r="AU309" s="18">
        <v>0</v>
      </c>
      <c r="AV309" s="18"/>
      <c r="AW309" s="18"/>
      <c r="AX309" s="18"/>
      <c r="AY309" s="18"/>
      <c r="AZ309" s="18"/>
      <c r="BA309" s="18"/>
      <c r="BB309" s="18"/>
      <c r="BC309" s="18">
        <v>0</v>
      </c>
    </row>
    <row r="310" spans="24:55" x14ac:dyDescent="0.35">
      <c r="Y310">
        <v>11</v>
      </c>
      <c r="Z310" s="57">
        <v>45239</v>
      </c>
      <c r="AA310" t="s">
        <v>2226</v>
      </c>
      <c r="AB310" s="18">
        <v>0</v>
      </c>
      <c r="AC310" s="18"/>
      <c r="AD310" s="18"/>
      <c r="AE310" s="18"/>
      <c r="AF310" s="18"/>
      <c r="AG310" s="18"/>
      <c r="AH310" s="18"/>
      <c r="AI310" s="18"/>
      <c r="AJ310" s="18">
        <v>0</v>
      </c>
      <c r="AS310">
        <v>2024</v>
      </c>
      <c r="AT310">
        <v>1</v>
      </c>
      <c r="AU310" s="18">
        <v>5088.5</v>
      </c>
      <c r="AV310" s="18"/>
      <c r="AW310" s="18"/>
      <c r="AX310" s="18"/>
      <c r="AY310" s="18"/>
      <c r="AZ310" s="18"/>
      <c r="BA310" s="18"/>
      <c r="BB310" s="18"/>
      <c r="BC310" s="18">
        <v>5088.5</v>
      </c>
    </row>
    <row r="311" spans="24:55" x14ac:dyDescent="0.35">
      <c r="Z311" s="57">
        <v>45245</v>
      </c>
      <c r="AA311" t="s">
        <v>2230</v>
      </c>
      <c r="AB311" s="18">
        <v>0</v>
      </c>
      <c r="AC311" s="18"/>
      <c r="AD311" s="18"/>
      <c r="AE311" s="18"/>
      <c r="AF311" s="18"/>
      <c r="AG311" s="18"/>
      <c r="AH311" s="18"/>
      <c r="AI311" s="18"/>
      <c r="AJ311" s="18">
        <v>0</v>
      </c>
      <c r="AT311">
        <v>2</v>
      </c>
      <c r="AU311" s="18">
        <v>2405.1</v>
      </c>
      <c r="AV311" s="18"/>
      <c r="AW311" s="18"/>
      <c r="AX311" s="18"/>
      <c r="AY311" s="18"/>
      <c r="AZ311" s="18"/>
      <c r="BA311" s="18"/>
      <c r="BB311" s="18"/>
      <c r="BC311" s="18">
        <v>2405.1</v>
      </c>
    </row>
    <row r="312" spans="24:55" x14ac:dyDescent="0.35">
      <c r="Z312" s="57">
        <v>45251</v>
      </c>
      <c r="AA312" t="s">
        <v>2236</v>
      </c>
      <c r="AB312" s="18">
        <v>0</v>
      </c>
      <c r="AC312" s="18"/>
      <c r="AD312" s="18"/>
      <c r="AE312" s="18"/>
      <c r="AF312" s="18"/>
      <c r="AG312" s="18"/>
      <c r="AH312" s="18"/>
      <c r="AI312" s="18"/>
      <c r="AJ312" s="18">
        <v>0</v>
      </c>
      <c r="AT312">
        <v>3</v>
      </c>
      <c r="AU312" s="18">
        <v>5278.5</v>
      </c>
      <c r="AV312" s="18"/>
      <c r="AW312" s="18"/>
      <c r="AX312" s="18"/>
      <c r="AY312" s="18"/>
      <c r="AZ312" s="18"/>
      <c r="BA312" s="18"/>
      <c r="BB312" s="18"/>
      <c r="BC312" s="18">
        <v>5278.5</v>
      </c>
    </row>
    <row r="313" spans="24:55" x14ac:dyDescent="0.35">
      <c r="Y313">
        <v>12</v>
      </c>
      <c r="Z313" s="57">
        <v>45262</v>
      </c>
      <c r="AA313" t="s">
        <v>2251</v>
      </c>
      <c r="AB313" s="18">
        <v>0</v>
      </c>
      <c r="AC313" s="18"/>
      <c r="AD313" s="18"/>
      <c r="AE313" s="18"/>
      <c r="AF313" s="18"/>
      <c r="AG313" s="18"/>
      <c r="AH313" s="18"/>
      <c r="AI313" s="18"/>
      <c r="AJ313" s="18">
        <v>0</v>
      </c>
      <c r="AT313">
        <v>5</v>
      </c>
      <c r="AU313" s="18">
        <v>5132.5</v>
      </c>
      <c r="AV313" s="18"/>
      <c r="AW313" s="18"/>
      <c r="AX313" s="18"/>
      <c r="AY313" s="18"/>
      <c r="AZ313" s="18"/>
      <c r="BA313" s="18"/>
      <c r="BB313" s="18"/>
      <c r="BC313" s="18">
        <v>5132.5</v>
      </c>
    </row>
    <row r="314" spans="24:55" x14ac:dyDescent="0.35">
      <c r="Z314" s="57">
        <v>45276</v>
      </c>
      <c r="AA314" t="s">
        <v>2266</v>
      </c>
      <c r="AB314" s="18">
        <v>0</v>
      </c>
      <c r="AC314" s="18"/>
      <c r="AD314" s="18"/>
      <c r="AE314" s="18"/>
      <c r="AF314" s="18"/>
      <c r="AG314" s="18"/>
      <c r="AH314" s="18"/>
      <c r="AI314" s="18"/>
      <c r="AJ314" s="18">
        <v>0</v>
      </c>
      <c r="AT314">
        <v>4</v>
      </c>
      <c r="AU314" s="18">
        <v>5846</v>
      </c>
      <c r="AV314" s="18"/>
      <c r="AW314" s="18"/>
      <c r="AX314" s="18"/>
      <c r="AY314" s="18"/>
      <c r="AZ314" s="18"/>
      <c r="BA314" s="18"/>
      <c r="BB314" s="18"/>
      <c r="BC314" s="18">
        <v>5846</v>
      </c>
    </row>
    <row r="315" spans="24:55" x14ac:dyDescent="0.35">
      <c r="Y315">
        <v>4</v>
      </c>
      <c r="Z315" t="s">
        <v>1459</v>
      </c>
      <c r="AA315" t="s">
        <v>1457</v>
      </c>
      <c r="AB315" s="18">
        <v>0</v>
      </c>
      <c r="AC315" s="18"/>
      <c r="AD315" s="18"/>
      <c r="AE315" s="18"/>
      <c r="AF315" s="18"/>
      <c r="AG315" s="18"/>
      <c r="AH315" s="18"/>
      <c r="AI315" s="18"/>
      <c r="AJ315" s="18">
        <v>0</v>
      </c>
      <c r="AR315" s="36" t="s">
        <v>501</v>
      </c>
      <c r="AS315" s="36"/>
      <c r="AT315" s="36"/>
      <c r="AU315" s="37">
        <v>40112.1</v>
      </c>
      <c r="AV315" s="37"/>
      <c r="AW315" s="37"/>
      <c r="AX315" s="37"/>
      <c r="AY315" s="37"/>
      <c r="AZ315" s="37"/>
      <c r="BA315" s="37"/>
      <c r="BB315" s="37"/>
      <c r="BC315" s="37">
        <v>40112.1</v>
      </c>
    </row>
    <row r="316" spans="24:55" x14ac:dyDescent="0.35">
      <c r="X316">
        <v>2024</v>
      </c>
      <c r="Y316">
        <v>1</v>
      </c>
      <c r="Z316" s="57">
        <v>45294</v>
      </c>
      <c r="AA316" t="s">
        <v>2341</v>
      </c>
      <c r="AB316" s="18">
        <v>0</v>
      </c>
      <c r="AC316" s="18"/>
      <c r="AD316" s="18"/>
      <c r="AE316" s="18"/>
      <c r="AF316" s="18"/>
      <c r="AG316" s="18"/>
      <c r="AH316" s="18"/>
      <c r="AI316" s="18"/>
      <c r="AJ316" s="18">
        <v>0</v>
      </c>
      <c r="AR316" t="s">
        <v>638</v>
      </c>
      <c r="AS316">
        <v>2022</v>
      </c>
      <c r="AT316">
        <v>3</v>
      </c>
      <c r="AU316" s="18">
        <v>0</v>
      </c>
      <c r="AV316" s="18"/>
      <c r="AW316" s="18"/>
      <c r="AX316" s="18"/>
      <c r="AY316" s="18"/>
      <c r="AZ316" s="18"/>
      <c r="BA316" s="18"/>
      <c r="BB316" s="18"/>
      <c r="BC316" s="18">
        <v>0</v>
      </c>
    </row>
    <row r="317" spans="24:55" x14ac:dyDescent="0.35">
      <c r="Y317">
        <v>3</v>
      </c>
      <c r="Z317" s="57">
        <v>45367</v>
      </c>
      <c r="AA317" t="s">
        <v>2511</v>
      </c>
      <c r="AB317" s="18">
        <v>0</v>
      </c>
      <c r="AC317" s="18"/>
      <c r="AD317" s="18"/>
      <c r="AE317" s="18"/>
      <c r="AF317" s="18"/>
      <c r="AG317" s="18"/>
      <c r="AH317" s="18"/>
      <c r="AI317" s="18"/>
      <c r="AJ317" s="18">
        <v>0</v>
      </c>
      <c r="AT317">
        <v>5</v>
      </c>
      <c r="AU317" s="18">
        <v>0</v>
      </c>
      <c r="AV317" s="18"/>
      <c r="AW317" s="18"/>
      <c r="AX317" s="18"/>
      <c r="AY317" s="18"/>
      <c r="AZ317" s="18"/>
      <c r="BA317" s="18"/>
      <c r="BB317" s="18"/>
      <c r="BC317" s="18">
        <v>0</v>
      </c>
    </row>
    <row r="318" spans="24:55" x14ac:dyDescent="0.35">
      <c r="Y318">
        <v>5</v>
      </c>
      <c r="Z318" s="57">
        <v>45415</v>
      </c>
      <c r="AA318" t="s">
        <v>2622</v>
      </c>
      <c r="AB318" s="18">
        <v>0</v>
      </c>
      <c r="AC318" s="18"/>
      <c r="AD318" s="18"/>
      <c r="AE318" s="18"/>
      <c r="AF318" s="18"/>
      <c r="AG318" s="18"/>
      <c r="AH318" s="18"/>
      <c r="AI318" s="18"/>
      <c r="AJ318" s="18">
        <v>0</v>
      </c>
      <c r="AT318">
        <v>6</v>
      </c>
      <c r="AU318" s="18">
        <v>0</v>
      </c>
      <c r="AV318" s="18"/>
      <c r="AW318" s="18"/>
      <c r="AX318" s="18"/>
      <c r="AY318" s="18"/>
      <c r="AZ318" s="18"/>
      <c r="BA318" s="18"/>
      <c r="BB318" s="18"/>
      <c r="BC318" s="18">
        <v>0</v>
      </c>
    </row>
    <row r="319" spans="24:55" x14ac:dyDescent="0.35">
      <c r="Z319" s="57">
        <v>45440</v>
      </c>
      <c r="AA319" t="s">
        <v>2642</v>
      </c>
      <c r="AB319" s="18">
        <v>0</v>
      </c>
      <c r="AC319" s="18"/>
      <c r="AD319" s="18"/>
      <c r="AE319" s="18"/>
      <c r="AF319" s="18"/>
      <c r="AG319" s="18"/>
      <c r="AH319" s="18"/>
      <c r="AI319" s="18"/>
      <c r="AJ319" s="18">
        <v>0</v>
      </c>
      <c r="AT319">
        <v>9</v>
      </c>
      <c r="AU319" s="18">
        <v>0</v>
      </c>
      <c r="AV319" s="18"/>
      <c r="AW319" s="18"/>
      <c r="AX319" s="18"/>
      <c r="AY319" s="18"/>
      <c r="AZ319" s="18"/>
      <c r="BA319" s="18"/>
      <c r="BB319" s="18"/>
      <c r="BC319" s="18">
        <v>0</v>
      </c>
    </row>
    <row r="320" spans="24:55" x14ac:dyDescent="0.35">
      <c r="Y320">
        <v>4</v>
      </c>
      <c r="Z320" s="57">
        <v>45406</v>
      </c>
      <c r="AA320" t="s">
        <v>2590</v>
      </c>
      <c r="AB320" s="18">
        <v>0</v>
      </c>
      <c r="AC320" s="18"/>
      <c r="AD320" s="18"/>
      <c r="AE320" s="18"/>
      <c r="AF320" s="18"/>
      <c r="AG320" s="18"/>
      <c r="AH320" s="18"/>
      <c r="AI320" s="18"/>
      <c r="AJ320" s="18">
        <v>0</v>
      </c>
      <c r="AT320">
        <v>11</v>
      </c>
      <c r="AU320" s="18">
        <v>0</v>
      </c>
      <c r="AV320" s="18"/>
      <c r="AW320" s="18"/>
      <c r="AX320" s="18"/>
      <c r="AY320" s="18"/>
      <c r="AZ320" s="18"/>
      <c r="BA320" s="18"/>
      <c r="BB320" s="18"/>
      <c r="BC320" s="18">
        <v>0</v>
      </c>
    </row>
    <row r="321" spans="23:55" x14ac:dyDescent="0.35">
      <c r="W321" s="36" t="s">
        <v>264</v>
      </c>
      <c r="X321" s="36"/>
      <c r="Y321" s="36"/>
      <c r="Z321" s="36"/>
      <c r="AA321" s="36"/>
      <c r="AB321" s="37">
        <v>0</v>
      </c>
      <c r="AC321" s="37"/>
      <c r="AD321" s="37"/>
      <c r="AE321" s="37"/>
      <c r="AF321" s="37"/>
      <c r="AG321" s="37"/>
      <c r="AH321" s="37"/>
      <c r="AI321" s="37"/>
      <c r="AJ321" s="37">
        <v>0</v>
      </c>
      <c r="AT321">
        <v>12</v>
      </c>
      <c r="AU321" s="18">
        <v>0</v>
      </c>
      <c r="AV321" s="18"/>
      <c r="AW321" s="18"/>
      <c r="AX321" s="18"/>
      <c r="AY321" s="18"/>
      <c r="AZ321" s="18"/>
      <c r="BA321" s="18"/>
      <c r="BB321" s="18"/>
      <c r="BC321" s="18">
        <v>0</v>
      </c>
    </row>
    <row r="322" spans="23:55" x14ac:dyDescent="0.35">
      <c r="W322" t="s">
        <v>281</v>
      </c>
      <c r="X322">
        <v>2021</v>
      </c>
      <c r="Y322">
        <v>2</v>
      </c>
      <c r="Z322" s="57">
        <v>44253</v>
      </c>
      <c r="AA322" t="s">
        <v>279</v>
      </c>
      <c r="AB322" s="18">
        <v>0</v>
      </c>
      <c r="AC322" s="18"/>
      <c r="AD322" s="18"/>
      <c r="AE322" s="18"/>
      <c r="AF322" s="18"/>
      <c r="AG322" s="18"/>
      <c r="AH322" s="18"/>
      <c r="AI322" s="18"/>
      <c r="AJ322" s="18">
        <v>0</v>
      </c>
      <c r="AT322">
        <v>4</v>
      </c>
      <c r="AU322" s="18">
        <v>0</v>
      </c>
      <c r="AV322" s="18"/>
      <c r="AW322" s="18"/>
      <c r="AX322" s="18"/>
      <c r="AY322" s="18"/>
      <c r="AZ322" s="18"/>
      <c r="BA322" s="18"/>
      <c r="BB322" s="18"/>
      <c r="BC322" s="18">
        <v>0</v>
      </c>
    </row>
    <row r="323" spans="23:55" x14ac:dyDescent="0.35">
      <c r="Y323">
        <v>4</v>
      </c>
      <c r="Z323" s="57">
        <v>44294</v>
      </c>
      <c r="AA323" t="s">
        <v>326</v>
      </c>
      <c r="AB323" s="18">
        <v>0</v>
      </c>
      <c r="AC323" s="18"/>
      <c r="AD323" s="18"/>
      <c r="AE323" s="18"/>
      <c r="AF323" s="18"/>
      <c r="AG323" s="18"/>
      <c r="AH323" s="18"/>
      <c r="AI323" s="18"/>
      <c r="AJ323" s="18">
        <v>0</v>
      </c>
      <c r="AS323">
        <v>2023</v>
      </c>
      <c r="AT323">
        <v>1</v>
      </c>
      <c r="AU323" s="18">
        <v>0</v>
      </c>
      <c r="AV323" s="18"/>
      <c r="AW323" s="18"/>
      <c r="AX323" s="18"/>
      <c r="AY323" s="18"/>
      <c r="AZ323" s="18"/>
      <c r="BA323" s="18"/>
      <c r="BB323" s="18"/>
      <c r="BC323" s="18">
        <v>0</v>
      </c>
    </row>
    <row r="324" spans="23:55" x14ac:dyDescent="0.35">
      <c r="W324" s="36" t="s">
        <v>282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/>
      <c r="AI324" s="37"/>
      <c r="AJ324" s="37">
        <v>0</v>
      </c>
      <c r="AT324">
        <v>2</v>
      </c>
      <c r="AU324" s="18">
        <v>0</v>
      </c>
      <c r="AV324" s="18"/>
      <c r="AW324" s="18"/>
      <c r="AX324" s="18"/>
      <c r="AY324" s="18"/>
      <c r="AZ324" s="18"/>
      <c r="BA324" s="18"/>
      <c r="BB324" s="18"/>
      <c r="BC324" s="18">
        <v>0</v>
      </c>
    </row>
    <row r="325" spans="23:55" x14ac:dyDescent="0.35">
      <c r="W325" t="s">
        <v>290</v>
      </c>
      <c r="X325">
        <v>2021</v>
      </c>
      <c r="Y325">
        <v>3</v>
      </c>
      <c r="Z325" s="57">
        <v>44265</v>
      </c>
      <c r="AA325" t="s">
        <v>316</v>
      </c>
      <c r="AB325" s="18">
        <v>0</v>
      </c>
      <c r="AC325" s="18"/>
      <c r="AD325" s="18"/>
      <c r="AE325" s="18"/>
      <c r="AF325" s="18"/>
      <c r="AG325" s="18"/>
      <c r="AH325" s="18"/>
      <c r="AI325" s="18"/>
      <c r="AJ325" s="18">
        <v>0</v>
      </c>
      <c r="AT325">
        <v>3</v>
      </c>
      <c r="AU325" s="18">
        <v>0</v>
      </c>
      <c r="AV325" s="18"/>
      <c r="AW325" s="18"/>
      <c r="AX325" s="18"/>
      <c r="AY325" s="18"/>
      <c r="AZ325" s="18"/>
      <c r="BA325" s="18"/>
      <c r="BB325" s="18"/>
      <c r="BC325" s="18">
        <v>0</v>
      </c>
    </row>
    <row r="326" spans="23:55" x14ac:dyDescent="0.35">
      <c r="W326" s="36" t="s">
        <v>292</v>
      </c>
      <c r="X326" s="36"/>
      <c r="Y326" s="36"/>
      <c r="Z326" s="36"/>
      <c r="AA326" s="36"/>
      <c r="AB326" s="37">
        <v>0</v>
      </c>
      <c r="AC326" s="37"/>
      <c r="AD326" s="37"/>
      <c r="AE326" s="37"/>
      <c r="AF326" s="37"/>
      <c r="AG326" s="37"/>
      <c r="AH326" s="37"/>
      <c r="AI326" s="37"/>
      <c r="AJ326" s="37">
        <v>0</v>
      </c>
      <c r="AT326">
        <v>7</v>
      </c>
      <c r="AU326" s="18">
        <v>0</v>
      </c>
      <c r="AV326" s="18"/>
      <c r="AW326" s="18"/>
      <c r="AX326" s="18"/>
      <c r="AY326" s="18"/>
      <c r="AZ326" s="18"/>
      <c r="BA326" s="18"/>
      <c r="BB326" s="18"/>
      <c r="BC326" s="18">
        <v>0</v>
      </c>
    </row>
    <row r="327" spans="23:55" x14ac:dyDescent="0.35">
      <c r="W327" t="s">
        <v>376</v>
      </c>
      <c r="X327">
        <v>2021</v>
      </c>
      <c r="Y327">
        <v>9</v>
      </c>
      <c r="Z327" s="57">
        <v>44460</v>
      </c>
      <c r="AA327" t="s">
        <v>374</v>
      </c>
      <c r="AB327" s="18">
        <v>0</v>
      </c>
      <c r="AC327" s="18"/>
      <c r="AD327" s="18"/>
      <c r="AE327" s="18"/>
      <c r="AF327" s="18"/>
      <c r="AG327" s="18"/>
      <c r="AH327" s="18"/>
      <c r="AI327" s="18"/>
      <c r="AJ327" s="18">
        <v>0</v>
      </c>
      <c r="AT327">
        <v>9</v>
      </c>
      <c r="AU327" s="18">
        <v>3316.2</v>
      </c>
      <c r="AV327" s="18"/>
      <c r="AW327" s="18"/>
      <c r="AX327" s="18"/>
      <c r="AY327" s="18"/>
      <c r="AZ327" s="18"/>
      <c r="BA327" s="18"/>
      <c r="BB327" s="18"/>
      <c r="BC327" s="18">
        <v>3316.2</v>
      </c>
    </row>
    <row r="328" spans="23:55" x14ac:dyDescent="0.35">
      <c r="W328" s="36" t="s">
        <v>383</v>
      </c>
      <c r="X328" s="36"/>
      <c r="Y328" s="36"/>
      <c r="Z328" s="36"/>
      <c r="AA328" s="36"/>
      <c r="AB328" s="37">
        <v>0</v>
      </c>
      <c r="AC328" s="37"/>
      <c r="AD328" s="37"/>
      <c r="AE328" s="37"/>
      <c r="AF328" s="37"/>
      <c r="AG328" s="37"/>
      <c r="AH328" s="37"/>
      <c r="AI328" s="37"/>
      <c r="AJ328" s="37">
        <v>0</v>
      </c>
      <c r="AT328">
        <v>10</v>
      </c>
      <c r="AU328" s="18">
        <v>6150</v>
      </c>
      <c r="AV328" s="18"/>
      <c r="AW328" s="18"/>
      <c r="AX328" s="18"/>
      <c r="AY328" s="18"/>
      <c r="AZ328" s="18"/>
      <c r="BA328" s="18"/>
      <c r="BB328" s="18"/>
      <c r="BC328" s="18">
        <v>6150</v>
      </c>
    </row>
    <row r="329" spans="23:55" x14ac:dyDescent="0.35">
      <c r="W329" t="s">
        <v>401</v>
      </c>
      <c r="X329">
        <v>2021</v>
      </c>
      <c r="Y329">
        <v>10</v>
      </c>
      <c r="Z329" s="57">
        <v>44471</v>
      </c>
      <c r="AA329" t="s">
        <v>399</v>
      </c>
      <c r="AB329" s="18">
        <v>0</v>
      </c>
      <c r="AC329" s="18"/>
      <c r="AD329" s="18"/>
      <c r="AE329" s="18"/>
      <c r="AF329" s="18"/>
      <c r="AG329" s="18"/>
      <c r="AH329" s="18"/>
      <c r="AI329" s="18"/>
      <c r="AJ329" s="18">
        <v>0</v>
      </c>
      <c r="AT329">
        <v>12</v>
      </c>
      <c r="AU329" s="18">
        <v>4318</v>
      </c>
      <c r="AV329" s="18"/>
      <c r="AW329" s="18"/>
      <c r="AX329" s="18"/>
      <c r="AY329" s="18"/>
      <c r="AZ329" s="18"/>
      <c r="BA329" s="18"/>
      <c r="BB329" s="18"/>
      <c r="BC329" s="18">
        <v>4318</v>
      </c>
    </row>
    <row r="330" spans="23:55" x14ac:dyDescent="0.35">
      <c r="Z330" s="57">
        <v>44474</v>
      </c>
      <c r="AA330" t="s">
        <v>402</v>
      </c>
      <c r="AB330" s="18">
        <v>0</v>
      </c>
      <c r="AC330" s="18"/>
      <c r="AD330" s="18"/>
      <c r="AE330" s="18"/>
      <c r="AF330" s="18"/>
      <c r="AG330" s="18"/>
      <c r="AH330" s="18"/>
      <c r="AI330" s="18"/>
      <c r="AJ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/>
      <c r="BB330" s="18"/>
      <c r="BC330" s="18">
        <v>0</v>
      </c>
    </row>
    <row r="331" spans="23:55" x14ac:dyDescent="0.35">
      <c r="Z331" s="57">
        <v>44482</v>
      </c>
      <c r="AA331" t="s">
        <v>416</v>
      </c>
      <c r="AB331" s="18">
        <v>0</v>
      </c>
      <c r="AC331" s="18"/>
      <c r="AD331" s="18"/>
      <c r="AE331" s="18"/>
      <c r="AF331" s="18"/>
      <c r="AG331" s="18"/>
      <c r="AH331" s="18"/>
      <c r="AI331" s="18"/>
      <c r="AJ331" s="18">
        <v>0</v>
      </c>
      <c r="AR331" s="36" t="s">
        <v>642</v>
      </c>
      <c r="AS331" s="36"/>
      <c r="AT331" s="36"/>
      <c r="AU331" s="37">
        <v>13784.2</v>
      </c>
      <c r="AV331" s="37"/>
      <c r="AW331" s="37"/>
      <c r="AX331" s="37"/>
      <c r="AY331" s="37"/>
      <c r="AZ331" s="37"/>
      <c r="BA331" s="37"/>
      <c r="BB331" s="37"/>
      <c r="BC331" s="37">
        <v>13784.2</v>
      </c>
    </row>
    <row r="332" spans="23:55" x14ac:dyDescent="0.35">
      <c r="Z332" s="57">
        <v>44483</v>
      </c>
      <c r="AA332" t="s">
        <v>417</v>
      </c>
      <c r="AB332" s="18">
        <v>0</v>
      </c>
      <c r="AC332" s="18"/>
      <c r="AD332" s="18"/>
      <c r="AE332" s="18"/>
      <c r="AF332" s="18"/>
      <c r="AG332" s="18"/>
      <c r="AH332" s="18"/>
      <c r="AI332" s="18"/>
      <c r="AJ332" s="18">
        <v>0</v>
      </c>
      <c r="AR332" t="s">
        <v>666</v>
      </c>
      <c r="AS332">
        <v>2022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/>
      <c r="BB332" s="18"/>
      <c r="BC332" s="18">
        <v>0</v>
      </c>
    </row>
    <row r="333" spans="23:55" x14ac:dyDescent="0.35">
      <c r="Z333" s="57">
        <v>44497</v>
      </c>
      <c r="AA333" t="s">
        <v>448</v>
      </c>
      <c r="AB333" s="18">
        <v>0</v>
      </c>
      <c r="AC333" s="18"/>
      <c r="AD333" s="18"/>
      <c r="AE333" s="18"/>
      <c r="AF333" s="18"/>
      <c r="AG333" s="18"/>
      <c r="AH333" s="18"/>
      <c r="AI333" s="18"/>
      <c r="AJ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/>
      <c r="BB333" s="18"/>
      <c r="BC333" s="18">
        <v>0</v>
      </c>
    </row>
    <row r="334" spans="23:55" x14ac:dyDescent="0.35">
      <c r="Y334">
        <v>11</v>
      </c>
      <c r="Z334" s="57">
        <v>44502</v>
      </c>
      <c r="AA334" t="s">
        <v>458</v>
      </c>
      <c r="AB334" s="18">
        <v>0</v>
      </c>
      <c r="AC334" s="18"/>
      <c r="AD334" s="18"/>
      <c r="AE334" s="18"/>
      <c r="AF334" s="18"/>
      <c r="AG334" s="18"/>
      <c r="AH334" s="18"/>
      <c r="AI334" s="18"/>
      <c r="AJ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/>
      <c r="BB334" s="18"/>
      <c r="BC334" s="18">
        <v>0</v>
      </c>
    </row>
    <row r="335" spans="23:55" x14ac:dyDescent="0.35">
      <c r="Z335" s="57">
        <v>44513</v>
      </c>
      <c r="AA335" t="s">
        <v>478</v>
      </c>
      <c r="AB335" s="18">
        <v>0</v>
      </c>
      <c r="AC335" s="18"/>
      <c r="AD335" s="18"/>
      <c r="AE335" s="18"/>
      <c r="AF335" s="18"/>
      <c r="AG335" s="18"/>
      <c r="AH335" s="18"/>
      <c r="AI335" s="18"/>
      <c r="AJ335" s="18">
        <v>0</v>
      </c>
      <c r="AT335">
        <v>4</v>
      </c>
      <c r="AU335" s="18">
        <v>0</v>
      </c>
      <c r="AV335" s="18"/>
      <c r="AW335" s="18"/>
      <c r="AX335" s="18"/>
      <c r="AY335" s="18"/>
      <c r="AZ335" s="18"/>
      <c r="BA335" s="18"/>
      <c r="BB335" s="18"/>
      <c r="BC335" s="18">
        <v>0</v>
      </c>
    </row>
    <row r="336" spans="23:55" x14ac:dyDescent="0.35">
      <c r="Z336" s="57">
        <v>44526</v>
      </c>
      <c r="AA336" t="s">
        <v>482</v>
      </c>
      <c r="AB336" s="18">
        <v>0</v>
      </c>
      <c r="AC336" s="18"/>
      <c r="AD336" s="18"/>
      <c r="AE336" s="18"/>
      <c r="AF336" s="18"/>
      <c r="AG336" s="18"/>
      <c r="AH336" s="18"/>
      <c r="AI336" s="18"/>
      <c r="AJ336" s="18">
        <v>0</v>
      </c>
      <c r="AS336">
        <v>2023</v>
      </c>
      <c r="AT336">
        <v>1</v>
      </c>
      <c r="AU336" s="18">
        <v>0</v>
      </c>
      <c r="AV336" s="18"/>
      <c r="AW336" s="18"/>
      <c r="AX336" s="18"/>
      <c r="AY336" s="18"/>
      <c r="AZ336" s="18"/>
      <c r="BA336" s="18"/>
      <c r="BB336" s="18"/>
      <c r="BC336" s="18">
        <v>0</v>
      </c>
    </row>
    <row r="337" spans="24:55" x14ac:dyDescent="0.35">
      <c r="AA337" t="s">
        <v>483</v>
      </c>
      <c r="AB337" s="18">
        <v>0</v>
      </c>
      <c r="AC337" s="18"/>
      <c r="AD337" s="18"/>
      <c r="AE337" s="18"/>
      <c r="AF337" s="18"/>
      <c r="AG337" s="18"/>
      <c r="AH337" s="18"/>
      <c r="AI337" s="18"/>
      <c r="AJ337" s="18">
        <v>0</v>
      </c>
      <c r="AT337">
        <v>6</v>
      </c>
      <c r="AU337" s="18">
        <v>0</v>
      </c>
      <c r="AV337" s="18"/>
      <c r="AW337" s="18"/>
      <c r="AX337" s="18"/>
      <c r="AY337" s="18"/>
      <c r="AZ337" s="18"/>
      <c r="BA337" s="18"/>
      <c r="BB337" s="18"/>
      <c r="BC337" s="18">
        <v>0</v>
      </c>
    </row>
    <row r="338" spans="24:55" x14ac:dyDescent="0.35">
      <c r="Y338">
        <v>12</v>
      </c>
      <c r="Z338" s="57">
        <v>44561</v>
      </c>
      <c r="AA338" t="s">
        <v>537</v>
      </c>
      <c r="AB338" s="18">
        <v>0</v>
      </c>
      <c r="AC338" s="18"/>
      <c r="AD338" s="18"/>
      <c r="AE338" s="18"/>
      <c r="AF338" s="18"/>
      <c r="AG338" s="18"/>
      <c r="AH338" s="18"/>
      <c r="AI338" s="18"/>
      <c r="AJ338" s="18">
        <v>0</v>
      </c>
      <c r="AR338" s="36" t="s">
        <v>680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/>
      <c r="BB338" s="37"/>
      <c r="BC338" s="37">
        <v>0</v>
      </c>
    </row>
    <row r="339" spans="24:55" x14ac:dyDescent="0.35">
      <c r="X339">
        <v>2022</v>
      </c>
      <c r="Y339">
        <v>1</v>
      </c>
      <c r="Z339" s="57">
        <v>44567</v>
      </c>
      <c r="AA339" t="s">
        <v>548</v>
      </c>
      <c r="AB339" s="18">
        <v>0</v>
      </c>
      <c r="AC339" s="18"/>
      <c r="AD339" s="18"/>
      <c r="AE339" s="18"/>
      <c r="AF339" s="18"/>
      <c r="AG339" s="18"/>
      <c r="AH339" s="18"/>
      <c r="AI339" s="18"/>
      <c r="AJ339" s="18">
        <v>0</v>
      </c>
      <c r="AR339" t="s">
        <v>710</v>
      </c>
      <c r="AS339">
        <v>2022</v>
      </c>
      <c r="AT339">
        <v>4</v>
      </c>
      <c r="AU339" s="18">
        <v>0</v>
      </c>
      <c r="AV339" s="18"/>
      <c r="AW339" s="18"/>
      <c r="AX339" s="18"/>
      <c r="AY339" s="18"/>
      <c r="AZ339" s="18"/>
      <c r="BA339" s="18"/>
      <c r="BB339" s="18"/>
      <c r="BC339" s="18">
        <v>0</v>
      </c>
    </row>
    <row r="340" spans="24:55" x14ac:dyDescent="0.35">
      <c r="Z340" s="57">
        <v>44574</v>
      </c>
      <c r="AA340" t="s">
        <v>558</v>
      </c>
      <c r="AB340" s="18">
        <v>0</v>
      </c>
      <c r="AC340" s="18"/>
      <c r="AD340" s="18"/>
      <c r="AE340" s="18"/>
      <c r="AF340" s="18"/>
      <c r="AG340" s="18"/>
      <c r="AH340" s="18"/>
      <c r="AI340" s="18"/>
      <c r="AJ340" s="18">
        <v>0</v>
      </c>
      <c r="AR340" s="36" t="s">
        <v>755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/>
      <c r="BB340" s="37"/>
      <c r="BC340" s="37">
        <v>0</v>
      </c>
    </row>
    <row r="341" spans="24:55" x14ac:dyDescent="0.35">
      <c r="Z341" s="57">
        <v>44583</v>
      </c>
      <c r="AA341" t="s">
        <v>566</v>
      </c>
      <c r="AB341" s="18">
        <v>0</v>
      </c>
      <c r="AC341" s="18"/>
      <c r="AD341" s="18"/>
      <c r="AE341" s="18"/>
      <c r="AF341" s="18"/>
      <c r="AG341" s="18"/>
      <c r="AH341" s="18"/>
      <c r="AI341" s="18"/>
      <c r="AJ341" s="18">
        <v>0</v>
      </c>
      <c r="AR341" t="s">
        <v>774</v>
      </c>
      <c r="AS341">
        <v>2022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/>
      <c r="BB341" s="18"/>
      <c r="BC341" s="18">
        <v>0</v>
      </c>
    </row>
    <row r="342" spans="24:55" x14ac:dyDescent="0.35">
      <c r="Y342">
        <v>2</v>
      </c>
      <c r="Z342" s="57">
        <v>44602</v>
      </c>
      <c r="AA342" t="s">
        <v>602</v>
      </c>
      <c r="AB342" s="18">
        <v>0</v>
      </c>
      <c r="AC342" s="18"/>
      <c r="AD342" s="18"/>
      <c r="AE342" s="18"/>
      <c r="AF342" s="18"/>
      <c r="AG342" s="18"/>
      <c r="AH342" s="18"/>
      <c r="AI342" s="18"/>
      <c r="AJ342" s="18">
        <v>0</v>
      </c>
      <c r="AT342">
        <v>4</v>
      </c>
      <c r="AU342" s="18">
        <v>0</v>
      </c>
      <c r="AV342" s="18"/>
      <c r="AW342" s="18"/>
      <c r="AX342" s="18"/>
      <c r="AY342" s="18"/>
      <c r="AZ342" s="18"/>
      <c r="BA342" s="18"/>
      <c r="BB342" s="18"/>
      <c r="BC342" s="18">
        <v>0</v>
      </c>
    </row>
    <row r="343" spans="24:55" x14ac:dyDescent="0.35">
      <c r="Z343" s="57">
        <v>44614</v>
      </c>
      <c r="AA343" t="s">
        <v>609</v>
      </c>
      <c r="AB343" s="18">
        <v>0</v>
      </c>
      <c r="AC343" s="18"/>
      <c r="AD343" s="18"/>
      <c r="AE343" s="18"/>
      <c r="AF343" s="18"/>
      <c r="AG343" s="18"/>
      <c r="AH343" s="18"/>
      <c r="AI343" s="18"/>
      <c r="AJ343" s="18">
        <v>0</v>
      </c>
      <c r="AR343" s="36" t="s">
        <v>799</v>
      </c>
      <c r="AS343" s="36"/>
      <c r="AT343" s="36"/>
      <c r="AU343" s="37">
        <v>0</v>
      </c>
      <c r="AV343" s="37"/>
      <c r="AW343" s="37"/>
      <c r="AX343" s="37"/>
      <c r="AY343" s="37"/>
      <c r="AZ343" s="37"/>
      <c r="BA343" s="37"/>
      <c r="BB343" s="37"/>
      <c r="BC343" s="37">
        <v>0</v>
      </c>
    </row>
    <row r="344" spans="24:55" x14ac:dyDescent="0.35">
      <c r="Y344">
        <v>3</v>
      </c>
      <c r="Z344" s="57">
        <v>44631</v>
      </c>
      <c r="AA344" t="s">
        <v>644</v>
      </c>
      <c r="AB344" s="18">
        <v>0</v>
      </c>
      <c r="AC344" s="18"/>
      <c r="AD344" s="18"/>
      <c r="AE344" s="18"/>
      <c r="AF344" s="18"/>
      <c r="AG344" s="18"/>
      <c r="AH344" s="18"/>
      <c r="AI344" s="18"/>
      <c r="AJ344" s="18">
        <v>0</v>
      </c>
      <c r="AR344" t="s">
        <v>785</v>
      </c>
      <c r="AS344">
        <v>2022</v>
      </c>
      <c r="AT344">
        <v>5</v>
      </c>
      <c r="AU344" s="18">
        <v>0</v>
      </c>
      <c r="AV344" s="18"/>
      <c r="AW344" s="18"/>
      <c r="AX344" s="18"/>
      <c r="AY344" s="18"/>
      <c r="AZ344" s="18"/>
      <c r="BA344" s="18"/>
      <c r="BB344" s="18"/>
      <c r="BC344" s="18">
        <v>0</v>
      </c>
    </row>
    <row r="345" spans="24:55" x14ac:dyDescent="0.35">
      <c r="Z345" s="57">
        <v>44637</v>
      </c>
      <c r="AA345" t="s">
        <v>650</v>
      </c>
      <c r="AB345" s="18">
        <v>0</v>
      </c>
      <c r="AC345" s="18"/>
      <c r="AD345" s="18"/>
      <c r="AE345" s="18"/>
      <c r="AF345" s="18"/>
      <c r="AG345" s="18"/>
      <c r="AH345" s="18"/>
      <c r="AI345" s="18"/>
      <c r="AJ345" s="18">
        <v>0</v>
      </c>
      <c r="AT345">
        <v>8</v>
      </c>
      <c r="AU345" s="18">
        <v>0</v>
      </c>
      <c r="AV345" s="18"/>
      <c r="AW345" s="18"/>
      <c r="AX345" s="18"/>
      <c r="AY345" s="18"/>
      <c r="AZ345" s="18"/>
      <c r="BA345" s="18"/>
      <c r="BB345" s="18"/>
      <c r="BC345" s="18">
        <v>0</v>
      </c>
    </row>
    <row r="346" spans="24:55" x14ac:dyDescent="0.35">
      <c r="Y346">
        <v>5</v>
      </c>
      <c r="Z346" s="57">
        <v>44704</v>
      </c>
      <c r="AA346" t="s">
        <v>795</v>
      </c>
      <c r="AB346" s="18">
        <v>0</v>
      </c>
      <c r="AC346" s="18"/>
      <c r="AD346" s="18"/>
      <c r="AE346" s="18"/>
      <c r="AF346" s="18"/>
      <c r="AG346" s="18"/>
      <c r="AH346" s="18"/>
      <c r="AI346" s="18"/>
      <c r="AJ346" s="18">
        <v>0</v>
      </c>
      <c r="AT346">
        <v>10</v>
      </c>
      <c r="AU346" s="18">
        <v>0</v>
      </c>
      <c r="AV346" s="18"/>
      <c r="AW346" s="18"/>
      <c r="AX346" s="18"/>
      <c r="AY346" s="18"/>
      <c r="AZ346" s="18"/>
      <c r="BA346" s="18"/>
      <c r="BB346" s="18"/>
      <c r="BC346" s="18">
        <v>0</v>
      </c>
    </row>
    <row r="347" spans="24:55" x14ac:dyDescent="0.35">
      <c r="Y347">
        <v>6</v>
      </c>
      <c r="Z347" s="57">
        <v>44740</v>
      </c>
      <c r="AA347" t="s">
        <v>847</v>
      </c>
      <c r="AB347" s="18">
        <v>0</v>
      </c>
      <c r="AC347" s="18"/>
      <c r="AD347" s="18"/>
      <c r="AE347" s="18"/>
      <c r="AF347" s="18"/>
      <c r="AG347" s="18"/>
      <c r="AH347" s="18"/>
      <c r="AI347" s="18"/>
      <c r="AJ347" s="18">
        <v>0</v>
      </c>
      <c r="AT347">
        <v>12</v>
      </c>
      <c r="AU347" s="18">
        <v>0</v>
      </c>
      <c r="AV347" s="18"/>
      <c r="AW347" s="18"/>
      <c r="AX347" s="18"/>
      <c r="AY347" s="18"/>
      <c r="AZ347" s="18"/>
      <c r="BA347" s="18"/>
      <c r="BB347" s="18"/>
      <c r="BC347" s="18">
        <v>0</v>
      </c>
    </row>
    <row r="348" spans="24:55" x14ac:dyDescent="0.35">
      <c r="Y348">
        <v>7</v>
      </c>
      <c r="Z348" s="57">
        <v>44754</v>
      </c>
      <c r="AA348" t="s">
        <v>858</v>
      </c>
      <c r="AB348" s="18">
        <v>0</v>
      </c>
      <c r="AC348" s="18"/>
      <c r="AD348" s="18"/>
      <c r="AE348" s="18"/>
      <c r="AF348" s="18"/>
      <c r="AG348" s="18"/>
      <c r="AH348" s="18"/>
      <c r="AI348" s="18"/>
      <c r="AJ348" s="18">
        <v>0</v>
      </c>
      <c r="AS348">
        <v>2023</v>
      </c>
      <c r="AT348">
        <v>3</v>
      </c>
      <c r="AU348" s="18">
        <v>0</v>
      </c>
      <c r="AV348" s="18"/>
      <c r="AW348" s="18"/>
      <c r="AX348" s="18"/>
      <c r="AY348" s="18"/>
      <c r="AZ348" s="18"/>
      <c r="BA348" s="18"/>
      <c r="BB348" s="18"/>
      <c r="BC348" s="18">
        <v>0</v>
      </c>
    </row>
    <row r="349" spans="24:55" x14ac:dyDescent="0.35">
      <c r="Y349">
        <v>8</v>
      </c>
      <c r="Z349" s="57">
        <v>44798</v>
      </c>
      <c r="AA349" t="s">
        <v>916</v>
      </c>
      <c r="AB349" s="18">
        <v>0</v>
      </c>
      <c r="AC349" s="18"/>
      <c r="AD349" s="18"/>
      <c r="AE349" s="18"/>
      <c r="AF349" s="18"/>
      <c r="AG349" s="18"/>
      <c r="AH349" s="18"/>
      <c r="AI349" s="18"/>
      <c r="AJ349" s="18">
        <v>0</v>
      </c>
      <c r="AT349">
        <v>12</v>
      </c>
      <c r="AU349" s="18">
        <v>0</v>
      </c>
      <c r="AV349" s="18"/>
      <c r="AW349" s="18"/>
      <c r="AX349" s="18"/>
      <c r="AY349" s="18"/>
      <c r="AZ349" s="18"/>
      <c r="BA349" s="18"/>
      <c r="BB349" s="18"/>
      <c r="BC349" s="18">
        <v>0</v>
      </c>
    </row>
    <row r="350" spans="24:55" x14ac:dyDescent="0.35">
      <c r="Z350" s="57">
        <v>44799</v>
      </c>
      <c r="AA350" t="s">
        <v>916</v>
      </c>
      <c r="AB350" s="18">
        <v>0</v>
      </c>
      <c r="AC350" s="18"/>
      <c r="AD350" s="18"/>
      <c r="AE350" s="18"/>
      <c r="AF350" s="18"/>
      <c r="AG350" s="18"/>
      <c r="AH350" s="18"/>
      <c r="AI350" s="18"/>
      <c r="AJ350" s="18">
        <v>0</v>
      </c>
      <c r="AS350">
        <v>2024</v>
      </c>
      <c r="AT350">
        <v>2</v>
      </c>
      <c r="AU350" s="18">
        <v>0</v>
      </c>
      <c r="AV350" s="18"/>
      <c r="AW350" s="18"/>
      <c r="AX350" s="18"/>
      <c r="AY350" s="18"/>
      <c r="AZ350" s="18"/>
      <c r="BA350" s="18"/>
      <c r="BB350" s="18"/>
      <c r="BC350" s="18">
        <v>0</v>
      </c>
    </row>
    <row r="351" spans="24:55" x14ac:dyDescent="0.35">
      <c r="Y351">
        <v>9</v>
      </c>
      <c r="Z351" s="57">
        <v>44827</v>
      </c>
      <c r="AA351" t="s">
        <v>944</v>
      </c>
      <c r="AB351" s="18">
        <v>0</v>
      </c>
      <c r="AC351" s="18"/>
      <c r="AD351" s="18"/>
      <c r="AE351" s="18"/>
      <c r="AF351" s="18"/>
      <c r="AG351" s="18"/>
      <c r="AH351" s="18"/>
      <c r="AI351" s="18"/>
      <c r="AJ351" s="18">
        <v>0</v>
      </c>
      <c r="AT351">
        <v>3</v>
      </c>
      <c r="AU351" s="18">
        <v>0</v>
      </c>
      <c r="AV351" s="18"/>
      <c r="AW351" s="18"/>
      <c r="AX351" s="18"/>
      <c r="AY351" s="18"/>
      <c r="AZ351" s="18"/>
      <c r="BA351" s="18"/>
      <c r="BB351" s="18"/>
      <c r="BC351" s="18">
        <v>0</v>
      </c>
    </row>
    <row r="352" spans="24:55" x14ac:dyDescent="0.35">
      <c r="Y352">
        <v>10</v>
      </c>
      <c r="Z352" s="57">
        <v>44845</v>
      </c>
      <c r="AA352" t="s">
        <v>999</v>
      </c>
      <c r="AB352" s="18">
        <v>0</v>
      </c>
      <c r="AC352" s="18"/>
      <c r="AD352" s="18"/>
      <c r="AE352" s="18"/>
      <c r="AF352" s="18"/>
      <c r="AG352" s="18"/>
      <c r="AH352" s="18"/>
      <c r="AI352" s="18"/>
      <c r="AJ352" s="18">
        <v>0</v>
      </c>
      <c r="AT352">
        <v>5</v>
      </c>
      <c r="AU352" s="18">
        <v>1843.8</v>
      </c>
      <c r="AV352" s="18"/>
      <c r="AW352" s="18"/>
      <c r="AX352" s="18"/>
      <c r="AY352" s="18"/>
      <c r="AZ352" s="18"/>
      <c r="BA352" s="18"/>
      <c r="BB352" s="18"/>
      <c r="BC352" s="18">
        <v>1843.8</v>
      </c>
    </row>
    <row r="353" spans="24:55" x14ac:dyDescent="0.35">
      <c r="Y353">
        <v>11</v>
      </c>
      <c r="Z353" s="57">
        <v>44880</v>
      </c>
      <c r="AA353" t="s">
        <v>1067</v>
      </c>
      <c r="AB353" s="18">
        <v>0</v>
      </c>
      <c r="AC353" s="18"/>
      <c r="AD353" s="18"/>
      <c r="AE353" s="18"/>
      <c r="AF353" s="18"/>
      <c r="AG353" s="18"/>
      <c r="AH353" s="18"/>
      <c r="AI353" s="18"/>
      <c r="AJ353" s="18">
        <v>0</v>
      </c>
      <c r="AR353" s="36" t="s">
        <v>800</v>
      </c>
      <c r="AS353" s="36"/>
      <c r="AT353" s="36"/>
      <c r="AU353" s="37">
        <v>1843.8</v>
      </c>
      <c r="AV353" s="37"/>
      <c r="AW353" s="37"/>
      <c r="AX353" s="37"/>
      <c r="AY353" s="37"/>
      <c r="AZ353" s="37"/>
      <c r="BA353" s="37"/>
      <c r="BB353" s="37"/>
      <c r="BC353" s="37">
        <v>1843.8</v>
      </c>
    </row>
    <row r="354" spans="24:55" x14ac:dyDescent="0.35">
      <c r="Z354" t="s">
        <v>1070</v>
      </c>
      <c r="AA354" t="s">
        <v>1068</v>
      </c>
      <c r="AB354" s="18">
        <v>0</v>
      </c>
      <c r="AC354" s="18"/>
      <c r="AD354" s="18"/>
      <c r="AE354" s="18"/>
      <c r="AF354" s="18"/>
      <c r="AG354" s="18"/>
      <c r="AH354" s="18"/>
      <c r="AI354" s="18"/>
      <c r="AJ354" s="18">
        <v>0</v>
      </c>
      <c r="AR354" t="s">
        <v>860</v>
      </c>
      <c r="AS354">
        <v>2022</v>
      </c>
      <c r="AT354">
        <v>7</v>
      </c>
      <c r="AU354" s="18">
        <v>0</v>
      </c>
      <c r="AV354" s="18"/>
      <c r="AW354" s="18"/>
      <c r="AX354" s="18"/>
      <c r="AY354" s="18"/>
      <c r="AZ354" s="18"/>
      <c r="BA354" s="18"/>
      <c r="BB354" s="18"/>
      <c r="BC354" s="18">
        <v>0</v>
      </c>
    </row>
    <row r="355" spans="24:55" x14ac:dyDescent="0.35">
      <c r="Y355">
        <v>12</v>
      </c>
      <c r="Z355" t="s">
        <v>1135</v>
      </c>
      <c r="AA355" t="s">
        <v>1134</v>
      </c>
      <c r="AB355" s="18">
        <v>0</v>
      </c>
      <c r="AC355" s="18"/>
      <c r="AD355" s="18"/>
      <c r="AE355" s="18"/>
      <c r="AF355" s="18"/>
      <c r="AG355" s="18"/>
      <c r="AH355" s="18"/>
      <c r="AI355" s="18"/>
      <c r="AJ355" s="18">
        <v>0</v>
      </c>
      <c r="AT355">
        <v>8</v>
      </c>
      <c r="AU355" s="18">
        <v>0.20000000000004547</v>
      </c>
      <c r="AV355" s="18"/>
      <c r="AW355" s="18"/>
      <c r="AX355" s="18"/>
      <c r="AY355" s="18"/>
      <c r="AZ355" s="18"/>
      <c r="BA355" s="18"/>
      <c r="BB355" s="18"/>
      <c r="BC355" s="18">
        <v>0.20000000000004547</v>
      </c>
    </row>
    <row r="356" spans="24:55" x14ac:dyDescent="0.35">
      <c r="Y356">
        <v>4</v>
      </c>
      <c r="Z356" s="57">
        <v>44659</v>
      </c>
      <c r="AA356" t="s">
        <v>687</v>
      </c>
      <c r="AB356" s="18">
        <v>0</v>
      </c>
      <c r="AC356" s="18"/>
      <c r="AD356" s="18"/>
      <c r="AE356" s="18"/>
      <c r="AF356" s="18"/>
      <c r="AG356" s="18"/>
      <c r="AH356" s="18"/>
      <c r="AI356" s="18"/>
      <c r="AJ356" s="18">
        <v>0</v>
      </c>
      <c r="AT356">
        <v>9</v>
      </c>
      <c r="AU356" s="18">
        <v>0</v>
      </c>
      <c r="AV356" s="18"/>
      <c r="AW356" s="18"/>
      <c r="AX356" s="18"/>
      <c r="AY356" s="18"/>
      <c r="AZ356" s="18"/>
      <c r="BA356" s="18"/>
      <c r="BB356" s="18"/>
      <c r="BC356" s="18">
        <v>0</v>
      </c>
    </row>
    <row r="357" spans="24:55" x14ac:dyDescent="0.35">
      <c r="Z357" s="57">
        <v>44679</v>
      </c>
      <c r="AA357" t="s">
        <v>727</v>
      </c>
      <c r="AB357" s="18">
        <v>0</v>
      </c>
      <c r="AC357" s="18"/>
      <c r="AD357" s="18"/>
      <c r="AE357" s="18"/>
      <c r="AF357" s="18"/>
      <c r="AG357" s="18"/>
      <c r="AH357" s="18"/>
      <c r="AI357" s="18"/>
      <c r="AJ357" s="18">
        <v>0</v>
      </c>
      <c r="AT357">
        <v>11</v>
      </c>
      <c r="AU357" s="18">
        <v>0</v>
      </c>
      <c r="AV357" s="18"/>
      <c r="AW357" s="18"/>
      <c r="AX357" s="18"/>
      <c r="AY357" s="18"/>
      <c r="AZ357" s="18"/>
      <c r="BA357" s="18"/>
      <c r="BB357" s="18"/>
      <c r="BC357" s="18">
        <v>0</v>
      </c>
    </row>
    <row r="358" spans="24:55" x14ac:dyDescent="0.35">
      <c r="X358">
        <v>2023</v>
      </c>
      <c r="Y358">
        <v>1</v>
      </c>
      <c r="Z358" s="57">
        <v>44946</v>
      </c>
      <c r="AA358" t="s">
        <v>1195</v>
      </c>
      <c r="AB358" s="18">
        <v>0</v>
      </c>
      <c r="AC358" s="18"/>
      <c r="AD358" s="18"/>
      <c r="AE358" s="18"/>
      <c r="AF358" s="18"/>
      <c r="AG358" s="18"/>
      <c r="AH358" s="18"/>
      <c r="AI358" s="18"/>
      <c r="AJ358" s="18">
        <v>0</v>
      </c>
      <c r="AS358">
        <v>2023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/>
      <c r="BB358" s="18"/>
      <c r="BC358" s="18">
        <v>0</v>
      </c>
    </row>
    <row r="359" spans="24:55" x14ac:dyDescent="0.35">
      <c r="Y359">
        <v>2</v>
      </c>
      <c r="Z359" s="57">
        <v>44968</v>
      </c>
      <c r="AA359" t="s">
        <v>1257</v>
      </c>
      <c r="AB359" s="18">
        <v>0</v>
      </c>
      <c r="AC359" s="18"/>
      <c r="AD359" s="18"/>
      <c r="AE359" s="18"/>
      <c r="AF359" s="18"/>
      <c r="AG359" s="18"/>
      <c r="AH359" s="18"/>
      <c r="AI359" s="18"/>
      <c r="AJ359" s="18">
        <v>0</v>
      </c>
      <c r="AT359">
        <v>5</v>
      </c>
      <c r="AU359" s="18">
        <v>3784</v>
      </c>
      <c r="AV359" s="18"/>
      <c r="AW359" s="18"/>
      <c r="AX359" s="18"/>
      <c r="AY359" s="18"/>
      <c r="AZ359" s="18"/>
      <c r="BA359" s="18"/>
      <c r="BB359" s="18"/>
      <c r="BC359" s="18">
        <v>3784</v>
      </c>
    </row>
    <row r="360" spans="24:55" x14ac:dyDescent="0.35">
      <c r="Z360" t="s">
        <v>1280</v>
      </c>
      <c r="AA360" t="s">
        <v>1281</v>
      </c>
      <c r="AB360" s="18">
        <v>0</v>
      </c>
      <c r="AC360" s="18"/>
      <c r="AD360" s="18"/>
      <c r="AE360" s="18"/>
      <c r="AF360" s="18"/>
      <c r="AG360" s="18"/>
      <c r="AH360" s="18"/>
      <c r="AI360" s="18"/>
      <c r="AJ360" s="18">
        <v>0</v>
      </c>
      <c r="AT360">
        <v>7</v>
      </c>
      <c r="AU360" s="18">
        <v>2516</v>
      </c>
      <c r="AV360" s="18"/>
      <c r="AW360" s="18"/>
      <c r="AX360" s="18"/>
      <c r="AY360" s="18"/>
      <c r="AZ360" s="18"/>
      <c r="BA360" s="18"/>
      <c r="BB360" s="18"/>
      <c r="BC360" s="18">
        <v>2516</v>
      </c>
    </row>
    <row r="361" spans="24:55" x14ac:dyDescent="0.35">
      <c r="Z361" t="s">
        <v>1284</v>
      </c>
      <c r="AA361" t="s">
        <v>1282</v>
      </c>
      <c r="AB361" s="18">
        <v>0</v>
      </c>
      <c r="AC361" s="18"/>
      <c r="AD361" s="18"/>
      <c r="AE361" s="18"/>
      <c r="AF361" s="18"/>
      <c r="AG361" s="18"/>
      <c r="AH361" s="18"/>
      <c r="AI361" s="18"/>
      <c r="AJ361" s="18">
        <v>0</v>
      </c>
      <c r="AT361">
        <v>11</v>
      </c>
      <c r="AU361" s="18">
        <v>4987.1000000000004</v>
      </c>
      <c r="AV361" s="18"/>
      <c r="AW361" s="18"/>
      <c r="AX361" s="18"/>
      <c r="AY361" s="18"/>
      <c r="AZ361" s="18"/>
      <c r="BA361" s="18"/>
      <c r="BB361" s="18"/>
      <c r="BC361" s="18">
        <v>4987.1000000000004</v>
      </c>
    </row>
    <row r="362" spans="24:55" x14ac:dyDescent="0.35">
      <c r="Y362">
        <v>3</v>
      </c>
      <c r="Z362" t="s">
        <v>1322</v>
      </c>
      <c r="AA362" t="s">
        <v>1320</v>
      </c>
      <c r="AB362" s="18">
        <v>-1.1368683772161603E-13</v>
      </c>
      <c r="AC362" s="18"/>
      <c r="AD362" s="18"/>
      <c r="AE362" s="18"/>
      <c r="AF362" s="18"/>
      <c r="AG362" s="18"/>
      <c r="AH362" s="18"/>
      <c r="AI362" s="18"/>
      <c r="AJ362" s="18">
        <v>-1.1368683772161603E-13</v>
      </c>
      <c r="AT362">
        <v>4</v>
      </c>
      <c r="AU362" s="18">
        <v>6058.6</v>
      </c>
      <c r="AV362" s="18"/>
      <c r="AW362" s="18"/>
      <c r="AX362" s="18"/>
      <c r="AY362" s="18"/>
      <c r="AZ362" s="18"/>
      <c r="BA362" s="18"/>
      <c r="BB362" s="18"/>
      <c r="BC362" s="18">
        <v>6058.6</v>
      </c>
    </row>
    <row r="363" spans="24:55" x14ac:dyDescent="0.35">
      <c r="Z363" t="s">
        <v>1325</v>
      </c>
      <c r="AA363" t="s">
        <v>1321</v>
      </c>
      <c r="AB363" s="18">
        <v>0</v>
      </c>
      <c r="AC363" s="18"/>
      <c r="AD363" s="18"/>
      <c r="AE363" s="18"/>
      <c r="AF363" s="18"/>
      <c r="AG363" s="18"/>
      <c r="AH363" s="18"/>
      <c r="AI363" s="18"/>
      <c r="AJ363" s="18">
        <v>0</v>
      </c>
      <c r="AR363" s="36" t="s">
        <v>875</v>
      </c>
      <c r="AS363" s="36"/>
      <c r="AT363" s="36"/>
      <c r="AU363" s="37">
        <v>17345.900000000001</v>
      </c>
      <c r="AV363" s="37"/>
      <c r="AW363" s="37"/>
      <c r="AX363" s="37"/>
      <c r="AY363" s="37"/>
      <c r="AZ363" s="37"/>
      <c r="BA363" s="37"/>
      <c r="BB363" s="37"/>
      <c r="BC363" s="37">
        <v>17345.900000000001</v>
      </c>
    </row>
    <row r="364" spans="24:55" x14ac:dyDescent="0.35">
      <c r="Z364" t="s">
        <v>1335</v>
      </c>
      <c r="AA364" t="s">
        <v>1338</v>
      </c>
      <c r="AB364" s="18">
        <v>0</v>
      </c>
      <c r="AC364" s="18"/>
      <c r="AD364" s="18"/>
      <c r="AE364" s="18"/>
      <c r="AF364" s="18"/>
      <c r="AG364" s="18"/>
      <c r="AH364" s="18"/>
      <c r="AI364" s="18"/>
      <c r="AJ364" s="18">
        <v>0</v>
      </c>
      <c r="AR364" t="s">
        <v>959</v>
      </c>
      <c r="AS364">
        <v>2022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/>
      <c r="BB364" s="18"/>
      <c r="BC364" s="18">
        <v>0</v>
      </c>
    </row>
    <row r="365" spans="24:55" x14ac:dyDescent="0.35">
      <c r="Y365">
        <v>5</v>
      </c>
      <c r="Z365" s="57">
        <v>45058</v>
      </c>
      <c r="AA365" t="s">
        <v>1542</v>
      </c>
      <c r="AB365" s="18">
        <v>0</v>
      </c>
      <c r="AC365" s="18"/>
      <c r="AD365" s="18"/>
      <c r="AE365" s="18"/>
      <c r="AF365" s="18"/>
      <c r="AG365" s="18"/>
      <c r="AH365" s="18"/>
      <c r="AI365" s="18"/>
      <c r="AJ365" s="18">
        <v>0</v>
      </c>
      <c r="AS365">
        <v>2023</v>
      </c>
      <c r="AT365">
        <v>1</v>
      </c>
      <c r="AU365" s="18">
        <v>0</v>
      </c>
      <c r="AV365" s="18"/>
      <c r="AW365" s="18"/>
      <c r="AX365" s="18"/>
      <c r="AY365" s="18"/>
      <c r="AZ365" s="18"/>
      <c r="BA365" s="18"/>
      <c r="BB365" s="18"/>
      <c r="BC365" s="18">
        <v>0</v>
      </c>
    </row>
    <row r="366" spans="24:55" x14ac:dyDescent="0.35">
      <c r="Y366">
        <v>6</v>
      </c>
      <c r="Z366" t="s">
        <v>1612</v>
      </c>
      <c r="AA366" t="s">
        <v>1611</v>
      </c>
      <c r="AB366" s="18">
        <v>0</v>
      </c>
      <c r="AC366" s="18"/>
      <c r="AD366" s="18"/>
      <c r="AE366" s="18"/>
      <c r="AF366" s="18"/>
      <c r="AG366" s="18"/>
      <c r="AH366" s="18"/>
      <c r="AI366" s="18"/>
      <c r="AJ366" s="18">
        <v>0</v>
      </c>
      <c r="AR366" s="36" t="s">
        <v>986</v>
      </c>
      <c r="AS366" s="36"/>
      <c r="AT366" s="36"/>
      <c r="AU366" s="37">
        <v>0</v>
      </c>
      <c r="AV366" s="37"/>
      <c r="AW366" s="37"/>
      <c r="AX366" s="37"/>
      <c r="AY366" s="37"/>
      <c r="AZ366" s="37"/>
      <c r="BA366" s="37"/>
      <c r="BB366" s="37"/>
      <c r="BC366" s="37">
        <v>0</v>
      </c>
    </row>
    <row r="367" spans="24:55" x14ac:dyDescent="0.35">
      <c r="Z367" s="57">
        <v>45091</v>
      </c>
      <c r="AA367" t="s">
        <v>1627</v>
      </c>
      <c r="AB367" s="18">
        <v>0</v>
      </c>
      <c r="AC367" s="18"/>
      <c r="AD367" s="18"/>
      <c r="AE367" s="18"/>
      <c r="AF367" s="18"/>
      <c r="AG367" s="18"/>
      <c r="AH367" s="18"/>
      <c r="AI367" s="18"/>
      <c r="AJ367" s="18">
        <v>0</v>
      </c>
      <c r="AR367" t="s">
        <v>1045</v>
      </c>
      <c r="AS367" t="s">
        <v>1764</v>
      </c>
      <c r="AT367" t="s">
        <v>1764</v>
      </c>
      <c r="AU367" s="18"/>
      <c r="AV367" s="18"/>
      <c r="AW367" s="18"/>
      <c r="AX367" s="18"/>
      <c r="AY367" s="18">
        <v>0</v>
      </c>
      <c r="AZ367" s="18"/>
      <c r="BA367" s="18"/>
      <c r="BB367" s="18"/>
      <c r="BC367" s="18">
        <v>0</v>
      </c>
    </row>
    <row r="368" spans="24:55" x14ac:dyDescent="0.35">
      <c r="Z368" s="57">
        <v>45101</v>
      </c>
      <c r="AA368" t="s">
        <v>1652</v>
      </c>
      <c r="AB368" s="18">
        <v>0</v>
      </c>
      <c r="AC368" s="18"/>
      <c r="AD368" s="18"/>
      <c r="AE368" s="18"/>
      <c r="AF368" s="18"/>
      <c r="AG368" s="18"/>
      <c r="AH368" s="18"/>
      <c r="AI368" s="18"/>
      <c r="AJ368" s="18">
        <v>0</v>
      </c>
      <c r="AR368" s="36" t="s">
        <v>1046</v>
      </c>
      <c r="AS368" s="36"/>
      <c r="AT368" s="36"/>
      <c r="AU368" s="37"/>
      <c r="AV368" s="37"/>
      <c r="AW368" s="37"/>
      <c r="AX368" s="37"/>
      <c r="AY368" s="37">
        <v>0</v>
      </c>
      <c r="AZ368" s="37"/>
      <c r="BA368" s="37"/>
      <c r="BB368" s="37"/>
      <c r="BC368" s="37">
        <v>0</v>
      </c>
    </row>
    <row r="369" spans="25:55" x14ac:dyDescent="0.35">
      <c r="Y369">
        <v>7</v>
      </c>
      <c r="Z369" t="s">
        <v>1725</v>
      </c>
      <c r="AA369" t="s">
        <v>1724</v>
      </c>
      <c r="AB369" s="18">
        <v>-1.1368683772161603E-13</v>
      </c>
      <c r="AC369" s="18"/>
      <c r="AD369" s="18"/>
      <c r="AE369" s="18"/>
      <c r="AF369" s="18"/>
      <c r="AG369" s="18"/>
      <c r="AH369" s="18"/>
      <c r="AI369" s="18"/>
      <c r="AJ369" s="18">
        <v>-1.1368683772161603E-13</v>
      </c>
      <c r="AR369" t="s">
        <v>1052</v>
      </c>
      <c r="AS369">
        <v>2022</v>
      </c>
      <c r="AT369">
        <v>11</v>
      </c>
      <c r="AU369" s="18">
        <v>0</v>
      </c>
      <c r="AV369" s="18"/>
      <c r="AW369" s="18"/>
      <c r="AX369" s="18"/>
      <c r="AY369" s="18"/>
      <c r="AZ369" s="18"/>
      <c r="BA369" s="18"/>
      <c r="BB369" s="18"/>
      <c r="BC369" s="18">
        <v>0</v>
      </c>
    </row>
    <row r="370" spans="25:55" x14ac:dyDescent="0.35">
      <c r="Z370" s="57">
        <v>45127</v>
      </c>
      <c r="AA370" t="s">
        <v>1727</v>
      </c>
      <c r="AB370" s="18">
        <v>0</v>
      </c>
      <c r="AC370" s="18"/>
      <c r="AD370" s="18"/>
      <c r="AE370" s="18"/>
      <c r="AF370" s="18"/>
      <c r="AG370" s="18"/>
      <c r="AH370" s="18"/>
      <c r="AI370" s="18"/>
      <c r="AJ370" s="18">
        <v>0</v>
      </c>
      <c r="AT370">
        <v>12</v>
      </c>
      <c r="AU370" s="18">
        <v>0</v>
      </c>
      <c r="AV370" s="18"/>
      <c r="AW370" s="18"/>
      <c r="AX370" s="18"/>
      <c r="AY370" s="18"/>
      <c r="AZ370" s="18"/>
      <c r="BA370" s="18"/>
      <c r="BB370" s="18"/>
      <c r="BC370" s="18">
        <v>0</v>
      </c>
    </row>
    <row r="371" spans="25:55" x14ac:dyDescent="0.35">
      <c r="Y371">
        <v>8</v>
      </c>
      <c r="Z371" s="57">
        <v>45142</v>
      </c>
      <c r="AA371" t="s">
        <v>1799</v>
      </c>
      <c r="AB371" s="18">
        <v>0</v>
      </c>
      <c r="AC371" s="18"/>
      <c r="AD371" s="18"/>
      <c r="AE371" s="18"/>
      <c r="AF371" s="18"/>
      <c r="AG371" s="18"/>
      <c r="AH371" s="18"/>
      <c r="AI371" s="18"/>
      <c r="AJ371" s="18">
        <v>0</v>
      </c>
      <c r="AR371" s="36" t="s">
        <v>1089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/>
      <c r="BB371" s="37"/>
      <c r="BC371" s="37">
        <v>0</v>
      </c>
    </row>
    <row r="372" spans="25:55" x14ac:dyDescent="0.35">
      <c r="Z372" s="57">
        <v>45153</v>
      </c>
      <c r="AA372" t="s">
        <v>1813</v>
      </c>
      <c r="AB372" s="18">
        <v>0</v>
      </c>
      <c r="AC372" s="18"/>
      <c r="AD372" s="18"/>
      <c r="AE372" s="18"/>
      <c r="AF372" s="18"/>
      <c r="AG372" s="18"/>
      <c r="AH372" s="18"/>
      <c r="AI372" s="18"/>
      <c r="AJ372" s="18">
        <v>0</v>
      </c>
      <c r="AR372" t="s">
        <v>1058</v>
      </c>
      <c r="AS372">
        <v>2022</v>
      </c>
      <c r="AT372">
        <v>11</v>
      </c>
      <c r="AU372" s="18">
        <v>0</v>
      </c>
      <c r="AV372" s="18"/>
      <c r="AW372" s="18"/>
      <c r="AX372" s="18"/>
      <c r="AY372" s="18"/>
      <c r="AZ372" s="18"/>
      <c r="BA372" s="18"/>
      <c r="BB372" s="18"/>
      <c r="BC372" s="18">
        <v>0</v>
      </c>
    </row>
    <row r="373" spans="25:55" x14ac:dyDescent="0.35">
      <c r="Z373" s="57">
        <v>45155</v>
      </c>
      <c r="AA373" t="s">
        <v>1822</v>
      </c>
      <c r="AB373" s="18">
        <v>0</v>
      </c>
      <c r="AC373" s="18"/>
      <c r="AD373" s="18"/>
      <c r="AE373" s="18"/>
      <c r="AF373" s="18"/>
      <c r="AG373" s="18"/>
      <c r="AH373" s="18"/>
      <c r="AI373" s="18"/>
      <c r="AJ373" s="18">
        <v>0</v>
      </c>
      <c r="AR373" s="36" t="s">
        <v>1090</v>
      </c>
      <c r="AS373" s="36"/>
      <c r="AT373" s="36"/>
      <c r="AU373" s="37">
        <v>0</v>
      </c>
      <c r="AV373" s="37"/>
      <c r="AW373" s="37"/>
      <c r="AX373" s="37"/>
      <c r="AY373" s="37"/>
      <c r="AZ373" s="37"/>
      <c r="BA373" s="37"/>
      <c r="BB373" s="37"/>
      <c r="BC373" s="37">
        <v>0</v>
      </c>
    </row>
    <row r="374" spans="25:55" x14ac:dyDescent="0.35">
      <c r="Z374" s="57">
        <v>45160</v>
      </c>
      <c r="AA374" t="s">
        <v>1827</v>
      </c>
      <c r="AB374" s="18">
        <v>0</v>
      </c>
      <c r="AC374" s="18"/>
      <c r="AD374" s="18"/>
      <c r="AE374" s="18"/>
      <c r="AF374" s="18"/>
      <c r="AG374" s="18"/>
      <c r="AH374" s="18"/>
      <c r="AI374" s="18"/>
      <c r="AJ374" s="18">
        <v>0</v>
      </c>
      <c r="AR374" t="s">
        <v>1102</v>
      </c>
      <c r="AS374">
        <v>2022</v>
      </c>
      <c r="AT374">
        <v>11</v>
      </c>
      <c r="AU374" s="18">
        <v>0</v>
      </c>
      <c r="AV374" s="18"/>
      <c r="AW374" s="18"/>
      <c r="AX374" s="18"/>
      <c r="AY374" s="18"/>
      <c r="AZ374" s="18"/>
      <c r="BA374" s="18"/>
      <c r="BB374" s="18"/>
      <c r="BC374" s="18">
        <v>0</v>
      </c>
    </row>
    <row r="375" spans="25:55" x14ac:dyDescent="0.35">
      <c r="Z375" s="57">
        <v>45164</v>
      </c>
      <c r="AA375" t="s">
        <v>1831</v>
      </c>
      <c r="AB375" s="18">
        <v>0</v>
      </c>
      <c r="AC375" s="18"/>
      <c r="AD375" s="18"/>
      <c r="AE375" s="18"/>
      <c r="AF375" s="18"/>
      <c r="AG375" s="18"/>
      <c r="AH375" s="18"/>
      <c r="AI375" s="18"/>
      <c r="AJ375" s="18">
        <v>0</v>
      </c>
      <c r="AR375" s="36" t="s">
        <v>1105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/>
      <c r="BB375" s="37"/>
      <c r="BC375" s="37">
        <v>0</v>
      </c>
    </row>
    <row r="376" spans="25:55" x14ac:dyDescent="0.35">
      <c r="Z376" s="57">
        <v>45168</v>
      </c>
      <c r="AA376" t="s">
        <v>1836</v>
      </c>
      <c r="AB376" s="18">
        <v>0</v>
      </c>
      <c r="AC376" s="18"/>
      <c r="AD376" s="18"/>
      <c r="AE376" s="18"/>
      <c r="AF376" s="18"/>
      <c r="AG376" s="18"/>
      <c r="AH376" s="18"/>
      <c r="AI376" s="18"/>
      <c r="AJ376" s="18">
        <v>0</v>
      </c>
      <c r="AR376" t="s">
        <v>1101</v>
      </c>
      <c r="AS376">
        <v>2022</v>
      </c>
      <c r="AT376">
        <v>11</v>
      </c>
      <c r="AU376" s="18">
        <v>0</v>
      </c>
      <c r="AV376" s="18"/>
      <c r="AW376" s="18"/>
      <c r="AX376" s="18"/>
      <c r="AY376" s="18"/>
      <c r="AZ376" s="18"/>
      <c r="BA376" s="18"/>
      <c r="BB376" s="18"/>
      <c r="BC376" s="18">
        <v>0</v>
      </c>
    </row>
    <row r="377" spans="25:55" x14ac:dyDescent="0.35">
      <c r="Y377">
        <v>9</v>
      </c>
      <c r="Z377" s="57">
        <v>45177</v>
      </c>
      <c r="AA377" t="s">
        <v>1890</v>
      </c>
      <c r="AB377" s="18">
        <v>1347</v>
      </c>
      <c r="AC377" s="18"/>
      <c r="AD377" s="18"/>
      <c r="AE377" s="18"/>
      <c r="AF377" s="18"/>
      <c r="AG377" s="18"/>
      <c r="AH377" s="18"/>
      <c r="AI377" s="18"/>
      <c r="AJ377" s="18">
        <v>1347</v>
      </c>
      <c r="AR377" s="36" t="s">
        <v>1106</v>
      </c>
      <c r="AS377" s="36"/>
      <c r="AT377" s="36"/>
      <c r="AU377" s="37">
        <v>0</v>
      </c>
      <c r="AV377" s="37"/>
      <c r="AW377" s="37"/>
      <c r="AX377" s="37"/>
      <c r="AY377" s="37"/>
      <c r="AZ377" s="37"/>
      <c r="BA377" s="37"/>
      <c r="BB377" s="37"/>
      <c r="BC377" s="37">
        <v>0</v>
      </c>
    </row>
    <row r="378" spans="25:55" x14ac:dyDescent="0.35">
      <c r="Z378" s="57">
        <v>45182</v>
      </c>
      <c r="AA378" t="s">
        <v>1903</v>
      </c>
      <c r="AB378" s="18">
        <v>322.5</v>
      </c>
      <c r="AC378" s="18"/>
      <c r="AD378" s="18"/>
      <c r="AE378" s="18"/>
      <c r="AF378" s="18"/>
      <c r="AG378" s="18"/>
      <c r="AH378" s="18"/>
      <c r="AI378" s="18"/>
      <c r="AJ378" s="18">
        <v>322.5</v>
      </c>
      <c r="AR378" t="s">
        <v>1197</v>
      </c>
      <c r="AS378">
        <v>2023</v>
      </c>
      <c r="AT378">
        <v>1</v>
      </c>
      <c r="AU378" s="18">
        <v>0</v>
      </c>
      <c r="AV378" s="18"/>
      <c r="AW378" s="18"/>
      <c r="AX378" s="18"/>
      <c r="AY378" s="18"/>
      <c r="AZ378" s="18"/>
      <c r="BA378" s="18"/>
      <c r="BB378" s="18"/>
      <c r="BC378" s="18">
        <v>0</v>
      </c>
    </row>
    <row r="379" spans="25:55" x14ac:dyDescent="0.35">
      <c r="Z379" s="57">
        <v>45192</v>
      </c>
      <c r="AA379" t="s">
        <v>1917</v>
      </c>
      <c r="AB379" s="18">
        <v>2128</v>
      </c>
      <c r="AC379" s="18"/>
      <c r="AD379" s="18"/>
      <c r="AE379" s="18"/>
      <c r="AF379" s="18"/>
      <c r="AG379" s="18"/>
      <c r="AH379" s="18"/>
      <c r="AI379" s="18"/>
      <c r="AJ379" s="18">
        <v>2128</v>
      </c>
      <c r="AT379">
        <v>2</v>
      </c>
      <c r="AU379" s="18">
        <v>0</v>
      </c>
      <c r="AV379" s="18"/>
      <c r="AW379" s="18"/>
      <c r="AX379" s="18"/>
      <c r="AY379" s="18"/>
      <c r="AZ379" s="18"/>
      <c r="BA379" s="18"/>
      <c r="BB379" s="18"/>
      <c r="BC379" s="18">
        <v>0</v>
      </c>
    </row>
    <row r="380" spans="25:55" x14ac:dyDescent="0.35">
      <c r="Z380" s="57">
        <v>45195</v>
      </c>
      <c r="AA380" t="s">
        <v>1921</v>
      </c>
      <c r="AB380" s="18">
        <v>1196.2</v>
      </c>
      <c r="AC380" s="18"/>
      <c r="AD380" s="18"/>
      <c r="AE380" s="18"/>
      <c r="AF380" s="18"/>
      <c r="AG380" s="18"/>
      <c r="AH380" s="18"/>
      <c r="AI380" s="18"/>
      <c r="AJ380" s="18">
        <v>1196.2</v>
      </c>
      <c r="AT380">
        <v>3</v>
      </c>
      <c r="AU380" s="18">
        <v>0</v>
      </c>
      <c r="AV380" s="18"/>
      <c r="AW380" s="18"/>
      <c r="AX380" s="18"/>
      <c r="AY380" s="18"/>
      <c r="AZ380" s="18"/>
      <c r="BA380" s="18"/>
      <c r="BB380" s="18"/>
      <c r="BC380" s="18">
        <v>0</v>
      </c>
    </row>
    <row r="381" spans="25:55" x14ac:dyDescent="0.35">
      <c r="Y381">
        <v>10</v>
      </c>
      <c r="Z381" s="57">
        <v>45202</v>
      </c>
      <c r="AA381" t="s">
        <v>1992</v>
      </c>
      <c r="AB381" s="18">
        <v>2615.1999999999998</v>
      </c>
      <c r="AC381" s="18"/>
      <c r="AD381" s="18"/>
      <c r="AE381" s="18"/>
      <c r="AF381" s="18"/>
      <c r="AG381" s="18"/>
      <c r="AH381" s="18"/>
      <c r="AI381" s="18"/>
      <c r="AJ381" s="18">
        <v>2615.1999999999998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/>
      <c r="BB381" s="18"/>
      <c r="BC381" s="18">
        <v>0</v>
      </c>
    </row>
    <row r="382" spans="25:55" x14ac:dyDescent="0.35">
      <c r="Z382" t="s">
        <v>2010</v>
      </c>
      <c r="AA382" t="s">
        <v>2011</v>
      </c>
      <c r="AB382" s="18">
        <v>1738</v>
      </c>
      <c r="AC382" s="18"/>
      <c r="AD382" s="18"/>
      <c r="AE382" s="18"/>
      <c r="AF382" s="18"/>
      <c r="AG382" s="18"/>
      <c r="AH382" s="18"/>
      <c r="AI382" s="18"/>
      <c r="AJ382" s="18">
        <v>1738</v>
      </c>
      <c r="AT382">
        <v>6</v>
      </c>
      <c r="AU382" s="18">
        <v>0</v>
      </c>
      <c r="AV382" s="18"/>
      <c r="AW382" s="18"/>
      <c r="AX382" s="18"/>
      <c r="AY382" s="18"/>
      <c r="AZ382" s="18"/>
      <c r="BA382" s="18"/>
      <c r="BB382" s="18"/>
      <c r="BC382" s="18">
        <v>0</v>
      </c>
    </row>
    <row r="383" spans="25:55" x14ac:dyDescent="0.35">
      <c r="Z383" s="57">
        <v>45225</v>
      </c>
      <c r="AA383" t="s">
        <v>2032</v>
      </c>
      <c r="AB383" s="18">
        <v>2535.5</v>
      </c>
      <c r="AC383" s="18"/>
      <c r="AD383" s="18"/>
      <c r="AE383" s="18"/>
      <c r="AF383" s="18"/>
      <c r="AG383" s="18"/>
      <c r="AH383" s="18"/>
      <c r="AI383" s="18"/>
      <c r="AJ383" s="18">
        <v>2535.5</v>
      </c>
      <c r="AT383">
        <v>7</v>
      </c>
      <c r="AU383" s="18">
        <v>0</v>
      </c>
      <c r="AV383" s="18"/>
      <c r="AW383" s="18"/>
      <c r="AX383" s="18"/>
      <c r="AY383" s="18"/>
      <c r="AZ383" s="18"/>
      <c r="BA383" s="18"/>
      <c r="BB383" s="18"/>
      <c r="BC383" s="18">
        <v>0</v>
      </c>
    </row>
    <row r="384" spans="25:55" x14ac:dyDescent="0.35">
      <c r="Z384" s="57">
        <v>45226</v>
      </c>
      <c r="AA384" t="s">
        <v>2034</v>
      </c>
      <c r="AB384" s="18">
        <v>648</v>
      </c>
      <c r="AC384" s="18"/>
      <c r="AD384" s="18"/>
      <c r="AE384" s="18"/>
      <c r="AF384" s="18"/>
      <c r="AG384" s="18"/>
      <c r="AH384" s="18"/>
      <c r="AI384" s="18"/>
      <c r="AJ384" s="18">
        <v>648</v>
      </c>
      <c r="AT384">
        <v>8</v>
      </c>
      <c r="AU384" s="18">
        <v>0</v>
      </c>
      <c r="AV384" s="18"/>
      <c r="AW384" s="18"/>
      <c r="AX384" s="18"/>
      <c r="AY384" s="18"/>
      <c r="AZ384" s="18"/>
      <c r="BA384" s="18"/>
      <c r="BB384" s="18"/>
      <c r="BC384" s="18">
        <v>0</v>
      </c>
    </row>
    <row r="385" spans="24:55" x14ac:dyDescent="0.35">
      <c r="Y385">
        <v>11</v>
      </c>
      <c r="Z385" s="57">
        <v>45233</v>
      </c>
      <c r="AA385" t="s">
        <v>2221</v>
      </c>
      <c r="AB385" s="18">
        <v>2418</v>
      </c>
      <c r="AC385" s="18"/>
      <c r="AD385" s="18"/>
      <c r="AE385" s="18"/>
      <c r="AF385" s="18"/>
      <c r="AG385" s="18"/>
      <c r="AH385" s="18"/>
      <c r="AI385" s="18"/>
      <c r="AJ385" s="18">
        <v>2418</v>
      </c>
      <c r="AT385">
        <v>9</v>
      </c>
      <c r="AU385" s="18">
        <v>0</v>
      </c>
      <c r="AV385" s="18"/>
      <c r="AW385" s="18"/>
      <c r="AX385" s="18"/>
      <c r="AY385" s="18"/>
      <c r="AZ385" s="18"/>
      <c r="BA385" s="18"/>
      <c r="BB385" s="18"/>
      <c r="BC385" s="18">
        <v>0</v>
      </c>
    </row>
    <row r="386" spans="24:55" x14ac:dyDescent="0.35">
      <c r="Z386" s="57">
        <v>45245</v>
      </c>
      <c r="AA386" t="s">
        <v>2233</v>
      </c>
      <c r="AB386" s="18">
        <v>3085.5</v>
      </c>
      <c r="AC386" s="18"/>
      <c r="AD386" s="18"/>
      <c r="AE386" s="18"/>
      <c r="AF386" s="18"/>
      <c r="AG386" s="18"/>
      <c r="AH386" s="18"/>
      <c r="AI386" s="18"/>
      <c r="AJ386" s="18">
        <v>3085.5</v>
      </c>
      <c r="AT386">
        <v>10</v>
      </c>
      <c r="AU386" s="18">
        <v>498.3</v>
      </c>
      <c r="AV386" s="18"/>
      <c r="AW386" s="18"/>
      <c r="AX386" s="18"/>
      <c r="AY386" s="18"/>
      <c r="AZ386" s="18"/>
      <c r="BA386" s="18"/>
      <c r="BB386" s="18"/>
      <c r="BC386" s="18">
        <v>498.3</v>
      </c>
    </row>
    <row r="387" spans="24:55" x14ac:dyDescent="0.35">
      <c r="Z387" s="57">
        <v>45259</v>
      </c>
      <c r="AA387" t="s">
        <v>2246</v>
      </c>
      <c r="AB387" s="18">
        <v>3424.3</v>
      </c>
      <c r="AC387" s="18"/>
      <c r="AD387" s="18"/>
      <c r="AE387" s="18"/>
      <c r="AF387" s="18"/>
      <c r="AG387" s="18"/>
      <c r="AH387" s="18"/>
      <c r="AI387" s="18"/>
      <c r="AJ387" s="18">
        <v>3424.3</v>
      </c>
      <c r="AT387">
        <v>11</v>
      </c>
      <c r="AU387" s="18">
        <v>3078</v>
      </c>
      <c r="AV387" s="18"/>
      <c r="AW387" s="18"/>
      <c r="AX387" s="18"/>
      <c r="AY387" s="18"/>
      <c r="AZ387" s="18"/>
      <c r="BA387" s="18"/>
      <c r="BB387" s="18"/>
      <c r="BC387" s="18">
        <v>3078</v>
      </c>
    </row>
    <row r="388" spans="24:55" x14ac:dyDescent="0.35">
      <c r="Y388">
        <v>12</v>
      </c>
      <c r="Z388" s="57">
        <v>45268</v>
      </c>
      <c r="AA388" t="s">
        <v>2258</v>
      </c>
      <c r="AB388" s="18">
        <v>2693</v>
      </c>
      <c r="AC388" s="18"/>
      <c r="AD388" s="18"/>
      <c r="AE388" s="18"/>
      <c r="AF388" s="18"/>
      <c r="AG388" s="18"/>
      <c r="AH388" s="18"/>
      <c r="AI388" s="18"/>
      <c r="AJ388" s="18">
        <v>2693</v>
      </c>
      <c r="AT388">
        <v>4</v>
      </c>
      <c r="AU388" s="18">
        <v>0</v>
      </c>
      <c r="AV388" s="18"/>
      <c r="AW388" s="18"/>
      <c r="AX388" s="18"/>
      <c r="AY388" s="18"/>
      <c r="AZ388" s="18"/>
      <c r="BA388" s="18"/>
      <c r="BB388" s="18"/>
      <c r="BC388" s="18">
        <v>0</v>
      </c>
    </row>
    <row r="389" spans="24:55" x14ac:dyDescent="0.35">
      <c r="Z389" s="57">
        <v>45279</v>
      </c>
      <c r="AA389" t="s">
        <v>2272</v>
      </c>
      <c r="AB389" s="18">
        <v>2918</v>
      </c>
      <c r="AC389" s="18"/>
      <c r="AD389" s="18"/>
      <c r="AE389" s="18"/>
      <c r="AF389" s="18"/>
      <c r="AG389" s="18"/>
      <c r="AH389" s="18"/>
      <c r="AI389" s="18"/>
      <c r="AJ389" s="18">
        <v>2918</v>
      </c>
      <c r="AR389" s="36" t="s">
        <v>1233</v>
      </c>
      <c r="AS389" s="36"/>
      <c r="AT389" s="36"/>
      <c r="AU389" s="37">
        <v>3576.3</v>
      </c>
      <c r="AV389" s="37"/>
      <c r="AW389" s="37"/>
      <c r="AX389" s="37"/>
      <c r="AY389" s="37"/>
      <c r="AZ389" s="37"/>
      <c r="BA389" s="37"/>
      <c r="BB389" s="37"/>
      <c r="BC389" s="37">
        <v>3576.3</v>
      </c>
    </row>
    <row r="390" spans="24:55" x14ac:dyDescent="0.35">
      <c r="Z390" s="57">
        <v>45290</v>
      </c>
      <c r="AA390" t="s">
        <v>2286</v>
      </c>
      <c r="AB390" s="18">
        <v>2353</v>
      </c>
      <c r="AC390" s="18"/>
      <c r="AD390" s="18"/>
      <c r="AE390" s="18"/>
      <c r="AF390" s="18"/>
      <c r="AG390" s="18"/>
      <c r="AH390" s="18"/>
      <c r="AI390" s="18"/>
      <c r="AJ390" s="18">
        <v>2353</v>
      </c>
      <c r="AR390" t="s">
        <v>1258</v>
      </c>
      <c r="AS390">
        <v>2023</v>
      </c>
      <c r="AT390">
        <v>2</v>
      </c>
      <c r="AU390" s="18">
        <v>0</v>
      </c>
      <c r="AV390" s="18"/>
      <c r="AW390" s="18"/>
      <c r="AX390" s="18"/>
      <c r="AY390" s="18"/>
      <c r="AZ390" s="18"/>
      <c r="BA390" s="18"/>
      <c r="BB390" s="18"/>
      <c r="BC390" s="18">
        <v>0</v>
      </c>
    </row>
    <row r="391" spans="24:55" x14ac:dyDescent="0.35">
      <c r="Y391">
        <v>4</v>
      </c>
      <c r="Z391" t="s">
        <v>1463</v>
      </c>
      <c r="AA391" t="s">
        <v>1462</v>
      </c>
      <c r="AB391" s="18">
        <v>0</v>
      </c>
      <c r="AC391" s="18"/>
      <c r="AD391" s="18"/>
      <c r="AE391" s="18"/>
      <c r="AF391" s="18"/>
      <c r="AG391" s="18"/>
      <c r="AH391" s="18"/>
      <c r="AI391" s="18"/>
      <c r="AJ391" s="18">
        <v>0</v>
      </c>
      <c r="AT391">
        <v>4</v>
      </c>
      <c r="AU391" s="18">
        <v>0</v>
      </c>
      <c r="AV391" s="18"/>
      <c r="AW391" s="18"/>
      <c r="AX391" s="18"/>
      <c r="AY391" s="18"/>
      <c r="AZ391" s="18"/>
      <c r="BA391" s="18"/>
      <c r="BB391" s="18"/>
      <c r="BC391" s="18">
        <v>0</v>
      </c>
    </row>
    <row r="392" spans="24:55" x14ac:dyDescent="0.35">
      <c r="AA392" t="s">
        <v>1468</v>
      </c>
      <c r="AB392" s="18">
        <v>0</v>
      </c>
      <c r="AC392" s="18"/>
      <c r="AD392" s="18"/>
      <c r="AE392" s="18"/>
      <c r="AF392" s="18"/>
      <c r="AG392" s="18"/>
      <c r="AH392" s="18"/>
      <c r="AI392" s="18"/>
      <c r="AJ392" s="18">
        <v>0</v>
      </c>
      <c r="AR392" s="36" t="s">
        <v>1388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/>
      <c r="BB392" s="37"/>
      <c r="BC392" s="37">
        <v>0</v>
      </c>
    </row>
    <row r="393" spans="24:55" x14ac:dyDescent="0.35">
      <c r="Z393" s="57">
        <v>45023</v>
      </c>
      <c r="AA393" t="s">
        <v>1413</v>
      </c>
      <c r="AB393" s="18">
        <v>0</v>
      </c>
      <c r="AC393" s="18"/>
      <c r="AD393" s="18"/>
      <c r="AE393" s="18"/>
      <c r="AF393" s="18"/>
      <c r="AG393" s="18"/>
      <c r="AH393" s="18"/>
      <c r="AI393" s="18"/>
      <c r="AJ393" s="18">
        <v>0</v>
      </c>
      <c r="AR393" t="s">
        <v>1305</v>
      </c>
      <c r="AS393">
        <v>2023</v>
      </c>
      <c r="AT393">
        <v>3</v>
      </c>
      <c r="AU393" s="18">
        <v>0</v>
      </c>
      <c r="AV393" s="18"/>
      <c r="AW393" s="18"/>
      <c r="AX393" s="18"/>
      <c r="AY393" s="18"/>
      <c r="AZ393" s="18"/>
      <c r="BA393" s="18"/>
      <c r="BB393" s="18"/>
      <c r="BC393" s="18">
        <v>0</v>
      </c>
    </row>
    <row r="394" spans="24:55" x14ac:dyDescent="0.35">
      <c r="X394">
        <v>2024</v>
      </c>
      <c r="Y394">
        <v>1</v>
      </c>
      <c r="Z394" s="57">
        <v>45301</v>
      </c>
      <c r="AA394" t="s">
        <v>2349</v>
      </c>
      <c r="AB394" s="18">
        <v>2075.5</v>
      </c>
      <c r="AC394" s="18"/>
      <c r="AD394" s="18"/>
      <c r="AE394" s="18"/>
      <c r="AF394" s="18"/>
      <c r="AG394" s="18"/>
      <c r="AH394" s="18"/>
      <c r="AI394" s="18"/>
      <c r="AJ394" s="18">
        <v>2075.5</v>
      </c>
      <c r="AR394" s="36" t="s">
        <v>1389</v>
      </c>
      <c r="AS394" s="36"/>
      <c r="AT394" s="36"/>
      <c r="AU394" s="37">
        <v>0</v>
      </c>
      <c r="AV394" s="37"/>
      <c r="AW394" s="37"/>
      <c r="AX394" s="37"/>
      <c r="AY394" s="37"/>
      <c r="AZ394" s="37"/>
      <c r="BA394" s="37"/>
      <c r="BB394" s="37"/>
      <c r="BC394" s="37">
        <v>0</v>
      </c>
    </row>
    <row r="395" spans="24:55" x14ac:dyDescent="0.35">
      <c r="Z395" s="57">
        <v>45308</v>
      </c>
      <c r="AA395" t="s">
        <v>2355</v>
      </c>
      <c r="AB395" s="18">
        <v>795</v>
      </c>
      <c r="AC395" s="18"/>
      <c r="AD395" s="18"/>
      <c r="AE395" s="18"/>
      <c r="AF395" s="18"/>
      <c r="AG395" s="18"/>
      <c r="AH395" s="18"/>
      <c r="AI395" s="18"/>
      <c r="AJ395" s="18">
        <v>795</v>
      </c>
      <c r="AR395" t="s">
        <v>1310</v>
      </c>
      <c r="AS395">
        <v>2023</v>
      </c>
      <c r="AT395">
        <v>5</v>
      </c>
      <c r="AU395" s="18"/>
      <c r="AV395" s="18"/>
      <c r="AW395" s="18"/>
      <c r="AX395" s="18"/>
      <c r="AY395" s="18"/>
      <c r="AZ395" s="18">
        <v>0</v>
      </c>
      <c r="BA395" s="18"/>
      <c r="BB395" s="18"/>
      <c r="BC395" s="18">
        <v>0</v>
      </c>
    </row>
    <row r="396" spans="24:55" x14ac:dyDescent="0.35">
      <c r="Z396" s="57">
        <v>45310</v>
      </c>
      <c r="AA396" t="s">
        <v>2359</v>
      </c>
      <c r="AB396" s="18">
        <v>2269.3000000000002</v>
      </c>
      <c r="AC396" s="18"/>
      <c r="AD396" s="18"/>
      <c r="AE396" s="18"/>
      <c r="AF396" s="18"/>
      <c r="AG396" s="18"/>
      <c r="AH396" s="18"/>
      <c r="AI396" s="18"/>
      <c r="AJ396" s="18">
        <v>2269.3000000000002</v>
      </c>
      <c r="AT396">
        <v>6</v>
      </c>
      <c r="AU396" s="18"/>
      <c r="AV396" s="18"/>
      <c r="AW396" s="18"/>
      <c r="AX396" s="18"/>
      <c r="AY396" s="18"/>
      <c r="AZ396" s="18">
        <v>0</v>
      </c>
      <c r="BA396" s="18"/>
      <c r="BB396" s="18"/>
      <c r="BC396" s="18">
        <v>0</v>
      </c>
    </row>
    <row r="397" spans="24:55" x14ac:dyDescent="0.35">
      <c r="Y397">
        <v>2</v>
      </c>
      <c r="Z397" s="57">
        <v>45323</v>
      </c>
      <c r="AA397" t="s">
        <v>2415</v>
      </c>
      <c r="AB397" s="18">
        <v>2643</v>
      </c>
      <c r="AC397" s="18"/>
      <c r="AD397" s="18"/>
      <c r="AE397" s="18"/>
      <c r="AF397" s="18"/>
      <c r="AG397" s="18"/>
      <c r="AH397" s="18"/>
      <c r="AI397" s="18"/>
      <c r="AJ397" s="18">
        <v>2643</v>
      </c>
      <c r="AT397">
        <v>7</v>
      </c>
      <c r="AU397" s="18"/>
      <c r="AV397" s="18"/>
      <c r="AW397" s="18"/>
      <c r="AX397" s="18"/>
      <c r="AY397" s="18"/>
      <c r="AZ397" s="18">
        <v>0</v>
      </c>
      <c r="BA397" s="18"/>
      <c r="BB397" s="18"/>
      <c r="BC397" s="18">
        <v>0</v>
      </c>
    </row>
    <row r="398" spans="24:55" x14ac:dyDescent="0.35">
      <c r="Z398" s="57">
        <v>45337</v>
      </c>
      <c r="AA398" t="s">
        <v>2427</v>
      </c>
      <c r="AB398" s="18">
        <v>2720.5</v>
      </c>
      <c r="AC398" s="18"/>
      <c r="AD398" s="18"/>
      <c r="AE398" s="18"/>
      <c r="AF398" s="18"/>
      <c r="AG398" s="18"/>
      <c r="AH398" s="18"/>
      <c r="AI398" s="18"/>
      <c r="AJ398" s="18">
        <v>2720.5</v>
      </c>
      <c r="AT398">
        <v>8</v>
      </c>
      <c r="AU398" s="18"/>
      <c r="AV398" s="18"/>
      <c r="AW398" s="18"/>
      <c r="AX398" s="18"/>
      <c r="AY398" s="18"/>
      <c r="AZ398" s="18">
        <v>0</v>
      </c>
      <c r="BA398" s="18"/>
      <c r="BB398" s="18"/>
      <c r="BC398" s="18">
        <v>0</v>
      </c>
    </row>
    <row r="399" spans="24:55" x14ac:dyDescent="0.35">
      <c r="Z399" s="57">
        <v>45345</v>
      </c>
      <c r="AA399" t="s">
        <v>2439</v>
      </c>
      <c r="AB399" s="18">
        <v>3060.5</v>
      </c>
      <c r="AC399" s="18"/>
      <c r="AD399" s="18"/>
      <c r="AE399" s="18"/>
      <c r="AF399" s="18"/>
      <c r="AG399" s="18"/>
      <c r="AH399" s="18"/>
      <c r="AI399" s="18"/>
      <c r="AJ399" s="18">
        <v>3060.5</v>
      </c>
      <c r="AT399">
        <v>9</v>
      </c>
      <c r="AU399" s="18"/>
      <c r="AV399" s="18"/>
      <c r="AW399" s="18"/>
      <c r="AX399" s="18"/>
      <c r="AY399" s="18"/>
      <c r="AZ399" s="18">
        <v>0</v>
      </c>
      <c r="BA399" s="18"/>
      <c r="BB399" s="18"/>
      <c r="BC399" s="18">
        <v>0</v>
      </c>
    </row>
    <row r="400" spans="24:55" x14ac:dyDescent="0.35">
      <c r="Y400">
        <v>3</v>
      </c>
      <c r="Z400" s="57">
        <v>45356</v>
      </c>
      <c r="AA400" t="s">
        <v>2503</v>
      </c>
      <c r="AB400" s="18">
        <v>1848</v>
      </c>
      <c r="AC400" s="18"/>
      <c r="AD400" s="18"/>
      <c r="AE400" s="18"/>
      <c r="AF400" s="18"/>
      <c r="AG400" s="18"/>
      <c r="AH400" s="18"/>
      <c r="AI400" s="18"/>
      <c r="AJ400" s="18">
        <v>1848</v>
      </c>
      <c r="AT400">
        <v>10</v>
      </c>
      <c r="AU400" s="18"/>
      <c r="AV400" s="18"/>
      <c r="AW400" s="18"/>
      <c r="AX400" s="18"/>
      <c r="AY400" s="18"/>
      <c r="AZ400" s="18">
        <v>0</v>
      </c>
      <c r="BA400" s="18"/>
      <c r="BB400" s="18"/>
      <c r="BC400" s="18">
        <v>0</v>
      </c>
    </row>
    <row r="401" spans="23:55" x14ac:dyDescent="0.35">
      <c r="Z401" s="57">
        <v>45367</v>
      </c>
      <c r="AA401" t="s">
        <v>2514</v>
      </c>
      <c r="AB401" s="18">
        <v>3494.3</v>
      </c>
      <c r="AC401" s="18"/>
      <c r="AD401" s="18"/>
      <c r="AE401" s="18"/>
      <c r="AF401" s="18"/>
      <c r="AG401" s="18"/>
      <c r="AH401" s="18"/>
      <c r="AI401" s="18"/>
      <c r="AJ401" s="18">
        <v>3494.3</v>
      </c>
      <c r="AT401">
        <v>11</v>
      </c>
      <c r="AU401" s="18"/>
      <c r="AV401" s="18"/>
      <c r="AW401" s="18"/>
      <c r="AX401" s="18"/>
      <c r="AY401" s="18"/>
      <c r="AZ401" s="18">
        <v>0</v>
      </c>
      <c r="BA401" s="18"/>
      <c r="BB401" s="18"/>
      <c r="BC401" s="18">
        <v>0</v>
      </c>
    </row>
    <row r="402" spans="23:55" x14ac:dyDescent="0.35">
      <c r="Z402" s="57">
        <v>45379</v>
      </c>
      <c r="AA402" t="s">
        <v>2525</v>
      </c>
      <c r="AB402" s="18">
        <v>2533</v>
      </c>
      <c r="AC402" s="18"/>
      <c r="AD402" s="18"/>
      <c r="AE402" s="18"/>
      <c r="AF402" s="18"/>
      <c r="AG402" s="18"/>
      <c r="AH402" s="18"/>
      <c r="AI402" s="18"/>
      <c r="AJ402" s="18">
        <v>2533</v>
      </c>
      <c r="AT402">
        <v>4</v>
      </c>
      <c r="AU402" s="18"/>
      <c r="AV402" s="18"/>
      <c r="AW402" s="18"/>
      <c r="AX402" s="18"/>
      <c r="AY402" s="18"/>
      <c r="AZ402" s="18">
        <v>0</v>
      </c>
      <c r="BA402" s="18"/>
      <c r="BB402" s="18"/>
      <c r="BC402" s="18">
        <v>0</v>
      </c>
    </row>
    <row r="403" spans="23:55" x14ac:dyDescent="0.35">
      <c r="Y403">
        <v>5</v>
      </c>
      <c r="Z403" s="57">
        <v>45413</v>
      </c>
      <c r="AA403" t="s">
        <v>2621</v>
      </c>
      <c r="AB403" s="18">
        <v>2742.5</v>
      </c>
      <c r="AC403" s="18"/>
      <c r="AD403" s="18"/>
      <c r="AE403" s="18"/>
      <c r="AF403" s="18"/>
      <c r="AG403" s="18"/>
      <c r="AH403" s="18"/>
      <c r="AI403" s="18"/>
      <c r="AJ403" s="18">
        <v>2742.5</v>
      </c>
      <c r="AS403">
        <v>2024</v>
      </c>
      <c r="AT403">
        <v>1</v>
      </c>
      <c r="AU403" s="18"/>
      <c r="AV403" s="18"/>
      <c r="AW403" s="18"/>
      <c r="AX403" s="18"/>
      <c r="AY403" s="18"/>
      <c r="AZ403" s="18">
        <v>0</v>
      </c>
      <c r="BA403" s="18"/>
      <c r="BB403" s="18"/>
      <c r="BC403" s="18">
        <v>0</v>
      </c>
    </row>
    <row r="404" spans="23:55" x14ac:dyDescent="0.35">
      <c r="Z404" s="57">
        <v>45422</v>
      </c>
      <c r="AA404" t="s">
        <v>2634</v>
      </c>
      <c r="AB404" s="18">
        <v>2512.5</v>
      </c>
      <c r="AC404" s="18"/>
      <c r="AD404" s="18"/>
      <c r="AE404" s="18"/>
      <c r="AF404" s="18"/>
      <c r="AG404" s="18"/>
      <c r="AH404" s="18"/>
      <c r="AI404" s="18"/>
      <c r="AJ404" s="18">
        <v>2512.5</v>
      </c>
      <c r="AT404">
        <v>3</v>
      </c>
      <c r="AU404" s="18"/>
      <c r="AV404" s="18"/>
      <c r="AW404" s="18"/>
      <c r="AX404" s="18"/>
      <c r="AY404" s="18"/>
      <c r="AZ404" s="18">
        <v>0</v>
      </c>
      <c r="BA404" s="18"/>
      <c r="BB404" s="18"/>
      <c r="BC404" s="18">
        <v>0</v>
      </c>
    </row>
    <row r="405" spans="23:55" x14ac:dyDescent="0.35">
      <c r="Z405" s="57">
        <v>45440</v>
      </c>
      <c r="AA405" t="s">
        <v>2641</v>
      </c>
      <c r="AB405" s="18">
        <v>2708.8</v>
      </c>
      <c r="AC405" s="18"/>
      <c r="AD405" s="18"/>
      <c r="AE405" s="18"/>
      <c r="AF405" s="18"/>
      <c r="AG405" s="18"/>
      <c r="AH405" s="18"/>
      <c r="AI405" s="18"/>
      <c r="AJ405" s="18">
        <v>2708.8</v>
      </c>
      <c r="AT405">
        <v>6</v>
      </c>
      <c r="AU405" s="18"/>
      <c r="AV405" s="18"/>
      <c r="AW405" s="18"/>
      <c r="AX405" s="18"/>
      <c r="AY405" s="18"/>
      <c r="AZ405" s="18">
        <v>6674.9</v>
      </c>
      <c r="BA405" s="18"/>
      <c r="BB405" s="18"/>
      <c r="BC405" s="18">
        <v>6674.9</v>
      </c>
    </row>
    <row r="406" spans="23:55" x14ac:dyDescent="0.35">
      <c r="Y406">
        <v>4</v>
      </c>
      <c r="Z406" s="57">
        <v>45390</v>
      </c>
      <c r="AA406" t="s">
        <v>2582</v>
      </c>
      <c r="AB406" s="18">
        <v>2688</v>
      </c>
      <c r="AC406" s="18"/>
      <c r="AD406" s="18"/>
      <c r="AE406" s="18"/>
      <c r="AF406" s="18"/>
      <c r="AG406" s="18"/>
      <c r="AH406" s="18"/>
      <c r="AI406" s="18"/>
      <c r="AJ406" s="18">
        <v>2688</v>
      </c>
      <c r="AT406">
        <v>4</v>
      </c>
      <c r="AU406" s="18"/>
      <c r="AV406" s="18"/>
      <c r="AW406" s="18"/>
      <c r="AX406" s="18"/>
      <c r="AY406" s="18"/>
      <c r="AZ406" s="18">
        <v>7479.6</v>
      </c>
      <c r="BA406" s="18"/>
      <c r="BB406" s="18"/>
      <c r="BC406" s="18">
        <v>7479.6</v>
      </c>
    </row>
    <row r="407" spans="23:55" x14ac:dyDescent="0.35">
      <c r="Z407" s="57">
        <v>45402</v>
      </c>
      <c r="AA407" t="s">
        <v>2588</v>
      </c>
      <c r="AB407" s="18">
        <v>1925.5</v>
      </c>
      <c r="AC407" s="18"/>
      <c r="AD407" s="18"/>
      <c r="AE407" s="18"/>
      <c r="AF407" s="18"/>
      <c r="AG407" s="18"/>
      <c r="AH407" s="18"/>
      <c r="AI407" s="18"/>
      <c r="AJ407" s="18">
        <v>1925.5</v>
      </c>
      <c r="AR407" s="36" t="s">
        <v>1390</v>
      </c>
      <c r="AS407" s="36"/>
      <c r="AT407" s="36"/>
      <c r="AU407" s="37"/>
      <c r="AV407" s="37"/>
      <c r="AW407" s="37"/>
      <c r="AX407" s="37"/>
      <c r="AY407" s="37"/>
      <c r="AZ407" s="37">
        <v>14154.5</v>
      </c>
      <c r="BA407" s="37"/>
      <c r="BB407" s="37"/>
      <c r="BC407" s="37">
        <v>14154.5</v>
      </c>
    </row>
    <row r="408" spans="23:55" x14ac:dyDescent="0.35">
      <c r="Z408" s="57">
        <v>45411</v>
      </c>
      <c r="AA408" t="s">
        <v>2594</v>
      </c>
      <c r="AB408" s="18">
        <v>530</v>
      </c>
      <c r="AC408" s="18"/>
      <c r="AD408" s="18"/>
      <c r="AE408" s="18"/>
      <c r="AF408" s="18"/>
      <c r="AG408" s="18"/>
      <c r="AH408" s="18"/>
      <c r="AI408" s="18"/>
      <c r="AJ408" s="18">
        <v>530</v>
      </c>
      <c r="AR408" t="s">
        <v>1421</v>
      </c>
      <c r="AS408">
        <v>2023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/>
      <c r="BB408" s="18"/>
      <c r="BC408" s="18">
        <v>0</v>
      </c>
    </row>
    <row r="409" spans="23:55" x14ac:dyDescent="0.35">
      <c r="W409" s="36" t="s">
        <v>422</v>
      </c>
      <c r="X409" s="36"/>
      <c r="Y409" s="36"/>
      <c r="Z409" s="36"/>
      <c r="AA409" s="36"/>
      <c r="AB409" s="37">
        <v>63968.600000000006</v>
      </c>
      <c r="AC409" s="37"/>
      <c r="AD409" s="37"/>
      <c r="AE409" s="37"/>
      <c r="AF409" s="37"/>
      <c r="AG409" s="37"/>
      <c r="AH409" s="37"/>
      <c r="AI409" s="37"/>
      <c r="AJ409" s="37">
        <v>63968.600000000006</v>
      </c>
      <c r="AT409">
        <v>6</v>
      </c>
      <c r="AU409" s="18">
        <v>0</v>
      </c>
      <c r="AV409" s="18"/>
      <c r="AW409" s="18"/>
      <c r="AX409" s="18"/>
      <c r="AY409" s="18"/>
      <c r="AZ409" s="18"/>
      <c r="BA409" s="18"/>
      <c r="BB409" s="18"/>
      <c r="BC409" s="18">
        <v>0</v>
      </c>
    </row>
    <row r="410" spans="23:55" x14ac:dyDescent="0.35">
      <c r="W410" t="s">
        <v>410</v>
      </c>
      <c r="X410">
        <v>2021</v>
      </c>
      <c r="Y410">
        <v>10</v>
      </c>
      <c r="Z410" s="57">
        <v>44478</v>
      </c>
      <c r="AA410" t="s">
        <v>408</v>
      </c>
      <c r="AB410" s="18">
        <v>0</v>
      </c>
      <c r="AC410" s="18"/>
      <c r="AD410" s="18"/>
      <c r="AE410" s="18"/>
      <c r="AF410" s="18"/>
      <c r="AG410" s="18"/>
      <c r="AH410" s="18"/>
      <c r="AI410" s="18"/>
      <c r="AJ410" s="18">
        <v>0</v>
      </c>
      <c r="AT410">
        <v>7</v>
      </c>
      <c r="AU410" s="18">
        <v>0</v>
      </c>
      <c r="AV410" s="18"/>
      <c r="AW410" s="18"/>
      <c r="AX410" s="18"/>
      <c r="AY410" s="18"/>
      <c r="AZ410" s="18"/>
      <c r="BA410" s="18"/>
      <c r="BB410" s="18"/>
      <c r="BC410" s="18">
        <v>0</v>
      </c>
    </row>
    <row r="411" spans="23:55" x14ac:dyDescent="0.35">
      <c r="Z411" s="57">
        <v>44481</v>
      </c>
      <c r="AA411" t="s">
        <v>412</v>
      </c>
      <c r="AB411" s="18">
        <v>0</v>
      </c>
      <c r="AC411" s="18"/>
      <c r="AD411" s="18"/>
      <c r="AE411" s="18"/>
      <c r="AF411" s="18"/>
      <c r="AG411" s="18"/>
      <c r="AH411" s="18"/>
      <c r="AI411" s="18"/>
      <c r="AJ411" s="18">
        <v>0</v>
      </c>
      <c r="AT411">
        <v>4</v>
      </c>
      <c r="AU411" s="18">
        <v>0</v>
      </c>
      <c r="AV411" s="18"/>
      <c r="AW411" s="18"/>
      <c r="AX411" s="18"/>
      <c r="AY411" s="18"/>
      <c r="AZ411" s="18"/>
      <c r="BA411" s="18"/>
      <c r="BB411" s="18"/>
      <c r="BC411" s="18">
        <v>0</v>
      </c>
    </row>
    <row r="412" spans="23:55" x14ac:dyDescent="0.35">
      <c r="Z412" s="57">
        <v>44484</v>
      </c>
      <c r="AA412" t="s">
        <v>425</v>
      </c>
      <c r="AB412" s="18">
        <v>0</v>
      </c>
      <c r="AC412" s="18"/>
      <c r="AD412" s="18"/>
      <c r="AE412" s="18"/>
      <c r="AF412" s="18"/>
      <c r="AG412" s="18"/>
      <c r="AH412" s="18"/>
      <c r="AI412" s="18"/>
      <c r="AJ412" s="18">
        <v>0</v>
      </c>
      <c r="AR412" s="36" t="s">
        <v>1437</v>
      </c>
      <c r="AS412" s="36"/>
      <c r="AT412" s="36"/>
      <c r="AU412" s="37">
        <v>0</v>
      </c>
      <c r="AV412" s="37"/>
      <c r="AW412" s="37"/>
      <c r="AX412" s="37"/>
      <c r="AY412" s="37"/>
      <c r="AZ412" s="37"/>
      <c r="BA412" s="37"/>
      <c r="BB412" s="37"/>
      <c r="BC412" s="37">
        <v>0</v>
      </c>
    </row>
    <row r="413" spans="23:55" x14ac:dyDescent="0.35">
      <c r="Z413" s="57">
        <v>44487</v>
      </c>
      <c r="AA413" t="s">
        <v>426</v>
      </c>
      <c r="AB413" s="18">
        <v>0</v>
      </c>
      <c r="AC413" s="18"/>
      <c r="AD413" s="18"/>
      <c r="AE413" s="18"/>
      <c r="AF413" s="18"/>
      <c r="AG413" s="18"/>
      <c r="AH413" s="18"/>
      <c r="AI413" s="18"/>
      <c r="AJ413" s="18">
        <v>0</v>
      </c>
      <c r="AR413" t="s">
        <v>1454</v>
      </c>
      <c r="AS413">
        <v>2021</v>
      </c>
      <c r="AT413">
        <v>1</v>
      </c>
      <c r="AU413" s="18">
        <v>0</v>
      </c>
      <c r="AV413" s="18"/>
      <c r="AW413" s="18"/>
      <c r="AX413" s="18"/>
      <c r="AY413" s="18"/>
      <c r="AZ413" s="18"/>
      <c r="BA413" s="18"/>
      <c r="BB413" s="18"/>
      <c r="BC413" s="18">
        <v>0</v>
      </c>
    </row>
    <row r="414" spans="23:55" x14ac:dyDescent="0.35">
      <c r="Z414" s="57">
        <v>44488</v>
      </c>
      <c r="AA414" t="s">
        <v>427</v>
      </c>
      <c r="AB414" s="18">
        <v>0</v>
      </c>
      <c r="AC414" s="18"/>
      <c r="AD414" s="18"/>
      <c r="AE414" s="18"/>
      <c r="AF414" s="18"/>
      <c r="AG414" s="18"/>
      <c r="AH414" s="18"/>
      <c r="AI414" s="18"/>
      <c r="AJ414" s="18">
        <v>0</v>
      </c>
      <c r="AT414">
        <v>2</v>
      </c>
      <c r="AU414" s="18">
        <v>0</v>
      </c>
      <c r="AV414" s="18"/>
      <c r="AW414" s="18"/>
      <c r="AX414" s="18"/>
      <c r="AY414" s="18"/>
      <c r="AZ414" s="18"/>
      <c r="BA414" s="18"/>
      <c r="BB414" s="18"/>
      <c r="BC414" s="18">
        <v>0</v>
      </c>
    </row>
    <row r="415" spans="23:55" x14ac:dyDescent="0.35">
      <c r="Z415" s="57">
        <v>44489</v>
      </c>
      <c r="AA415" t="s">
        <v>428</v>
      </c>
      <c r="AB415" s="18">
        <v>0</v>
      </c>
      <c r="AC415" s="18"/>
      <c r="AD415" s="18"/>
      <c r="AE415" s="18"/>
      <c r="AF415" s="18"/>
      <c r="AG415" s="18"/>
      <c r="AH415" s="18"/>
      <c r="AI415" s="18"/>
      <c r="AJ415" s="18">
        <v>0</v>
      </c>
      <c r="AT415">
        <v>5</v>
      </c>
      <c r="AU415" s="18">
        <v>0</v>
      </c>
      <c r="AV415" s="18"/>
      <c r="AW415" s="18"/>
      <c r="AX415" s="18"/>
      <c r="AY415" s="18"/>
      <c r="AZ415" s="18"/>
      <c r="BA415" s="18"/>
      <c r="BB415" s="18"/>
      <c r="BC415" s="18">
        <v>0</v>
      </c>
    </row>
    <row r="416" spans="23:55" x14ac:dyDescent="0.35">
      <c r="Z416" s="57">
        <v>44495</v>
      </c>
      <c r="AA416" t="s">
        <v>444</v>
      </c>
      <c r="AB416" s="18">
        <v>0</v>
      </c>
      <c r="AC416" s="18"/>
      <c r="AD416" s="18"/>
      <c r="AE416" s="18"/>
      <c r="AF416" s="18"/>
      <c r="AG416" s="18"/>
      <c r="AH416" s="18"/>
      <c r="AI416" s="18"/>
      <c r="AJ416" s="18">
        <v>0</v>
      </c>
      <c r="AT416">
        <v>10</v>
      </c>
      <c r="AU416" s="18">
        <v>0</v>
      </c>
      <c r="AV416" s="18"/>
      <c r="AW416" s="18"/>
      <c r="AX416" s="18"/>
      <c r="AY416" s="18"/>
      <c r="AZ416" s="18"/>
      <c r="BA416" s="18"/>
      <c r="BB416" s="18"/>
      <c r="BC416" s="18">
        <v>0</v>
      </c>
    </row>
    <row r="417" spans="24:55" x14ac:dyDescent="0.35">
      <c r="Z417" s="57">
        <v>44496</v>
      </c>
      <c r="AA417" t="s">
        <v>446</v>
      </c>
      <c r="AB417" s="18">
        <v>0</v>
      </c>
      <c r="AC417" s="18"/>
      <c r="AD417" s="18"/>
      <c r="AE417" s="18"/>
      <c r="AF417" s="18"/>
      <c r="AG417" s="18"/>
      <c r="AH417" s="18"/>
      <c r="AI417" s="18"/>
      <c r="AJ417" s="18">
        <v>0</v>
      </c>
      <c r="AT417">
        <v>12</v>
      </c>
      <c r="AU417" s="18">
        <v>0</v>
      </c>
      <c r="AV417" s="18"/>
      <c r="AW417" s="18"/>
      <c r="AX417" s="18"/>
      <c r="AY417" s="18"/>
      <c r="AZ417" s="18"/>
      <c r="BA417" s="18"/>
      <c r="BB417" s="18"/>
      <c r="BC417" s="18">
        <v>0</v>
      </c>
    </row>
    <row r="418" spans="24:55" x14ac:dyDescent="0.35">
      <c r="Y418">
        <v>11</v>
      </c>
      <c r="Z418" s="57">
        <v>44503</v>
      </c>
      <c r="AA418" t="s">
        <v>460</v>
      </c>
      <c r="AB418" s="18">
        <v>0</v>
      </c>
      <c r="AC418" s="18"/>
      <c r="AD418" s="18"/>
      <c r="AE418" s="18"/>
      <c r="AF418" s="18"/>
      <c r="AG418" s="18"/>
      <c r="AH418" s="18"/>
      <c r="AI418" s="18"/>
      <c r="AJ418" s="18">
        <v>0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/>
      <c r="BB418" s="18"/>
      <c r="BC418" s="18">
        <v>0</v>
      </c>
    </row>
    <row r="419" spans="24:55" x14ac:dyDescent="0.35">
      <c r="Z419" s="57">
        <v>44506</v>
      </c>
      <c r="AA419" t="s">
        <v>465</v>
      </c>
      <c r="AB419" s="18">
        <v>0</v>
      </c>
      <c r="AC419" s="18"/>
      <c r="AD419" s="18"/>
      <c r="AE419" s="18"/>
      <c r="AF419" s="18"/>
      <c r="AG419" s="18"/>
      <c r="AH419" s="18"/>
      <c r="AI419" s="18"/>
      <c r="AJ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/>
      <c r="BB419" s="18"/>
      <c r="BC419" s="18">
        <v>0</v>
      </c>
    </row>
    <row r="420" spans="24:55" x14ac:dyDescent="0.35">
      <c r="Z420" s="57">
        <v>44511</v>
      </c>
      <c r="AA420" t="s">
        <v>474</v>
      </c>
      <c r="AB420" s="18">
        <v>0</v>
      </c>
      <c r="AC420" s="18"/>
      <c r="AD420" s="18"/>
      <c r="AE420" s="18"/>
      <c r="AF420" s="18"/>
      <c r="AG420" s="18"/>
      <c r="AH420" s="18"/>
      <c r="AI420" s="18"/>
      <c r="AJ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/>
      <c r="BB420" s="18"/>
      <c r="BC420" s="18">
        <v>0</v>
      </c>
    </row>
    <row r="421" spans="24:55" x14ac:dyDescent="0.35">
      <c r="AA421" t="s">
        <v>476</v>
      </c>
      <c r="AB421" s="18">
        <v>0</v>
      </c>
      <c r="AC421" s="18"/>
      <c r="AD421" s="18"/>
      <c r="AE421" s="18"/>
      <c r="AF421" s="18"/>
      <c r="AG421" s="18"/>
      <c r="AH421" s="18"/>
      <c r="AI421" s="18"/>
      <c r="AJ421" s="18">
        <v>0</v>
      </c>
      <c r="AT421">
        <v>9</v>
      </c>
      <c r="AU421" s="18">
        <v>0</v>
      </c>
      <c r="AV421" s="18"/>
      <c r="AW421" s="18"/>
      <c r="AX421" s="18"/>
      <c r="AY421" s="18"/>
      <c r="AZ421" s="18"/>
      <c r="BA421" s="18"/>
      <c r="BB421" s="18"/>
      <c r="BC421" s="18">
        <v>0</v>
      </c>
    </row>
    <row r="422" spans="24:55" x14ac:dyDescent="0.35">
      <c r="Y422">
        <v>12</v>
      </c>
      <c r="Z422" s="57">
        <v>44537</v>
      </c>
      <c r="AA422" t="s">
        <v>502</v>
      </c>
      <c r="AB422" s="18">
        <v>0</v>
      </c>
      <c r="AC422" s="18"/>
      <c r="AD422" s="18"/>
      <c r="AE422" s="18"/>
      <c r="AF422" s="18"/>
      <c r="AG422" s="18"/>
      <c r="AH422" s="18"/>
      <c r="AI422" s="18"/>
      <c r="AJ422" s="18">
        <v>0</v>
      </c>
      <c r="AT422">
        <v>10</v>
      </c>
      <c r="AU422" s="18">
        <v>0</v>
      </c>
      <c r="AV422" s="18"/>
      <c r="AW422" s="18"/>
      <c r="AX422" s="18"/>
      <c r="AY422" s="18"/>
      <c r="AZ422" s="18"/>
      <c r="BA422" s="18"/>
      <c r="BB422" s="18"/>
      <c r="BC422" s="18">
        <v>0</v>
      </c>
    </row>
    <row r="423" spans="24:55" x14ac:dyDescent="0.35">
      <c r="Z423" s="57">
        <v>44540</v>
      </c>
      <c r="AA423" t="s">
        <v>505</v>
      </c>
      <c r="AB423" s="18">
        <v>0</v>
      </c>
      <c r="AC423" s="18"/>
      <c r="AD423" s="18"/>
      <c r="AE423" s="18"/>
      <c r="AF423" s="18"/>
      <c r="AG423" s="18"/>
      <c r="AH423" s="18"/>
      <c r="AI423" s="18"/>
      <c r="AJ423" s="18">
        <v>0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/>
      <c r="BB423" s="18"/>
      <c r="BC423" s="18">
        <v>0</v>
      </c>
    </row>
    <row r="424" spans="24:55" x14ac:dyDescent="0.35">
      <c r="Z424" s="57">
        <v>44550</v>
      </c>
      <c r="AA424" t="s">
        <v>512</v>
      </c>
      <c r="AB424" s="18">
        <v>0</v>
      </c>
      <c r="AC424" s="18"/>
      <c r="AD424" s="18"/>
      <c r="AE424" s="18"/>
      <c r="AF424" s="18"/>
      <c r="AG424" s="18"/>
      <c r="AH424" s="18"/>
      <c r="AI424" s="18"/>
      <c r="AJ424" s="18">
        <v>0</v>
      </c>
      <c r="AT424">
        <v>4</v>
      </c>
      <c r="AU424" s="18">
        <v>0</v>
      </c>
      <c r="AV424" s="18"/>
      <c r="AW424" s="18"/>
      <c r="AX424" s="18"/>
      <c r="AY424" s="18"/>
      <c r="AZ424" s="18"/>
      <c r="BA424" s="18"/>
      <c r="BB424" s="18"/>
      <c r="BC424" s="18">
        <v>0</v>
      </c>
    </row>
    <row r="425" spans="24:55" x14ac:dyDescent="0.35">
      <c r="Z425" s="57">
        <v>44552</v>
      </c>
      <c r="AA425" t="s">
        <v>523</v>
      </c>
      <c r="AB425" s="18">
        <v>0</v>
      </c>
      <c r="AC425" s="18"/>
      <c r="AD425" s="18"/>
      <c r="AE425" s="18"/>
      <c r="AF425" s="18"/>
      <c r="AG425" s="18"/>
      <c r="AH425" s="18"/>
      <c r="AI425" s="18"/>
      <c r="AJ425" s="18">
        <v>0</v>
      </c>
      <c r="AR425" s="36" t="s">
        <v>1529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/>
      <c r="BB425" s="37"/>
      <c r="BC425" s="37">
        <v>0</v>
      </c>
    </row>
    <row r="426" spans="24:55" x14ac:dyDescent="0.35">
      <c r="Z426" s="57">
        <v>44554</v>
      </c>
      <c r="AA426" t="s">
        <v>530</v>
      </c>
      <c r="AB426" s="18">
        <v>0</v>
      </c>
      <c r="AC426" s="18"/>
      <c r="AD426" s="18"/>
      <c r="AE426" s="18"/>
      <c r="AF426" s="18"/>
      <c r="AG426" s="18"/>
      <c r="AH426" s="18"/>
      <c r="AI426" s="18"/>
      <c r="AJ426" s="18">
        <v>0</v>
      </c>
      <c r="AR426" t="s">
        <v>1698</v>
      </c>
      <c r="AS426">
        <v>2021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/>
      <c r="BB426" s="18"/>
      <c r="BC426" s="18">
        <v>0</v>
      </c>
    </row>
    <row r="427" spans="24:55" x14ac:dyDescent="0.35">
      <c r="Z427" s="57">
        <v>44557</v>
      </c>
      <c r="AA427" t="s">
        <v>531</v>
      </c>
      <c r="AB427" s="18">
        <v>0</v>
      </c>
      <c r="AC427" s="18"/>
      <c r="AD427" s="18"/>
      <c r="AE427" s="18"/>
      <c r="AF427" s="18"/>
      <c r="AG427" s="18"/>
      <c r="AH427" s="18"/>
      <c r="AI427" s="18"/>
      <c r="AJ427" s="18">
        <v>0</v>
      </c>
      <c r="AR427" s="36" t="s">
        <v>1790</v>
      </c>
      <c r="AS427" s="36"/>
      <c r="AT427" s="36"/>
      <c r="AU427" s="37">
        <v>0</v>
      </c>
      <c r="AV427" s="37"/>
      <c r="AW427" s="37"/>
      <c r="AX427" s="37"/>
      <c r="AY427" s="37"/>
      <c r="AZ427" s="37"/>
      <c r="BA427" s="37"/>
      <c r="BB427" s="37"/>
      <c r="BC427" s="37">
        <v>0</v>
      </c>
    </row>
    <row r="428" spans="24:55" x14ac:dyDescent="0.35">
      <c r="Z428" s="57">
        <v>44560</v>
      </c>
      <c r="AA428" t="s">
        <v>533</v>
      </c>
      <c r="AB428" s="18">
        <v>0</v>
      </c>
      <c r="AC428" s="18"/>
      <c r="AD428" s="18"/>
      <c r="AE428" s="18"/>
      <c r="AF428" s="18"/>
      <c r="AG428" s="18"/>
      <c r="AH428" s="18"/>
      <c r="AI428" s="18"/>
      <c r="AJ428" s="18">
        <v>0</v>
      </c>
      <c r="AR428" t="s">
        <v>1621</v>
      </c>
      <c r="AS428">
        <v>2023</v>
      </c>
      <c r="AT428">
        <v>6</v>
      </c>
      <c r="AU428" s="18">
        <v>0</v>
      </c>
      <c r="AV428" s="18"/>
      <c r="AW428" s="18"/>
      <c r="AX428" s="18"/>
      <c r="AY428" s="18"/>
      <c r="AZ428" s="18"/>
      <c r="BA428" s="18"/>
      <c r="BB428" s="18"/>
      <c r="BC428" s="18">
        <v>0</v>
      </c>
    </row>
    <row r="429" spans="24:55" x14ac:dyDescent="0.35">
      <c r="X429">
        <v>2022</v>
      </c>
      <c r="Y429">
        <v>1</v>
      </c>
      <c r="Z429" s="57">
        <v>44564</v>
      </c>
      <c r="AA429" t="s">
        <v>547</v>
      </c>
      <c r="AB429" s="18">
        <v>0</v>
      </c>
      <c r="AC429" s="18"/>
      <c r="AD429" s="18"/>
      <c r="AE429" s="18"/>
      <c r="AF429" s="18"/>
      <c r="AG429" s="18"/>
      <c r="AH429" s="18"/>
      <c r="AI429" s="18"/>
      <c r="AJ429" s="18">
        <v>0</v>
      </c>
      <c r="AT429">
        <v>8</v>
      </c>
      <c r="AU429" s="18">
        <v>0</v>
      </c>
      <c r="AV429" s="18"/>
      <c r="AW429" s="18"/>
      <c r="AX429" s="18"/>
      <c r="AY429" s="18"/>
      <c r="AZ429" s="18"/>
      <c r="BA429" s="18"/>
      <c r="BB429" s="18"/>
      <c r="BC429" s="18">
        <v>0</v>
      </c>
    </row>
    <row r="430" spans="24:55" x14ac:dyDescent="0.35">
      <c r="Z430" s="57">
        <v>44568</v>
      </c>
      <c r="AA430" t="s">
        <v>549</v>
      </c>
      <c r="AB430" s="18">
        <v>0</v>
      </c>
      <c r="AC430" s="18"/>
      <c r="AD430" s="18"/>
      <c r="AE430" s="18"/>
      <c r="AF430" s="18"/>
      <c r="AG430" s="18"/>
      <c r="AH430" s="18"/>
      <c r="AI430" s="18"/>
      <c r="AJ430" s="18">
        <v>0</v>
      </c>
      <c r="AR430" s="36" t="s">
        <v>1791</v>
      </c>
      <c r="AS430" s="36"/>
      <c r="AT430" s="36"/>
      <c r="AU430" s="37">
        <v>0</v>
      </c>
      <c r="AV430" s="37"/>
      <c r="AW430" s="37"/>
      <c r="AX430" s="37"/>
      <c r="AY430" s="37"/>
      <c r="AZ430" s="37"/>
      <c r="BA430" s="37"/>
      <c r="BB430" s="37"/>
      <c r="BC430" s="37">
        <v>0</v>
      </c>
    </row>
    <row r="431" spans="24:55" x14ac:dyDescent="0.35">
      <c r="Z431" s="57">
        <v>44569</v>
      </c>
      <c r="AA431" t="s">
        <v>550</v>
      </c>
      <c r="AB431" s="18">
        <v>0</v>
      </c>
      <c r="AC431" s="18"/>
      <c r="AD431" s="18"/>
      <c r="AE431" s="18"/>
      <c r="AF431" s="18"/>
      <c r="AG431" s="18"/>
      <c r="AH431" s="18"/>
      <c r="AI431" s="18"/>
      <c r="AJ431" s="18">
        <v>0</v>
      </c>
      <c r="AR431" t="s">
        <v>1703</v>
      </c>
      <c r="AS431">
        <v>2023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/>
      <c r="BB431" s="18"/>
      <c r="BC431" s="18">
        <v>0</v>
      </c>
    </row>
    <row r="432" spans="24:55" x14ac:dyDescent="0.35">
      <c r="Z432" s="57">
        <v>44574</v>
      </c>
      <c r="AA432" t="s">
        <v>559</v>
      </c>
      <c r="AB432" s="18">
        <v>0</v>
      </c>
      <c r="AC432" s="18"/>
      <c r="AD432" s="18"/>
      <c r="AE432" s="18"/>
      <c r="AF432" s="18"/>
      <c r="AG432" s="18"/>
      <c r="AH432" s="18"/>
      <c r="AI432" s="18"/>
      <c r="AJ432" s="18">
        <v>0</v>
      </c>
      <c r="AR432" s="36" t="s">
        <v>1987</v>
      </c>
      <c r="AS432" s="36"/>
      <c r="AT432" s="36"/>
      <c r="AU432" s="37">
        <v>0</v>
      </c>
      <c r="AV432" s="37"/>
      <c r="AW432" s="37"/>
      <c r="AX432" s="37"/>
      <c r="AY432" s="37"/>
      <c r="AZ432" s="37"/>
      <c r="BA432" s="37"/>
      <c r="BB432" s="37"/>
      <c r="BC432" s="37">
        <v>0</v>
      </c>
    </row>
    <row r="433" spans="25:55" x14ac:dyDescent="0.35">
      <c r="Z433" s="57">
        <v>44579</v>
      </c>
      <c r="AA433" t="s">
        <v>565</v>
      </c>
      <c r="AB433" s="18">
        <v>0</v>
      </c>
      <c r="AC433" s="18"/>
      <c r="AD433" s="18"/>
      <c r="AE433" s="18"/>
      <c r="AF433" s="18"/>
      <c r="AG433" s="18"/>
      <c r="AH433" s="18"/>
      <c r="AI433" s="18"/>
      <c r="AJ433" s="18">
        <v>0</v>
      </c>
      <c r="AR433" t="s">
        <v>1705</v>
      </c>
      <c r="AS433">
        <v>2023</v>
      </c>
      <c r="AT433">
        <v>9</v>
      </c>
      <c r="AU433" s="18">
        <v>0</v>
      </c>
      <c r="AV433" s="18"/>
      <c r="AW433" s="18"/>
      <c r="AX433" s="18"/>
      <c r="AY433" s="18"/>
      <c r="AZ433" s="18"/>
      <c r="BA433" s="18"/>
      <c r="BB433" s="18"/>
      <c r="BC433" s="18">
        <v>0</v>
      </c>
    </row>
    <row r="434" spans="25:55" x14ac:dyDescent="0.35">
      <c r="Y434">
        <v>2</v>
      </c>
      <c r="Z434" s="57">
        <v>44616</v>
      </c>
      <c r="AA434" t="s">
        <v>610</v>
      </c>
      <c r="AB434" s="18">
        <v>0</v>
      </c>
      <c r="AC434" s="18"/>
      <c r="AD434" s="18"/>
      <c r="AE434" s="18"/>
      <c r="AF434" s="18"/>
      <c r="AG434" s="18"/>
      <c r="AH434" s="18"/>
      <c r="AI434" s="18"/>
      <c r="AJ434" s="18">
        <v>0</v>
      </c>
      <c r="AT434">
        <v>12</v>
      </c>
      <c r="AU434" s="18">
        <v>0</v>
      </c>
      <c r="AV434" s="18"/>
      <c r="AW434" s="18"/>
      <c r="AX434" s="18"/>
      <c r="AY434" s="18"/>
      <c r="AZ434" s="18"/>
      <c r="BA434" s="18"/>
      <c r="BB434" s="18"/>
      <c r="BC434" s="18">
        <v>0</v>
      </c>
    </row>
    <row r="435" spans="25:55" x14ac:dyDescent="0.35">
      <c r="Z435" s="57">
        <v>44618</v>
      </c>
      <c r="AA435" t="s">
        <v>611</v>
      </c>
      <c r="AB435" s="18">
        <v>0</v>
      </c>
      <c r="AC435" s="18"/>
      <c r="AD435" s="18"/>
      <c r="AE435" s="18"/>
      <c r="AF435" s="18"/>
      <c r="AG435" s="18"/>
      <c r="AH435" s="18"/>
      <c r="AI435" s="18"/>
      <c r="AJ435" s="18">
        <v>0</v>
      </c>
      <c r="AS435">
        <v>2024</v>
      </c>
      <c r="AT435">
        <v>4</v>
      </c>
      <c r="AU435" s="18">
        <v>0</v>
      </c>
      <c r="AV435" s="18"/>
      <c r="AW435" s="18"/>
      <c r="AX435" s="18"/>
      <c r="AY435" s="18"/>
      <c r="AZ435" s="18"/>
      <c r="BA435" s="18"/>
      <c r="BB435" s="18"/>
      <c r="BC435" s="18">
        <v>0</v>
      </c>
    </row>
    <row r="436" spans="25:55" x14ac:dyDescent="0.35">
      <c r="Y436">
        <v>3</v>
      </c>
      <c r="Z436" s="57">
        <v>44634</v>
      </c>
      <c r="AA436" t="s">
        <v>647</v>
      </c>
      <c r="AB436" s="18">
        <v>0</v>
      </c>
      <c r="AC436" s="18"/>
      <c r="AD436" s="18"/>
      <c r="AE436" s="18"/>
      <c r="AF436" s="18"/>
      <c r="AG436" s="18"/>
      <c r="AH436" s="18"/>
      <c r="AI436" s="18"/>
      <c r="AJ436" s="18">
        <v>0</v>
      </c>
      <c r="AR436" s="36" t="s">
        <v>1988</v>
      </c>
      <c r="AS436" s="36"/>
      <c r="AT436" s="36"/>
      <c r="AU436" s="37">
        <v>0</v>
      </c>
      <c r="AV436" s="37"/>
      <c r="AW436" s="37"/>
      <c r="AX436" s="37"/>
      <c r="AY436" s="37"/>
      <c r="AZ436" s="37"/>
      <c r="BA436" s="37"/>
      <c r="BB436" s="37"/>
      <c r="BC436" s="37">
        <v>0</v>
      </c>
    </row>
    <row r="437" spans="25:55" x14ac:dyDescent="0.35">
      <c r="Z437" s="57">
        <v>44635</v>
      </c>
      <c r="AA437" t="s">
        <v>649</v>
      </c>
      <c r="AB437" s="18">
        <v>0</v>
      </c>
      <c r="AC437" s="18"/>
      <c r="AD437" s="18"/>
      <c r="AE437" s="18"/>
      <c r="AF437" s="18"/>
      <c r="AG437" s="18"/>
      <c r="AH437" s="18"/>
      <c r="AI437" s="18"/>
      <c r="AJ437" s="18">
        <v>0</v>
      </c>
      <c r="AR437" t="s">
        <v>2013</v>
      </c>
      <c r="AS437">
        <v>2023</v>
      </c>
      <c r="AT437">
        <v>10</v>
      </c>
      <c r="AU437" s="18">
        <v>13811.3</v>
      </c>
      <c r="AV437" s="18"/>
      <c r="AW437" s="18"/>
      <c r="AX437" s="18"/>
      <c r="AY437" s="18"/>
      <c r="AZ437" s="18"/>
      <c r="BA437" s="18"/>
      <c r="BB437" s="18"/>
      <c r="BC437" s="18">
        <v>13811.3</v>
      </c>
    </row>
    <row r="438" spans="25:55" x14ac:dyDescent="0.35">
      <c r="Z438" s="57">
        <v>44638</v>
      </c>
      <c r="AA438" t="s">
        <v>651</v>
      </c>
      <c r="AB438" s="18">
        <v>0</v>
      </c>
      <c r="AC438" s="18"/>
      <c r="AD438" s="18"/>
      <c r="AE438" s="18"/>
      <c r="AF438" s="18"/>
      <c r="AG438" s="18"/>
      <c r="AH438" s="18"/>
      <c r="AI438" s="18"/>
      <c r="AJ438" s="18">
        <v>0</v>
      </c>
      <c r="AT438">
        <v>11</v>
      </c>
      <c r="AU438" s="18">
        <v>50031.199999999997</v>
      </c>
      <c r="AV438" s="18"/>
      <c r="AW438" s="18"/>
      <c r="AX438" s="18"/>
      <c r="AY438" s="18"/>
      <c r="AZ438" s="18"/>
      <c r="BA438" s="18"/>
      <c r="BB438" s="18"/>
      <c r="BC438" s="18">
        <v>50031.199999999997</v>
      </c>
    </row>
    <row r="439" spans="25:55" x14ac:dyDescent="0.35">
      <c r="Z439" s="57">
        <v>44643</v>
      </c>
      <c r="AA439" t="s">
        <v>654</v>
      </c>
      <c r="AB439" s="18">
        <v>0</v>
      </c>
      <c r="AC439" s="18"/>
      <c r="AD439" s="18"/>
      <c r="AE439" s="18"/>
      <c r="AF439" s="18"/>
      <c r="AG439" s="18"/>
      <c r="AH439" s="18"/>
      <c r="AI439" s="18"/>
      <c r="AJ439" s="18">
        <v>0</v>
      </c>
      <c r="AT439">
        <v>12</v>
      </c>
      <c r="AU439" s="18">
        <v>83033.5</v>
      </c>
      <c r="AV439" s="18"/>
      <c r="AW439" s="18"/>
      <c r="AX439" s="18"/>
      <c r="AY439" s="18"/>
      <c r="AZ439" s="18"/>
      <c r="BA439" s="18"/>
      <c r="BB439" s="18"/>
      <c r="BC439" s="18">
        <v>83033.5</v>
      </c>
    </row>
    <row r="440" spans="25:55" x14ac:dyDescent="0.35">
      <c r="Z440" s="57">
        <v>44645</v>
      </c>
      <c r="AA440" t="s">
        <v>661</v>
      </c>
      <c r="AB440" s="18">
        <v>0</v>
      </c>
      <c r="AC440" s="18"/>
      <c r="AD440" s="18"/>
      <c r="AE440" s="18"/>
      <c r="AF440" s="18"/>
      <c r="AG440" s="18"/>
      <c r="AH440" s="18"/>
      <c r="AI440" s="18"/>
      <c r="AJ440" s="18">
        <v>0</v>
      </c>
      <c r="AS440">
        <v>2024</v>
      </c>
      <c r="AT440">
        <v>1</v>
      </c>
      <c r="AU440" s="18">
        <v>53942.8</v>
      </c>
      <c r="AV440" s="18"/>
      <c r="AW440" s="18"/>
      <c r="AX440" s="18"/>
      <c r="AY440" s="18"/>
      <c r="AZ440" s="18"/>
      <c r="BA440" s="18"/>
      <c r="BB440" s="18"/>
      <c r="BC440" s="18">
        <v>53942.8</v>
      </c>
    </row>
    <row r="441" spans="25:55" x14ac:dyDescent="0.35">
      <c r="Z441" s="57">
        <v>44649</v>
      </c>
      <c r="AA441" t="s">
        <v>663</v>
      </c>
      <c r="AB441" s="18">
        <v>0</v>
      </c>
      <c r="AC441" s="18"/>
      <c r="AD441" s="18"/>
      <c r="AE441" s="18"/>
      <c r="AF441" s="18"/>
      <c r="AG441" s="18"/>
      <c r="AH441" s="18"/>
      <c r="AI441" s="18"/>
      <c r="AJ441" s="18">
        <v>0</v>
      </c>
      <c r="AT441">
        <v>2</v>
      </c>
      <c r="AU441" s="18">
        <v>70297.7</v>
      </c>
      <c r="AV441" s="18"/>
      <c r="AW441" s="18"/>
      <c r="AX441" s="18"/>
      <c r="AY441" s="18"/>
      <c r="AZ441" s="18"/>
      <c r="BA441" s="18"/>
      <c r="BB441" s="18"/>
      <c r="BC441" s="18">
        <v>70297.7</v>
      </c>
    </row>
    <row r="442" spans="25:55" x14ac:dyDescent="0.35">
      <c r="Y442">
        <v>5</v>
      </c>
      <c r="Z442" s="57">
        <v>44687</v>
      </c>
      <c r="AA442" t="s">
        <v>763</v>
      </c>
      <c r="AB442" s="18">
        <v>0</v>
      </c>
      <c r="AC442" s="18"/>
      <c r="AD442" s="18"/>
      <c r="AE442" s="18"/>
      <c r="AF442" s="18"/>
      <c r="AG442" s="18"/>
      <c r="AH442" s="18"/>
      <c r="AI442" s="18"/>
      <c r="AJ442" s="18">
        <v>0</v>
      </c>
      <c r="AT442">
        <v>3</v>
      </c>
      <c r="AU442" s="18">
        <v>79500.899999999994</v>
      </c>
      <c r="AV442" s="18"/>
      <c r="AW442" s="18"/>
      <c r="AX442" s="18"/>
      <c r="AY442" s="18"/>
      <c r="AZ442" s="18"/>
      <c r="BA442" s="18"/>
      <c r="BB442" s="18"/>
      <c r="BC442" s="18">
        <v>79500.899999999994</v>
      </c>
    </row>
    <row r="443" spans="25:55" x14ac:dyDescent="0.35">
      <c r="Z443" s="57">
        <v>44688</v>
      </c>
      <c r="AA443" t="s">
        <v>765</v>
      </c>
      <c r="AB443" s="18">
        <v>0</v>
      </c>
      <c r="AC443" s="18"/>
      <c r="AD443" s="18"/>
      <c r="AE443" s="18"/>
      <c r="AF443" s="18"/>
      <c r="AG443" s="18"/>
      <c r="AH443" s="18"/>
      <c r="AI443" s="18"/>
      <c r="AJ443" s="18">
        <v>0</v>
      </c>
      <c r="AT443">
        <v>5</v>
      </c>
      <c r="AU443" s="18">
        <v>76177.5</v>
      </c>
      <c r="AV443" s="18"/>
      <c r="AW443" s="18"/>
      <c r="AX443" s="18"/>
      <c r="AY443" s="18"/>
      <c r="AZ443" s="18"/>
      <c r="BA443" s="18"/>
      <c r="BB443" s="18"/>
      <c r="BC443" s="18">
        <v>76177.5</v>
      </c>
    </row>
    <row r="444" spans="25:55" x14ac:dyDescent="0.35">
      <c r="Z444" s="57">
        <v>44695</v>
      </c>
      <c r="AA444" t="s">
        <v>778</v>
      </c>
      <c r="AB444" s="18">
        <v>0</v>
      </c>
      <c r="AC444" s="18"/>
      <c r="AD444" s="18"/>
      <c r="AE444" s="18"/>
      <c r="AF444" s="18"/>
      <c r="AG444" s="18"/>
      <c r="AH444" s="18"/>
      <c r="AI444" s="18"/>
      <c r="AJ444" s="18">
        <v>0</v>
      </c>
      <c r="AT444">
        <v>4</v>
      </c>
      <c r="AU444" s="18">
        <v>36702.5</v>
      </c>
      <c r="AV444" s="18"/>
      <c r="AW444" s="18"/>
      <c r="AX444" s="18"/>
      <c r="AY444" s="18"/>
      <c r="AZ444" s="18"/>
      <c r="BA444" s="18"/>
      <c r="BB444" s="18"/>
      <c r="BC444" s="18">
        <v>36702.5</v>
      </c>
    </row>
    <row r="445" spans="25:55" x14ac:dyDescent="0.35">
      <c r="Z445" s="57">
        <v>44699</v>
      </c>
      <c r="AA445" t="s">
        <v>781</v>
      </c>
      <c r="AB445" s="18">
        <v>0</v>
      </c>
      <c r="AC445" s="18"/>
      <c r="AD445" s="18"/>
      <c r="AE445" s="18"/>
      <c r="AF445" s="18"/>
      <c r="AG445" s="18"/>
      <c r="AH445" s="18"/>
      <c r="AI445" s="18"/>
      <c r="AJ445" s="18">
        <v>0</v>
      </c>
      <c r="AR445" s="36" t="s">
        <v>2039</v>
      </c>
      <c r="AS445" s="36"/>
      <c r="AT445" s="36"/>
      <c r="AU445" s="37">
        <v>463497.4</v>
      </c>
      <c r="AV445" s="37"/>
      <c r="AW445" s="37"/>
      <c r="AX445" s="37"/>
      <c r="AY445" s="37"/>
      <c r="AZ445" s="37"/>
      <c r="BA445" s="37"/>
      <c r="BB445" s="37"/>
      <c r="BC445" s="37">
        <v>463497.4</v>
      </c>
    </row>
    <row r="446" spans="25:55" x14ac:dyDescent="0.35">
      <c r="Z446" s="57">
        <v>44701</v>
      </c>
      <c r="AA446" t="s">
        <v>784</v>
      </c>
      <c r="AB446" s="18">
        <v>0</v>
      </c>
      <c r="AC446" s="18"/>
      <c r="AD446" s="18"/>
      <c r="AE446" s="18"/>
      <c r="AF446" s="18"/>
      <c r="AG446" s="18"/>
      <c r="AH446" s="18"/>
      <c r="AI446" s="18"/>
      <c r="AJ446" s="18">
        <v>0</v>
      </c>
      <c r="AR446" t="s">
        <v>2023</v>
      </c>
      <c r="AS446">
        <v>2023</v>
      </c>
      <c r="AT446">
        <v>10</v>
      </c>
      <c r="AU446" s="18">
        <v>0</v>
      </c>
      <c r="AV446" s="18"/>
      <c r="AW446" s="18"/>
      <c r="AX446" s="18"/>
      <c r="AY446" s="18"/>
      <c r="AZ446" s="18"/>
      <c r="BA446" s="18"/>
      <c r="BB446" s="18"/>
      <c r="BC446" s="18">
        <v>0</v>
      </c>
    </row>
    <row r="447" spans="25:55" x14ac:dyDescent="0.35">
      <c r="Z447" s="57">
        <v>44702</v>
      </c>
      <c r="AA447" t="s">
        <v>790</v>
      </c>
      <c r="AB447" s="18">
        <v>0</v>
      </c>
      <c r="AC447" s="18"/>
      <c r="AD447" s="18"/>
      <c r="AE447" s="18"/>
      <c r="AF447" s="18"/>
      <c r="AG447" s="18"/>
      <c r="AH447" s="18"/>
      <c r="AI447" s="18"/>
      <c r="AJ447" s="18">
        <v>0</v>
      </c>
      <c r="AT447">
        <v>11</v>
      </c>
      <c r="AU447" s="18">
        <v>0</v>
      </c>
      <c r="AV447" s="18"/>
      <c r="AW447" s="18"/>
      <c r="AX447" s="18"/>
      <c r="AY447" s="18"/>
      <c r="AZ447" s="18"/>
      <c r="BA447" s="18"/>
      <c r="BB447" s="18"/>
      <c r="BC447" s="18">
        <v>0</v>
      </c>
    </row>
    <row r="448" spans="25:55" x14ac:dyDescent="0.35">
      <c r="Z448" s="57">
        <v>44704</v>
      </c>
      <c r="AA448" t="s">
        <v>794</v>
      </c>
      <c r="AB448" s="18">
        <v>0</v>
      </c>
      <c r="AC448" s="18"/>
      <c r="AD448" s="18"/>
      <c r="AE448" s="18"/>
      <c r="AF448" s="18"/>
      <c r="AG448" s="18"/>
      <c r="AH448" s="18"/>
      <c r="AI448" s="18"/>
      <c r="AJ448" s="18">
        <v>0</v>
      </c>
      <c r="AR448" s="36" t="s">
        <v>2040</v>
      </c>
      <c r="AS448" s="36"/>
      <c r="AT448" s="36"/>
      <c r="AU448" s="37">
        <v>0</v>
      </c>
      <c r="AV448" s="37"/>
      <c r="AW448" s="37"/>
      <c r="AX448" s="37"/>
      <c r="AY448" s="37"/>
      <c r="AZ448" s="37"/>
      <c r="BA448" s="37"/>
      <c r="BB448" s="37"/>
      <c r="BC448" s="37">
        <v>0</v>
      </c>
    </row>
    <row r="449" spans="25:55" x14ac:dyDescent="0.35">
      <c r="Z449" s="57">
        <v>44706</v>
      </c>
      <c r="AA449" t="s">
        <v>797</v>
      </c>
      <c r="AB449" s="18">
        <v>0</v>
      </c>
      <c r="AC449" s="18"/>
      <c r="AD449" s="18"/>
      <c r="AE449" s="18"/>
      <c r="AF449" s="18"/>
      <c r="AG449" s="18"/>
      <c r="AH449" s="18"/>
      <c r="AI449" s="18"/>
      <c r="AJ449" s="18">
        <v>0</v>
      </c>
      <c r="AR449" t="s">
        <v>2204</v>
      </c>
      <c r="AS449">
        <v>2023</v>
      </c>
      <c r="AT449">
        <v>12</v>
      </c>
      <c r="AU449" s="18">
        <v>0</v>
      </c>
      <c r="AV449" s="18"/>
      <c r="AW449" s="18"/>
      <c r="AX449" s="18"/>
      <c r="AY449" s="18"/>
      <c r="AZ449" s="18"/>
      <c r="BA449" s="18"/>
      <c r="BB449" s="18"/>
      <c r="BC449" s="18">
        <v>0</v>
      </c>
    </row>
    <row r="450" spans="25:55" x14ac:dyDescent="0.35">
      <c r="Y450">
        <v>6</v>
      </c>
      <c r="Z450" s="57">
        <v>44714</v>
      </c>
      <c r="AA450" t="s">
        <v>827</v>
      </c>
      <c r="AB450" s="18">
        <v>0</v>
      </c>
      <c r="AC450" s="18"/>
      <c r="AD450" s="18"/>
      <c r="AE450" s="18"/>
      <c r="AF450" s="18"/>
      <c r="AG450" s="18"/>
      <c r="AH450" s="18"/>
      <c r="AI450" s="18"/>
      <c r="AJ450" s="18">
        <v>0</v>
      </c>
      <c r="AS450">
        <v>2024</v>
      </c>
      <c r="AT450">
        <v>1</v>
      </c>
      <c r="AU450" s="18">
        <v>0</v>
      </c>
      <c r="AV450" s="18"/>
      <c r="AW450" s="18"/>
      <c r="AX450" s="18"/>
      <c r="AY450" s="18"/>
      <c r="AZ450" s="18"/>
      <c r="BA450" s="18"/>
      <c r="BB450" s="18"/>
      <c r="BC450" s="18">
        <v>0</v>
      </c>
    </row>
    <row r="451" spans="25:55" x14ac:dyDescent="0.35">
      <c r="Z451" s="57">
        <v>44716</v>
      </c>
      <c r="AA451" t="s">
        <v>829</v>
      </c>
      <c r="AB451" s="18">
        <v>0</v>
      </c>
      <c r="AC451" s="18"/>
      <c r="AD451" s="18"/>
      <c r="AE451" s="18"/>
      <c r="AF451" s="18"/>
      <c r="AG451" s="18"/>
      <c r="AH451" s="18"/>
      <c r="AI451" s="18"/>
      <c r="AJ451" s="18">
        <v>0</v>
      </c>
      <c r="AT451">
        <v>3</v>
      </c>
      <c r="AU451" s="18">
        <v>0</v>
      </c>
      <c r="AV451" s="18"/>
      <c r="AW451" s="18"/>
      <c r="AX451" s="18"/>
      <c r="AY451" s="18"/>
      <c r="AZ451" s="18"/>
      <c r="BA451" s="18"/>
      <c r="BB451" s="18"/>
      <c r="BC451" s="18">
        <v>0</v>
      </c>
    </row>
    <row r="452" spans="25:55" x14ac:dyDescent="0.35">
      <c r="Z452" s="57">
        <v>44723</v>
      </c>
      <c r="AA452" t="s">
        <v>835</v>
      </c>
      <c r="AB452" s="18">
        <v>0</v>
      </c>
      <c r="AC452" s="18"/>
      <c r="AD452" s="18"/>
      <c r="AE452" s="18"/>
      <c r="AF452" s="18"/>
      <c r="AG452" s="18"/>
      <c r="AH452" s="18"/>
      <c r="AI452" s="18"/>
      <c r="AJ452" s="18">
        <v>0</v>
      </c>
      <c r="AR452" s="36" t="s">
        <v>2219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/>
      <c r="BB452" s="37"/>
      <c r="BC452" s="37">
        <v>0</v>
      </c>
    </row>
    <row r="453" spans="25:55" x14ac:dyDescent="0.35">
      <c r="Z453" s="57">
        <v>44730</v>
      </c>
      <c r="AA453" t="s">
        <v>843</v>
      </c>
      <c r="AB453" s="18">
        <v>0</v>
      </c>
      <c r="AC453" s="18"/>
      <c r="AD453" s="18"/>
      <c r="AE453" s="18"/>
      <c r="AF453" s="18"/>
      <c r="AG453" s="18"/>
      <c r="AH453" s="18"/>
      <c r="AI453" s="18"/>
      <c r="AJ453" s="18">
        <v>0</v>
      </c>
      <c r="AR453" t="s">
        <v>2210</v>
      </c>
      <c r="AS453">
        <v>2023</v>
      </c>
      <c r="AT453">
        <v>12</v>
      </c>
      <c r="AU453" s="18">
        <v>0</v>
      </c>
      <c r="AV453" s="18"/>
      <c r="AW453" s="18"/>
      <c r="AX453" s="18"/>
      <c r="AY453" s="18"/>
      <c r="AZ453" s="18"/>
      <c r="BA453" s="18"/>
      <c r="BB453" s="18"/>
      <c r="BC453" s="18">
        <v>0</v>
      </c>
    </row>
    <row r="454" spans="25:55" x14ac:dyDescent="0.35">
      <c r="Z454" s="57">
        <v>44736</v>
      </c>
      <c r="AA454" t="s">
        <v>846</v>
      </c>
      <c r="AB454" s="18">
        <v>0</v>
      </c>
      <c r="AC454" s="18"/>
      <c r="AD454" s="18"/>
      <c r="AE454" s="18"/>
      <c r="AF454" s="18"/>
      <c r="AG454" s="18"/>
      <c r="AH454" s="18"/>
      <c r="AI454" s="18"/>
      <c r="AJ454" s="18">
        <v>0</v>
      </c>
      <c r="AS454">
        <v>2024</v>
      </c>
      <c r="AT454">
        <v>1</v>
      </c>
      <c r="AU454" s="18">
        <v>0</v>
      </c>
      <c r="AV454" s="18"/>
      <c r="AW454" s="18"/>
      <c r="AX454" s="18"/>
      <c r="AY454" s="18"/>
      <c r="AZ454" s="18"/>
      <c r="BA454" s="18"/>
      <c r="BB454" s="18"/>
      <c r="BC454" s="18">
        <v>0</v>
      </c>
    </row>
    <row r="455" spans="25:55" x14ac:dyDescent="0.35">
      <c r="Y455">
        <v>7</v>
      </c>
      <c r="Z455" s="57">
        <v>44756</v>
      </c>
      <c r="AA455" t="s">
        <v>859</v>
      </c>
      <c r="AB455" s="18">
        <v>0</v>
      </c>
      <c r="AC455" s="18"/>
      <c r="AD455" s="18"/>
      <c r="AE455" s="18"/>
      <c r="AF455" s="18"/>
      <c r="AG455" s="18"/>
      <c r="AH455" s="18"/>
      <c r="AI455" s="18"/>
      <c r="AJ455" s="18">
        <v>0</v>
      </c>
      <c r="AT455">
        <v>2</v>
      </c>
      <c r="AU455" s="18">
        <v>0</v>
      </c>
      <c r="AV455" s="18"/>
      <c r="AW455" s="18"/>
      <c r="AX455" s="18"/>
      <c r="AY455" s="18"/>
      <c r="AZ455" s="18"/>
      <c r="BA455" s="18"/>
      <c r="BB455" s="18"/>
      <c r="BC455" s="18">
        <v>0</v>
      </c>
    </row>
    <row r="456" spans="25:55" x14ac:dyDescent="0.35">
      <c r="Z456" s="57">
        <v>44760</v>
      </c>
      <c r="AA456" t="s">
        <v>867</v>
      </c>
      <c r="AB456" s="18">
        <v>0</v>
      </c>
      <c r="AC456" s="18"/>
      <c r="AD456" s="18"/>
      <c r="AE456" s="18"/>
      <c r="AF456" s="18"/>
      <c r="AG456" s="18"/>
      <c r="AH456" s="18"/>
      <c r="AI456" s="18"/>
      <c r="AJ456" s="18">
        <v>0</v>
      </c>
      <c r="AT456">
        <v>3</v>
      </c>
      <c r="AU456" s="18">
        <v>0</v>
      </c>
      <c r="AV456" s="18"/>
      <c r="AW456" s="18"/>
      <c r="AX456" s="18"/>
      <c r="AY456" s="18"/>
      <c r="AZ456" s="18"/>
      <c r="BA456" s="18"/>
      <c r="BB456" s="18"/>
      <c r="BC456" s="18">
        <v>0</v>
      </c>
    </row>
    <row r="457" spans="25:55" x14ac:dyDescent="0.35">
      <c r="Z457" s="57">
        <v>44762</v>
      </c>
      <c r="AA457" t="s">
        <v>868</v>
      </c>
      <c r="AB457" s="18">
        <v>0</v>
      </c>
      <c r="AC457" s="18"/>
      <c r="AD457" s="18"/>
      <c r="AE457" s="18"/>
      <c r="AF457" s="18"/>
      <c r="AG457" s="18"/>
      <c r="AH457" s="18"/>
      <c r="AI457" s="18"/>
      <c r="AJ457" s="18">
        <v>0</v>
      </c>
      <c r="AT457">
        <v>5</v>
      </c>
      <c r="AU457" s="18">
        <v>0</v>
      </c>
      <c r="AV457" s="18"/>
      <c r="AW457" s="18"/>
      <c r="AX457" s="18"/>
      <c r="AY457" s="18"/>
      <c r="AZ457" s="18"/>
      <c r="BA457" s="18"/>
      <c r="BB457" s="18"/>
      <c r="BC457" s="18">
        <v>0</v>
      </c>
    </row>
    <row r="458" spans="25:55" x14ac:dyDescent="0.35">
      <c r="Z458" s="57">
        <v>44765</v>
      </c>
      <c r="AA458" t="s">
        <v>869</v>
      </c>
      <c r="AB458" s="18">
        <v>0</v>
      </c>
      <c r="AC458" s="18"/>
      <c r="AD458" s="18"/>
      <c r="AE458" s="18"/>
      <c r="AF458" s="18"/>
      <c r="AG458" s="18"/>
      <c r="AH458" s="18"/>
      <c r="AI458" s="18"/>
      <c r="AJ458" s="18">
        <v>0</v>
      </c>
      <c r="AT458">
        <v>4</v>
      </c>
      <c r="AU458" s="18">
        <v>0</v>
      </c>
      <c r="AV458" s="18"/>
      <c r="AW458" s="18"/>
      <c r="AX458" s="18"/>
      <c r="AY458" s="18"/>
      <c r="AZ458" s="18"/>
      <c r="BA458" s="18"/>
      <c r="BB458" s="18"/>
      <c r="BC458" s="18">
        <v>0</v>
      </c>
    </row>
    <row r="459" spans="25:55" x14ac:dyDescent="0.35">
      <c r="Y459">
        <v>8</v>
      </c>
      <c r="Z459" s="57">
        <v>44779</v>
      </c>
      <c r="AA459" t="s">
        <v>896</v>
      </c>
      <c r="AB459" s="18">
        <v>0</v>
      </c>
      <c r="AC459" s="18"/>
      <c r="AD459" s="18"/>
      <c r="AE459" s="18"/>
      <c r="AF459" s="18"/>
      <c r="AG459" s="18"/>
      <c r="AH459" s="18"/>
      <c r="AI459" s="18"/>
      <c r="AJ459" s="18">
        <v>0</v>
      </c>
      <c r="AR459" s="36" t="s">
        <v>2220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/>
      <c r="BB459" s="37"/>
      <c r="BC459" s="37">
        <v>0</v>
      </c>
    </row>
    <row r="460" spans="25:55" x14ac:dyDescent="0.35">
      <c r="Z460" s="57">
        <v>44785</v>
      </c>
      <c r="AA460" t="s">
        <v>900</v>
      </c>
      <c r="AB460" s="18">
        <v>0</v>
      </c>
      <c r="AC460" s="18"/>
      <c r="AD460" s="18"/>
      <c r="AE460" s="18"/>
      <c r="AF460" s="18"/>
      <c r="AG460" s="18"/>
      <c r="AH460" s="18"/>
      <c r="AI460" s="18"/>
      <c r="AJ460" s="18">
        <v>0</v>
      </c>
      <c r="AR460" t="s">
        <v>2344</v>
      </c>
      <c r="AS460">
        <v>2024</v>
      </c>
      <c r="AT460">
        <v>1</v>
      </c>
      <c r="AU460" s="18">
        <v>0</v>
      </c>
      <c r="AV460" s="18"/>
      <c r="AW460" s="18"/>
      <c r="AX460" s="18"/>
      <c r="AY460" s="18"/>
      <c r="AZ460" s="18"/>
      <c r="BA460" s="18"/>
      <c r="BB460" s="18"/>
      <c r="BC460" s="18">
        <v>0</v>
      </c>
    </row>
    <row r="461" spans="25:55" x14ac:dyDescent="0.35">
      <c r="Z461" s="57">
        <v>44796</v>
      </c>
      <c r="AA461" t="s">
        <v>911</v>
      </c>
      <c r="AB461" s="18">
        <v>0</v>
      </c>
      <c r="AC461" s="18"/>
      <c r="AD461" s="18"/>
      <c r="AE461" s="18"/>
      <c r="AF461" s="18"/>
      <c r="AG461" s="18"/>
      <c r="AH461" s="18"/>
      <c r="AI461" s="18"/>
      <c r="AJ461" s="18">
        <v>0</v>
      </c>
      <c r="AR461" s="36" t="s">
        <v>2413</v>
      </c>
      <c r="AS461" s="36"/>
      <c r="AT461" s="36"/>
      <c r="AU461" s="37">
        <v>0</v>
      </c>
      <c r="AV461" s="37"/>
      <c r="AW461" s="37"/>
      <c r="AX461" s="37"/>
      <c r="AY461" s="37"/>
      <c r="AZ461" s="37"/>
      <c r="BA461" s="37"/>
      <c r="BB461" s="37"/>
      <c r="BC461" s="37">
        <v>0</v>
      </c>
    </row>
    <row r="462" spans="25:55" x14ac:dyDescent="0.35">
      <c r="Y462">
        <v>9</v>
      </c>
      <c r="Z462" s="57">
        <v>44806</v>
      </c>
      <c r="AA462" t="s">
        <v>925</v>
      </c>
      <c r="AB462" s="18">
        <v>0</v>
      </c>
      <c r="AC462" s="18"/>
      <c r="AD462" s="18"/>
      <c r="AE462" s="18"/>
      <c r="AF462" s="18"/>
      <c r="AG462" s="18"/>
      <c r="AH462" s="18"/>
      <c r="AI462" s="18"/>
      <c r="AJ462" s="18">
        <v>0</v>
      </c>
      <c r="AR462" t="s">
        <v>2357</v>
      </c>
      <c r="AS462">
        <v>2024</v>
      </c>
      <c r="AT462">
        <v>1</v>
      </c>
      <c r="AU462" s="18">
        <v>0</v>
      </c>
      <c r="AV462" s="18"/>
      <c r="AW462" s="18"/>
      <c r="AX462" s="18"/>
      <c r="AY462" s="18"/>
      <c r="AZ462" s="18"/>
      <c r="BA462" s="18"/>
      <c r="BB462" s="18"/>
      <c r="BC462" s="18">
        <v>0</v>
      </c>
    </row>
    <row r="463" spans="25:55" x14ac:dyDescent="0.35">
      <c r="Z463" s="57">
        <v>44810</v>
      </c>
      <c r="AA463" t="s">
        <v>928</v>
      </c>
      <c r="AB463" s="18">
        <v>0</v>
      </c>
      <c r="AC463" s="18"/>
      <c r="AD463" s="18"/>
      <c r="AE463" s="18"/>
      <c r="AF463" s="18"/>
      <c r="AG463" s="18"/>
      <c r="AH463" s="18"/>
      <c r="AI463" s="18"/>
      <c r="AJ463" s="18">
        <v>0</v>
      </c>
      <c r="AT463">
        <v>2</v>
      </c>
      <c r="AU463" s="18">
        <v>0</v>
      </c>
      <c r="AV463" s="18"/>
      <c r="AW463" s="18"/>
      <c r="AX463" s="18"/>
      <c r="AY463" s="18"/>
      <c r="AZ463" s="18"/>
      <c r="BA463" s="18"/>
      <c r="BB463" s="18"/>
      <c r="BC463" s="18">
        <v>0</v>
      </c>
    </row>
    <row r="464" spans="25:55" x14ac:dyDescent="0.35">
      <c r="Z464" s="57">
        <v>44813</v>
      </c>
      <c r="AA464" t="s">
        <v>932</v>
      </c>
      <c r="AB464" s="18">
        <v>0</v>
      </c>
      <c r="AC464" s="18"/>
      <c r="AD464" s="18"/>
      <c r="AE464" s="18"/>
      <c r="AF464" s="18"/>
      <c r="AG464" s="18"/>
      <c r="AH464" s="18"/>
      <c r="AI464" s="18"/>
      <c r="AJ464" s="18">
        <v>0</v>
      </c>
      <c r="AT464">
        <v>5</v>
      </c>
      <c r="AU464" s="18">
        <v>0</v>
      </c>
      <c r="AV464" s="18"/>
      <c r="AW464" s="18"/>
      <c r="AX464" s="18"/>
      <c r="AY464" s="18"/>
      <c r="AZ464" s="18"/>
      <c r="BA464" s="18"/>
      <c r="BB464" s="18"/>
      <c r="BC464" s="18">
        <v>0</v>
      </c>
    </row>
    <row r="465" spans="25:55" x14ac:dyDescent="0.35">
      <c r="Z465" s="57">
        <v>44817</v>
      </c>
      <c r="AA465" t="s">
        <v>934</v>
      </c>
      <c r="AB465" s="18">
        <v>0</v>
      </c>
      <c r="AC465" s="18"/>
      <c r="AD465" s="18"/>
      <c r="AE465" s="18"/>
      <c r="AF465" s="18"/>
      <c r="AG465" s="18"/>
      <c r="AH465" s="18"/>
      <c r="AI465" s="18"/>
      <c r="AJ465" s="18">
        <v>0</v>
      </c>
      <c r="AR465" s="36" t="s">
        <v>2414</v>
      </c>
      <c r="AS465" s="36"/>
      <c r="AT465" s="36"/>
      <c r="AU465" s="37">
        <v>0</v>
      </c>
      <c r="AV465" s="37"/>
      <c r="AW465" s="37"/>
      <c r="AX465" s="37"/>
      <c r="AY465" s="37"/>
      <c r="AZ465" s="37"/>
      <c r="BA465" s="37"/>
      <c r="BB465" s="37"/>
      <c r="BC465" s="37">
        <v>0</v>
      </c>
    </row>
    <row r="466" spans="25:55" x14ac:dyDescent="0.35">
      <c r="AA466" t="s">
        <v>935</v>
      </c>
      <c r="AB466" s="18">
        <v>0</v>
      </c>
      <c r="AC466" s="18"/>
      <c r="AD466" s="18"/>
      <c r="AE466" s="18"/>
      <c r="AF466" s="18"/>
      <c r="AG466" s="18"/>
      <c r="AH466" s="18"/>
      <c r="AI466" s="18"/>
      <c r="AJ466" s="18">
        <v>0</v>
      </c>
      <c r="AR466" t="s">
        <v>2435</v>
      </c>
      <c r="AS466">
        <v>2024</v>
      </c>
      <c r="AT466">
        <v>2</v>
      </c>
      <c r="AU466" s="18"/>
      <c r="AV466" s="18"/>
      <c r="AW466" s="18"/>
      <c r="AX466" s="18"/>
      <c r="AY466" s="18"/>
      <c r="AZ466" s="18"/>
      <c r="BA466" s="18">
        <v>0</v>
      </c>
      <c r="BB466" s="18"/>
      <c r="BC466" s="18">
        <v>0</v>
      </c>
    </row>
    <row r="467" spans="25:55" x14ac:dyDescent="0.35">
      <c r="Y467">
        <v>10</v>
      </c>
      <c r="Z467" t="s">
        <v>993</v>
      </c>
      <c r="AA467" t="s">
        <v>988</v>
      </c>
      <c r="AB467" s="18">
        <v>0</v>
      </c>
      <c r="AC467" s="18"/>
      <c r="AD467" s="18"/>
      <c r="AE467" s="18"/>
      <c r="AF467" s="18"/>
      <c r="AG467" s="18"/>
      <c r="AH467" s="18"/>
      <c r="AI467" s="18"/>
      <c r="AJ467" s="18">
        <v>0</v>
      </c>
      <c r="AR467" s="36" t="s">
        <v>2577</v>
      </c>
      <c r="AS467" s="36"/>
      <c r="AT467" s="36"/>
      <c r="AU467" s="37"/>
      <c r="AV467" s="37"/>
      <c r="AW467" s="37"/>
      <c r="AX467" s="37"/>
      <c r="AY467" s="37"/>
      <c r="AZ467" s="37"/>
      <c r="BA467" s="37">
        <v>0</v>
      </c>
      <c r="BB467" s="37"/>
      <c r="BC467" s="37">
        <v>0</v>
      </c>
    </row>
    <row r="468" spans="25:55" x14ac:dyDescent="0.35">
      <c r="Z468" s="57">
        <v>44847</v>
      </c>
      <c r="AA468" t="s">
        <v>1000</v>
      </c>
      <c r="AB468" s="18">
        <v>0</v>
      </c>
      <c r="AC468" s="18"/>
      <c r="AD468" s="18"/>
      <c r="AE468" s="18"/>
      <c r="AF468" s="18"/>
      <c r="AG468" s="18"/>
      <c r="AH468" s="18"/>
      <c r="AI468" s="18"/>
      <c r="AJ468" s="18">
        <v>0</v>
      </c>
      <c r="AR468" t="s">
        <v>2513</v>
      </c>
      <c r="AS468">
        <v>2024</v>
      </c>
      <c r="AT468">
        <v>3</v>
      </c>
      <c r="AU468" s="18"/>
      <c r="AV468" s="18"/>
      <c r="AW468" s="18"/>
      <c r="AX468" s="18"/>
      <c r="AY468" s="18"/>
      <c r="AZ468" s="18"/>
      <c r="BA468" s="18"/>
      <c r="BB468" s="18">
        <v>0</v>
      </c>
      <c r="BC468" s="18">
        <v>0</v>
      </c>
    </row>
    <row r="469" spans="25:55" x14ac:dyDescent="0.35">
      <c r="Z469" s="57">
        <v>44856</v>
      </c>
      <c r="AA469" t="s">
        <v>1011</v>
      </c>
      <c r="AB469" s="18">
        <v>0</v>
      </c>
      <c r="AC469" s="18"/>
      <c r="AD469" s="18"/>
      <c r="AE469" s="18"/>
      <c r="AF469" s="18"/>
      <c r="AG469" s="18"/>
      <c r="AH469" s="18"/>
      <c r="AI469" s="18"/>
      <c r="AJ469" s="18">
        <v>0</v>
      </c>
      <c r="AR469" s="36" t="s">
        <v>2578</v>
      </c>
      <c r="AS469" s="36"/>
      <c r="AT469" s="36"/>
      <c r="AU469" s="37"/>
      <c r="AV469" s="37"/>
      <c r="AW469" s="37"/>
      <c r="AX469" s="37"/>
      <c r="AY469" s="37"/>
      <c r="AZ469" s="37"/>
      <c r="BA469" s="37"/>
      <c r="BB469" s="37">
        <v>0</v>
      </c>
      <c r="BC469" s="37">
        <v>0</v>
      </c>
    </row>
    <row r="470" spans="25:55" x14ac:dyDescent="0.35">
      <c r="Z470" s="57">
        <v>44861</v>
      </c>
      <c r="AA470" t="s">
        <v>1013</v>
      </c>
      <c r="AB470" s="18">
        <v>0</v>
      </c>
      <c r="AC470" s="18"/>
      <c r="AD470" s="18"/>
      <c r="AE470" s="18"/>
      <c r="AF470" s="18"/>
      <c r="AG470" s="18"/>
      <c r="AH470" s="18"/>
      <c r="AI470" s="18"/>
      <c r="AJ470" s="18">
        <v>0</v>
      </c>
      <c r="AR470" t="s">
        <v>131</v>
      </c>
      <c r="AU470" s="18">
        <v>613856.5</v>
      </c>
      <c r="AV470" s="18">
        <v>0</v>
      </c>
      <c r="AW470" s="18">
        <v>21309.699999999997</v>
      </c>
      <c r="AX470" s="18">
        <v>114420.1</v>
      </c>
      <c r="AY470" s="18">
        <v>0</v>
      </c>
      <c r="AZ470" s="18">
        <v>14154.5</v>
      </c>
      <c r="BA470" s="18">
        <v>0</v>
      </c>
      <c r="BB470" s="18">
        <v>0</v>
      </c>
      <c r="BC470" s="18">
        <v>763740.79999999993</v>
      </c>
    </row>
    <row r="471" spans="25:55" x14ac:dyDescent="0.35">
      <c r="Z471" s="57">
        <v>44865</v>
      </c>
      <c r="AA471" t="s">
        <v>1015</v>
      </c>
      <c r="AB471" s="18">
        <v>0</v>
      </c>
      <c r="AC471" s="18"/>
      <c r="AD471" s="18"/>
      <c r="AE471" s="18"/>
      <c r="AF471" s="18"/>
      <c r="AG471" s="18"/>
      <c r="AH471" s="18"/>
      <c r="AI471" s="18"/>
      <c r="AJ471" s="18">
        <v>0</v>
      </c>
    </row>
    <row r="472" spans="25:55" x14ac:dyDescent="0.35">
      <c r="Y472">
        <v>11</v>
      </c>
      <c r="Z472" s="57">
        <v>44869</v>
      </c>
      <c r="AA472" t="s">
        <v>1051</v>
      </c>
      <c r="AB472" s="18">
        <v>0</v>
      </c>
      <c r="AC472" s="18"/>
      <c r="AD472" s="18"/>
      <c r="AE472" s="18"/>
      <c r="AF472" s="18"/>
      <c r="AG472" s="18"/>
      <c r="AH472" s="18"/>
      <c r="AI472" s="18"/>
      <c r="AJ472" s="18">
        <v>0</v>
      </c>
    </row>
    <row r="473" spans="25:55" x14ac:dyDescent="0.35">
      <c r="Z473" s="57">
        <v>44876</v>
      </c>
      <c r="AA473" t="s">
        <v>1065</v>
      </c>
      <c r="AB473" s="18">
        <v>0</v>
      </c>
      <c r="AC473" s="18"/>
      <c r="AD473" s="18"/>
      <c r="AE473" s="18"/>
      <c r="AF473" s="18"/>
      <c r="AG473" s="18"/>
      <c r="AH473" s="18"/>
      <c r="AI473" s="18"/>
      <c r="AJ473" s="18">
        <v>0</v>
      </c>
    </row>
    <row r="474" spans="25:55" x14ac:dyDescent="0.35">
      <c r="Z474" t="s">
        <v>1071</v>
      </c>
      <c r="AA474" t="s">
        <v>1076</v>
      </c>
      <c r="AB474" s="18">
        <v>0</v>
      </c>
      <c r="AC474" s="18"/>
      <c r="AD474" s="18"/>
      <c r="AE474" s="18"/>
      <c r="AF474" s="18"/>
      <c r="AG474" s="18"/>
      <c r="AH474" s="18"/>
      <c r="AI474" s="18"/>
      <c r="AJ474" s="18">
        <v>0</v>
      </c>
    </row>
    <row r="475" spans="25:55" x14ac:dyDescent="0.35">
      <c r="Y475">
        <v>12</v>
      </c>
      <c r="Z475" s="57">
        <v>44897</v>
      </c>
      <c r="AA475" t="s">
        <v>1110</v>
      </c>
      <c r="AB475" s="18">
        <v>0</v>
      </c>
      <c r="AC475" s="18"/>
      <c r="AD475" s="18"/>
      <c r="AE475" s="18"/>
      <c r="AF475" s="18"/>
      <c r="AG475" s="18"/>
      <c r="AH475" s="18"/>
      <c r="AI475" s="18"/>
      <c r="AJ475" s="18">
        <v>0</v>
      </c>
    </row>
    <row r="476" spans="25:55" x14ac:dyDescent="0.35">
      <c r="AA476" t="s">
        <v>1112</v>
      </c>
      <c r="AB476" s="18">
        <v>0</v>
      </c>
      <c r="AC476" s="18"/>
      <c r="AD476" s="18"/>
      <c r="AE476" s="18"/>
      <c r="AF476" s="18"/>
      <c r="AG476" s="18"/>
      <c r="AH476" s="18"/>
      <c r="AI476" s="18"/>
      <c r="AJ476" s="18">
        <v>0</v>
      </c>
    </row>
    <row r="477" spans="25:55" x14ac:dyDescent="0.35">
      <c r="Z477" s="57">
        <v>44898</v>
      </c>
      <c r="AA477" t="s">
        <v>1116</v>
      </c>
      <c r="AB477" s="18">
        <v>0</v>
      </c>
      <c r="AC477" s="18"/>
      <c r="AD477" s="18"/>
      <c r="AE477" s="18"/>
      <c r="AF477" s="18"/>
      <c r="AG477" s="18"/>
      <c r="AH477" s="18"/>
      <c r="AI477" s="18"/>
      <c r="AJ477" s="18">
        <v>0</v>
      </c>
    </row>
    <row r="478" spans="25:55" x14ac:dyDescent="0.35">
      <c r="Z478" s="57">
        <v>44904</v>
      </c>
      <c r="AA478" t="s">
        <v>1123</v>
      </c>
      <c r="AB478" s="18">
        <v>0</v>
      </c>
      <c r="AC478" s="18"/>
      <c r="AD478" s="18"/>
      <c r="AE478" s="18"/>
      <c r="AF478" s="18"/>
      <c r="AG478" s="18"/>
      <c r="AH478" s="18"/>
      <c r="AI478" s="18"/>
      <c r="AJ478" s="18">
        <v>0</v>
      </c>
    </row>
    <row r="479" spans="25:55" x14ac:dyDescent="0.35">
      <c r="Z479" s="57">
        <v>44917</v>
      </c>
      <c r="AA479" t="s">
        <v>1128</v>
      </c>
      <c r="AB479" s="18">
        <v>0</v>
      </c>
      <c r="AC479" s="18"/>
      <c r="AD479" s="18"/>
      <c r="AE479" s="18"/>
      <c r="AF479" s="18"/>
      <c r="AG479" s="18"/>
      <c r="AH479" s="18"/>
      <c r="AI479" s="18"/>
      <c r="AJ479" s="18">
        <v>0</v>
      </c>
    </row>
    <row r="480" spans="25:55" x14ac:dyDescent="0.35">
      <c r="Z480" s="57">
        <v>44923</v>
      </c>
      <c r="AA480" t="s">
        <v>1139</v>
      </c>
      <c r="AB480" s="18">
        <v>0</v>
      </c>
      <c r="AC480" s="18"/>
      <c r="AD480" s="18"/>
      <c r="AE480" s="18"/>
      <c r="AF480" s="18"/>
      <c r="AG480" s="18"/>
      <c r="AH480" s="18"/>
      <c r="AI480" s="18"/>
      <c r="AJ480" s="18">
        <v>0</v>
      </c>
    </row>
    <row r="481" spans="24:36" x14ac:dyDescent="0.35">
      <c r="Z481" s="57">
        <v>44925</v>
      </c>
      <c r="AA481" t="s">
        <v>1140</v>
      </c>
      <c r="AB481" s="18">
        <v>0</v>
      </c>
      <c r="AC481" s="18"/>
      <c r="AD481" s="18"/>
      <c r="AE481" s="18"/>
      <c r="AF481" s="18"/>
      <c r="AG481" s="18"/>
      <c r="AH481" s="18"/>
      <c r="AI481" s="18"/>
      <c r="AJ481" s="18">
        <v>0</v>
      </c>
    </row>
    <row r="482" spans="24:36" x14ac:dyDescent="0.35">
      <c r="Y482">
        <v>4</v>
      </c>
      <c r="Z482" s="57">
        <v>44652</v>
      </c>
      <c r="AA482" t="s">
        <v>684</v>
      </c>
      <c r="AB482" s="18">
        <v>0</v>
      </c>
      <c r="AC482" s="18"/>
      <c r="AD482" s="18"/>
      <c r="AE482" s="18"/>
      <c r="AF482" s="18"/>
      <c r="AG482" s="18"/>
      <c r="AH482" s="18"/>
      <c r="AI482" s="18"/>
      <c r="AJ482" s="18">
        <v>0</v>
      </c>
    </row>
    <row r="483" spans="24:36" x14ac:dyDescent="0.35">
      <c r="Z483" s="57">
        <v>44656</v>
      </c>
      <c r="AA483" t="s">
        <v>686</v>
      </c>
      <c r="AB483" s="18">
        <v>0</v>
      </c>
      <c r="AC483" s="18"/>
      <c r="AD483" s="18"/>
      <c r="AE483" s="18"/>
      <c r="AF483" s="18"/>
      <c r="AG483" s="18"/>
      <c r="AH483" s="18"/>
      <c r="AI483" s="18"/>
      <c r="AJ483" s="18">
        <v>0</v>
      </c>
    </row>
    <row r="484" spans="24:36" x14ac:dyDescent="0.35">
      <c r="Z484" s="57">
        <v>44660</v>
      </c>
      <c r="AA484" t="s">
        <v>690</v>
      </c>
      <c r="AB484" s="18">
        <v>0</v>
      </c>
      <c r="AC484" s="18"/>
      <c r="AD484" s="18"/>
      <c r="AE484" s="18"/>
      <c r="AF484" s="18"/>
      <c r="AG484" s="18"/>
      <c r="AH484" s="18"/>
      <c r="AI484" s="18"/>
      <c r="AJ484" s="18">
        <v>0</v>
      </c>
    </row>
    <row r="485" spans="24:36" x14ac:dyDescent="0.35">
      <c r="Z485" s="57">
        <v>44664</v>
      </c>
      <c r="AA485" t="s">
        <v>694</v>
      </c>
      <c r="AB485" s="18">
        <v>0</v>
      </c>
      <c r="AC485" s="18"/>
      <c r="AD485" s="18"/>
      <c r="AE485" s="18"/>
      <c r="AF485" s="18"/>
      <c r="AG485" s="18"/>
      <c r="AH485" s="18"/>
      <c r="AI485" s="18"/>
      <c r="AJ485" s="18">
        <v>0</v>
      </c>
    </row>
    <row r="486" spans="24:36" x14ac:dyDescent="0.35">
      <c r="Z486" s="57">
        <v>44667</v>
      </c>
      <c r="AA486" t="s">
        <v>697</v>
      </c>
      <c r="AB486" s="18">
        <v>0</v>
      </c>
      <c r="AC486" s="18"/>
      <c r="AD486" s="18"/>
      <c r="AE486" s="18"/>
      <c r="AF486" s="18"/>
      <c r="AG486" s="18"/>
      <c r="AH486" s="18"/>
      <c r="AI486" s="18"/>
      <c r="AJ486" s="18">
        <v>0</v>
      </c>
    </row>
    <row r="487" spans="24:36" x14ac:dyDescent="0.35">
      <c r="Z487" s="57">
        <v>44670</v>
      </c>
      <c r="AA487" t="s">
        <v>699</v>
      </c>
      <c r="AB487" s="18">
        <v>0</v>
      </c>
      <c r="AC487" s="18"/>
      <c r="AD487" s="18"/>
      <c r="AE487" s="18"/>
      <c r="AF487" s="18"/>
      <c r="AG487" s="18"/>
      <c r="AH487" s="18"/>
      <c r="AI487" s="18"/>
      <c r="AJ487" s="18">
        <v>0</v>
      </c>
    </row>
    <row r="488" spans="24:36" x14ac:dyDescent="0.35">
      <c r="Z488" s="57">
        <v>44674</v>
      </c>
      <c r="AA488" t="s">
        <v>719</v>
      </c>
      <c r="AB488" s="18">
        <v>0</v>
      </c>
      <c r="AC488" s="18"/>
      <c r="AD488" s="18"/>
      <c r="AE488" s="18"/>
      <c r="AF488" s="18"/>
      <c r="AG488" s="18"/>
      <c r="AH488" s="18"/>
      <c r="AI488" s="18"/>
      <c r="AJ488" s="18">
        <v>0</v>
      </c>
    </row>
    <row r="489" spans="24:36" x14ac:dyDescent="0.35">
      <c r="Z489" s="57">
        <v>44679</v>
      </c>
      <c r="AA489" t="s">
        <v>726</v>
      </c>
      <c r="AB489" s="18">
        <v>0</v>
      </c>
      <c r="AC489" s="18"/>
      <c r="AD489" s="18"/>
      <c r="AE489" s="18"/>
      <c r="AF489" s="18"/>
      <c r="AG489" s="18"/>
      <c r="AH489" s="18"/>
      <c r="AI489" s="18"/>
      <c r="AJ489" s="18">
        <v>0</v>
      </c>
    </row>
    <row r="490" spans="24:36" x14ac:dyDescent="0.35">
      <c r="Z490" s="57">
        <v>44681</v>
      </c>
      <c r="AA490" t="s">
        <v>730</v>
      </c>
      <c r="AB490" s="18">
        <v>0</v>
      </c>
      <c r="AC490" s="18"/>
      <c r="AD490" s="18"/>
      <c r="AE490" s="18"/>
      <c r="AF490" s="18"/>
      <c r="AG490" s="18"/>
      <c r="AH490" s="18"/>
      <c r="AI490" s="18"/>
      <c r="AJ490" s="18">
        <v>0</v>
      </c>
    </row>
    <row r="491" spans="24:36" x14ac:dyDescent="0.35">
      <c r="X491">
        <v>2023</v>
      </c>
      <c r="Y491">
        <v>1</v>
      </c>
      <c r="Z491" s="57">
        <v>44931</v>
      </c>
      <c r="AA491" t="s">
        <v>1168</v>
      </c>
      <c r="AB491" s="18">
        <v>0</v>
      </c>
      <c r="AC491" s="18"/>
      <c r="AD491" s="18"/>
      <c r="AE491" s="18"/>
      <c r="AF491" s="18"/>
      <c r="AG491" s="18"/>
      <c r="AH491" s="18"/>
      <c r="AI491" s="18"/>
      <c r="AJ491" s="18">
        <v>0</v>
      </c>
    </row>
    <row r="492" spans="24:36" x14ac:dyDescent="0.35">
      <c r="Z492" s="57">
        <v>44933</v>
      </c>
      <c r="AA492" t="s">
        <v>1172</v>
      </c>
      <c r="AB492" s="18">
        <v>0</v>
      </c>
      <c r="AC492" s="18"/>
      <c r="AD492" s="18"/>
      <c r="AE492" s="18"/>
      <c r="AF492" s="18"/>
      <c r="AG492" s="18"/>
      <c r="AH492" s="18"/>
      <c r="AI492" s="18"/>
      <c r="AJ492" s="18">
        <v>0</v>
      </c>
    </row>
    <row r="493" spans="24:36" x14ac:dyDescent="0.35">
      <c r="Z493" s="57">
        <v>44935</v>
      </c>
      <c r="AA493" t="s">
        <v>1175</v>
      </c>
      <c r="AB493" s="18">
        <v>0</v>
      </c>
      <c r="AC493" s="18"/>
      <c r="AD493" s="18"/>
      <c r="AE493" s="18"/>
      <c r="AF493" s="18"/>
      <c r="AG493" s="18"/>
      <c r="AH493" s="18"/>
      <c r="AI493" s="18"/>
      <c r="AJ493" s="18">
        <v>0</v>
      </c>
    </row>
    <row r="494" spans="24:36" x14ac:dyDescent="0.35">
      <c r="Z494" s="57">
        <v>44938</v>
      </c>
      <c r="AA494" t="s">
        <v>1182</v>
      </c>
      <c r="AB494" s="18">
        <v>0</v>
      </c>
      <c r="AC494" s="18"/>
      <c r="AD494" s="18"/>
      <c r="AE494" s="18"/>
      <c r="AF494" s="18"/>
      <c r="AG494" s="18"/>
      <c r="AH494" s="18"/>
      <c r="AI494" s="18"/>
      <c r="AJ494" s="18">
        <v>0</v>
      </c>
    </row>
    <row r="495" spans="24:36" x14ac:dyDescent="0.35">
      <c r="Z495" s="57">
        <v>44940</v>
      </c>
      <c r="AA495" t="s">
        <v>1190</v>
      </c>
      <c r="AB495" s="18">
        <v>0</v>
      </c>
      <c r="AC495" s="18"/>
      <c r="AD495" s="18"/>
      <c r="AE495" s="18"/>
      <c r="AF495" s="18"/>
      <c r="AG495" s="18"/>
      <c r="AH495" s="18"/>
      <c r="AI495" s="18"/>
      <c r="AJ495" s="18">
        <v>0</v>
      </c>
    </row>
    <row r="496" spans="24:36" x14ac:dyDescent="0.35">
      <c r="Z496" s="57">
        <v>44945</v>
      </c>
      <c r="AA496" t="s">
        <v>1194</v>
      </c>
      <c r="AB496" s="18">
        <v>0</v>
      </c>
      <c r="AC496" s="18"/>
      <c r="AD496" s="18"/>
      <c r="AE496" s="18"/>
      <c r="AF496" s="18"/>
      <c r="AG496" s="18"/>
      <c r="AH496" s="18"/>
      <c r="AI496" s="18"/>
      <c r="AJ496" s="18">
        <v>0</v>
      </c>
    </row>
    <row r="497" spans="25:36" x14ac:dyDescent="0.35">
      <c r="Z497" s="57">
        <v>44956</v>
      </c>
      <c r="AA497" t="s">
        <v>1205</v>
      </c>
      <c r="AB497" s="18">
        <v>0</v>
      </c>
      <c r="AC497" s="18"/>
      <c r="AD497" s="18"/>
      <c r="AE497" s="18"/>
      <c r="AF497" s="18"/>
      <c r="AG497" s="18"/>
      <c r="AH497" s="18"/>
      <c r="AI497" s="18"/>
      <c r="AJ497" s="18">
        <v>0</v>
      </c>
    </row>
    <row r="498" spans="25:36" x14ac:dyDescent="0.35">
      <c r="Y498">
        <v>2</v>
      </c>
      <c r="Z498" t="s">
        <v>1239</v>
      </c>
      <c r="AA498" t="s">
        <v>1238</v>
      </c>
      <c r="AB498" s="18">
        <v>0</v>
      </c>
      <c r="AC498" s="18"/>
      <c r="AD498" s="18"/>
      <c r="AE498" s="18"/>
      <c r="AF498" s="18"/>
      <c r="AG498" s="18"/>
      <c r="AH498" s="18"/>
      <c r="AI498" s="18"/>
      <c r="AJ498" s="18">
        <v>0</v>
      </c>
    </row>
    <row r="499" spans="25:36" x14ac:dyDescent="0.35">
      <c r="Z499" t="s">
        <v>1247</v>
      </c>
      <c r="AA499" t="s">
        <v>1246</v>
      </c>
      <c r="AB499" s="18">
        <v>4.5474735088646412E-13</v>
      </c>
      <c r="AC499" s="18"/>
      <c r="AD499" s="18"/>
      <c r="AE499" s="18"/>
      <c r="AF499" s="18"/>
      <c r="AG499" s="18"/>
      <c r="AH499" s="18"/>
      <c r="AI499" s="18"/>
      <c r="AJ499" s="18">
        <v>4.5474735088646412E-13</v>
      </c>
    </row>
    <row r="500" spans="25:36" x14ac:dyDescent="0.35">
      <c r="AA500" t="s">
        <v>1248</v>
      </c>
      <c r="AB500" s="18">
        <v>0</v>
      </c>
      <c r="AC500" s="18"/>
      <c r="AD500" s="18"/>
      <c r="AE500" s="18"/>
      <c r="AF500" s="18"/>
      <c r="AG500" s="18"/>
      <c r="AH500" s="18"/>
      <c r="AI500" s="18"/>
      <c r="AJ500" s="18">
        <v>0</v>
      </c>
    </row>
    <row r="501" spans="25:36" x14ac:dyDescent="0.35">
      <c r="Z501" s="57">
        <v>44968</v>
      </c>
      <c r="AA501" t="s">
        <v>1255</v>
      </c>
      <c r="AB501" s="18">
        <v>0</v>
      </c>
      <c r="AC501" s="18"/>
      <c r="AD501" s="18"/>
      <c r="AE501" s="18"/>
      <c r="AF501" s="18"/>
      <c r="AG501" s="18"/>
      <c r="AH501" s="18"/>
      <c r="AI501" s="18"/>
      <c r="AJ501" s="18">
        <v>0</v>
      </c>
    </row>
    <row r="502" spans="25:36" x14ac:dyDescent="0.35">
      <c r="AA502" t="s">
        <v>1256</v>
      </c>
      <c r="AB502" s="18">
        <v>0</v>
      </c>
      <c r="AC502" s="18"/>
      <c r="AD502" s="18"/>
      <c r="AE502" s="18"/>
      <c r="AF502" s="18"/>
      <c r="AG502" s="18"/>
      <c r="AH502" s="18"/>
      <c r="AI502" s="18"/>
      <c r="AJ502" s="18">
        <v>0</v>
      </c>
    </row>
    <row r="503" spans="25:36" x14ac:dyDescent="0.35">
      <c r="Z503" t="s">
        <v>1265</v>
      </c>
      <c r="AA503" t="s">
        <v>1264</v>
      </c>
      <c r="AB503" s="18">
        <v>0</v>
      </c>
      <c r="AC503" s="18"/>
      <c r="AD503" s="18"/>
      <c r="AE503" s="18"/>
      <c r="AF503" s="18"/>
      <c r="AG503" s="18"/>
      <c r="AH503" s="18"/>
      <c r="AI503" s="18"/>
      <c r="AJ503" s="18">
        <v>0</v>
      </c>
    </row>
    <row r="504" spans="25:36" x14ac:dyDescent="0.35">
      <c r="AA504" t="s">
        <v>1267</v>
      </c>
      <c r="AB504" s="18">
        <v>0</v>
      </c>
      <c r="AC504" s="18"/>
      <c r="AD504" s="18"/>
      <c r="AE504" s="18"/>
      <c r="AF504" s="18"/>
      <c r="AG504" s="18"/>
      <c r="AH504" s="18"/>
      <c r="AI504" s="18"/>
      <c r="AJ504" s="18">
        <v>0</v>
      </c>
    </row>
    <row r="505" spans="25:36" x14ac:dyDescent="0.35">
      <c r="AA505" t="s">
        <v>1268</v>
      </c>
      <c r="AB505" s="18">
        <v>0</v>
      </c>
      <c r="AC505" s="18"/>
      <c r="AD505" s="18"/>
      <c r="AE505" s="18"/>
      <c r="AF505" s="18"/>
      <c r="AG505" s="18"/>
      <c r="AH505" s="18"/>
      <c r="AI505" s="18"/>
      <c r="AJ505" s="18">
        <v>0</v>
      </c>
    </row>
    <row r="506" spans="25:36" x14ac:dyDescent="0.35">
      <c r="Z506" s="57">
        <v>44978</v>
      </c>
      <c r="AA506" t="s">
        <v>1275</v>
      </c>
      <c r="AB506" s="18">
        <v>0</v>
      </c>
      <c r="AC506" s="18"/>
      <c r="AD506" s="18"/>
      <c r="AE506" s="18"/>
      <c r="AF506" s="18"/>
      <c r="AG506" s="18"/>
      <c r="AH506" s="18"/>
      <c r="AI506" s="18"/>
      <c r="AJ506" s="18">
        <v>0</v>
      </c>
    </row>
    <row r="507" spans="25:36" x14ac:dyDescent="0.35">
      <c r="AA507" t="s">
        <v>1276</v>
      </c>
      <c r="AB507" s="18">
        <v>0</v>
      </c>
      <c r="AC507" s="18"/>
      <c r="AD507" s="18"/>
      <c r="AE507" s="18"/>
      <c r="AF507" s="18"/>
      <c r="AG507" s="18"/>
      <c r="AH507" s="18"/>
      <c r="AI507" s="18"/>
      <c r="AJ507" s="18">
        <v>0</v>
      </c>
    </row>
    <row r="508" spans="25:36" x14ac:dyDescent="0.35">
      <c r="Z508" t="s">
        <v>1280</v>
      </c>
      <c r="AA508" t="s">
        <v>1278</v>
      </c>
      <c r="AB508" s="18">
        <v>0</v>
      </c>
      <c r="AC508" s="18"/>
      <c r="AD508" s="18"/>
      <c r="AE508" s="18"/>
      <c r="AF508" s="18"/>
      <c r="AG508" s="18"/>
      <c r="AH508" s="18"/>
      <c r="AI508" s="18"/>
      <c r="AJ508" s="18">
        <v>0</v>
      </c>
    </row>
    <row r="509" spans="25:36" x14ac:dyDescent="0.35">
      <c r="Y509">
        <v>3</v>
      </c>
      <c r="Z509" t="s">
        <v>1309</v>
      </c>
      <c r="AA509" t="s">
        <v>1308</v>
      </c>
      <c r="AB509" s="18">
        <v>0</v>
      </c>
      <c r="AC509" s="18"/>
      <c r="AD509" s="18"/>
      <c r="AE509" s="18"/>
      <c r="AF509" s="18"/>
      <c r="AG509" s="18"/>
      <c r="AH509" s="18"/>
      <c r="AI509" s="18"/>
      <c r="AJ509" s="18">
        <v>0</v>
      </c>
    </row>
    <row r="510" spans="25:36" x14ac:dyDescent="0.35">
      <c r="AA510" t="s">
        <v>1312</v>
      </c>
      <c r="AB510" s="18">
        <v>0</v>
      </c>
      <c r="AC510" s="18"/>
      <c r="AD510" s="18"/>
      <c r="AE510" s="18"/>
      <c r="AF510" s="18"/>
      <c r="AG510" s="18"/>
      <c r="AH510" s="18"/>
      <c r="AI510" s="18"/>
      <c r="AJ510" s="18">
        <v>0</v>
      </c>
    </row>
    <row r="511" spans="25:36" x14ac:dyDescent="0.35">
      <c r="Z511" t="s">
        <v>1333</v>
      </c>
      <c r="AA511" t="s">
        <v>1332</v>
      </c>
      <c r="AB511" s="18">
        <v>0</v>
      </c>
      <c r="AC511" s="18"/>
      <c r="AD511" s="18"/>
      <c r="AE511" s="18"/>
      <c r="AF511" s="18"/>
      <c r="AG511" s="18"/>
      <c r="AH511" s="18"/>
      <c r="AI511" s="18"/>
      <c r="AJ511" s="18">
        <v>0</v>
      </c>
    </row>
    <row r="512" spans="25:36" x14ac:dyDescent="0.35">
      <c r="Z512" t="s">
        <v>1335</v>
      </c>
      <c r="AA512" t="s">
        <v>1336</v>
      </c>
      <c r="AB512" s="18">
        <v>0</v>
      </c>
      <c r="AC512" s="18"/>
      <c r="AD512" s="18"/>
      <c r="AE512" s="18"/>
      <c r="AF512" s="18"/>
      <c r="AG512" s="18"/>
      <c r="AH512" s="18"/>
      <c r="AI512" s="18"/>
      <c r="AJ512" s="18">
        <v>0</v>
      </c>
    </row>
    <row r="513" spans="25:36" x14ac:dyDescent="0.35">
      <c r="AA513" t="s">
        <v>1337</v>
      </c>
      <c r="AB513" s="18">
        <v>0</v>
      </c>
      <c r="AC513" s="18"/>
      <c r="AD513" s="18"/>
      <c r="AE513" s="18"/>
      <c r="AF513" s="18"/>
      <c r="AG513" s="18"/>
      <c r="AH513" s="18"/>
      <c r="AI513" s="18"/>
      <c r="AJ513" s="18">
        <v>0</v>
      </c>
    </row>
    <row r="514" spans="25:36" x14ac:dyDescent="0.35">
      <c r="Z514" t="s">
        <v>1349</v>
      </c>
      <c r="AA514" t="s">
        <v>1347</v>
      </c>
      <c r="AB514" s="18">
        <v>0</v>
      </c>
      <c r="AC514" s="18"/>
      <c r="AD514" s="18"/>
      <c r="AE514" s="18"/>
      <c r="AF514" s="18"/>
      <c r="AG514" s="18"/>
      <c r="AH514" s="18"/>
      <c r="AI514" s="18"/>
      <c r="AJ514" s="18">
        <v>0</v>
      </c>
    </row>
    <row r="515" spans="25:36" x14ac:dyDescent="0.35">
      <c r="AA515" t="s">
        <v>1348</v>
      </c>
      <c r="AB515" s="18">
        <v>0</v>
      </c>
      <c r="AC515" s="18"/>
      <c r="AD515" s="18"/>
      <c r="AE515" s="18"/>
      <c r="AF515" s="18"/>
      <c r="AG515" s="18"/>
      <c r="AH515" s="18"/>
      <c r="AI515" s="18"/>
      <c r="AJ515" s="18">
        <v>0</v>
      </c>
    </row>
    <row r="516" spans="25:36" x14ac:dyDescent="0.35">
      <c r="Z516" t="s">
        <v>1363</v>
      </c>
      <c r="AA516" t="s">
        <v>1366</v>
      </c>
      <c r="AB516" s="18">
        <v>0</v>
      </c>
      <c r="AC516" s="18"/>
      <c r="AD516" s="18"/>
      <c r="AE516" s="18"/>
      <c r="AF516" s="18"/>
      <c r="AG516" s="18"/>
      <c r="AH516" s="18"/>
      <c r="AI516" s="18"/>
      <c r="AJ516" s="18">
        <v>0</v>
      </c>
    </row>
    <row r="517" spans="25:36" x14ac:dyDescent="0.35">
      <c r="AA517" t="s">
        <v>1367</v>
      </c>
      <c r="AB517" s="18">
        <v>0</v>
      </c>
      <c r="AC517" s="18"/>
      <c r="AD517" s="18"/>
      <c r="AE517" s="18"/>
      <c r="AF517" s="18"/>
      <c r="AG517" s="18"/>
      <c r="AH517" s="18"/>
      <c r="AI517" s="18"/>
      <c r="AJ517" s="18">
        <v>0</v>
      </c>
    </row>
    <row r="518" spans="25:36" x14ac:dyDescent="0.35">
      <c r="Y518">
        <v>5</v>
      </c>
      <c r="Z518" s="57">
        <v>45048</v>
      </c>
      <c r="AA518" t="s">
        <v>1532</v>
      </c>
      <c r="AB518" s="18">
        <v>0</v>
      </c>
      <c r="AC518" s="18"/>
      <c r="AD518" s="18"/>
      <c r="AE518" s="18"/>
      <c r="AF518" s="18"/>
      <c r="AG518" s="18"/>
      <c r="AH518" s="18"/>
      <c r="AI518" s="18"/>
      <c r="AJ518" s="18">
        <v>0</v>
      </c>
    </row>
    <row r="519" spans="25:36" x14ac:dyDescent="0.35">
      <c r="AA519" t="s">
        <v>1533</v>
      </c>
      <c r="AB519" s="18">
        <v>0</v>
      </c>
      <c r="AC519" s="18"/>
      <c r="AD519" s="18"/>
      <c r="AE519" s="18"/>
      <c r="AF519" s="18"/>
      <c r="AG519" s="18"/>
      <c r="AH519" s="18"/>
      <c r="AI519" s="18"/>
      <c r="AJ519" s="18">
        <v>0</v>
      </c>
    </row>
    <row r="520" spans="25:36" x14ac:dyDescent="0.35">
      <c r="Z520" s="57">
        <v>45054</v>
      </c>
      <c r="AA520" t="s">
        <v>1539</v>
      </c>
      <c r="AB520" s="18">
        <v>0</v>
      </c>
      <c r="AC520" s="18"/>
      <c r="AD520" s="18"/>
      <c r="AE520" s="18"/>
      <c r="AF520" s="18"/>
      <c r="AG520" s="18"/>
      <c r="AH520" s="18"/>
      <c r="AI520" s="18"/>
      <c r="AJ520" s="18">
        <v>0</v>
      </c>
    </row>
    <row r="521" spans="25:36" x14ac:dyDescent="0.35">
      <c r="AA521" t="s">
        <v>1540</v>
      </c>
      <c r="AB521" s="18">
        <v>0</v>
      </c>
      <c r="AC521" s="18"/>
      <c r="AD521" s="18"/>
      <c r="AE521" s="18"/>
      <c r="AF521" s="18"/>
      <c r="AG521" s="18"/>
      <c r="AH521" s="18"/>
      <c r="AI521" s="18"/>
      <c r="AJ521" s="18">
        <v>0</v>
      </c>
    </row>
    <row r="522" spans="25:36" x14ac:dyDescent="0.35">
      <c r="Z522" s="57">
        <v>45066</v>
      </c>
      <c r="AA522" t="s">
        <v>1556</v>
      </c>
      <c r="AB522" s="18">
        <v>0</v>
      </c>
      <c r="AC522" s="18"/>
      <c r="AD522" s="18"/>
      <c r="AE522" s="18"/>
      <c r="AF522" s="18"/>
      <c r="AG522" s="18"/>
      <c r="AH522" s="18"/>
      <c r="AI522" s="18"/>
      <c r="AJ522" s="18">
        <v>0</v>
      </c>
    </row>
    <row r="523" spans="25:36" x14ac:dyDescent="0.35">
      <c r="AA523" t="s">
        <v>1557</v>
      </c>
      <c r="AB523" s="18">
        <v>0</v>
      </c>
      <c r="AC523" s="18"/>
      <c r="AD523" s="18"/>
      <c r="AE523" s="18"/>
      <c r="AF523" s="18"/>
      <c r="AG523" s="18"/>
      <c r="AH523" s="18"/>
      <c r="AI523" s="18"/>
      <c r="AJ523" s="18">
        <v>0</v>
      </c>
    </row>
    <row r="524" spans="25:36" x14ac:dyDescent="0.35">
      <c r="Z524" s="57">
        <v>45072</v>
      </c>
      <c r="AA524" t="s">
        <v>1560</v>
      </c>
      <c r="AB524" s="18">
        <v>0</v>
      </c>
      <c r="AC524" s="18"/>
      <c r="AD524" s="18"/>
      <c r="AE524" s="18"/>
      <c r="AF524" s="18"/>
      <c r="AG524" s="18"/>
      <c r="AH524" s="18"/>
      <c r="AI524" s="18"/>
      <c r="AJ524" s="18">
        <v>0</v>
      </c>
    </row>
    <row r="525" spans="25:36" x14ac:dyDescent="0.35">
      <c r="Y525">
        <v>6</v>
      </c>
      <c r="Z525" t="s">
        <v>1637</v>
      </c>
      <c r="AA525" t="s">
        <v>1634</v>
      </c>
      <c r="AB525" s="18">
        <v>0</v>
      </c>
      <c r="AC525" s="18"/>
      <c r="AD525" s="18"/>
      <c r="AE525" s="18"/>
      <c r="AF525" s="18"/>
      <c r="AG525" s="18"/>
      <c r="AH525" s="18"/>
      <c r="AI525" s="18"/>
      <c r="AJ525" s="18">
        <v>0</v>
      </c>
    </row>
    <row r="526" spans="25:36" x14ac:dyDescent="0.35">
      <c r="AA526" t="s">
        <v>1635</v>
      </c>
      <c r="AB526" s="18">
        <v>0</v>
      </c>
      <c r="AC526" s="18"/>
      <c r="AD526" s="18"/>
      <c r="AE526" s="18"/>
      <c r="AF526" s="18"/>
      <c r="AG526" s="18"/>
      <c r="AH526" s="18"/>
      <c r="AI526" s="18"/>
      <c r="AJ526" s="18">
        <v>0</v>
      </c>
    </row>
    <row r="527" spans="25:36" x14ac:dyDescent="0.35">
      <c r="Y527">
        <v>7</v>
      </c>
      <c r="Z527" t="s">
        <v>1709</v>
      </c>
      <c r="AA527" t="s">
        <v>1707</v>
      </c>
      <c r="AB527" s="18">
        <v>0</v>
      </c>
      <c r="AC527" s="18"/>
      <c r="AD527" s="18"/>
      <c r="AE527" s="18"/>
      <c r="AF527" s="18"/>
      <c r="AG527" s="18"/>
      <c r="AH527" s="18"/>
      <c r="AI527" s="18"/>
      <c r="AJ527" s="18">
        <v>0</v>
      </c>
    </row>
    <row r="528" spans="25:36" x14ac:dyDescent="0.35">
      <c r="Z528" s="57">
        <v>45133</v>
      </c>
      <c r="AA528" t="s">
        <v>1726</v>
      </c>
      <c r="AB528" s="18">
        <v>0</v>
      </c>
      <c r="AC528" s="18"/>
      <c r="AD528" s="18"/>
      <c r="AE528" s="18"/>
      <c r="AF528" s="18"/>
      <c r="AG528" s="18"/>
      <c r="AH528" s="18"/>
      <c r="AI528" s="18"/>
      <c r="AJ528" s="18">
        <v>0</v>
      </c>
    </row>
    <row r="529" spans="25:36" x14ac:dyDescent="0.35">
      <c r="Z529" t="s">
        <v>1733</v>
      </c>
      <c r="AA529" t="s">
        <v>1732</v>
      </c>
      <c r="AB529" s="18">
        <v>0</v>
      </c>
      <c r="AC529" s="18"/>
      <c r="AD529" s="18"/>
      <c r="AE529" s="18"/>
      <c r="AF529" s="18"/>
      <c r="AG529" s="18"/>
      <c r="AH529" s="18"/>
      <c r="AI529" s="18"/>
      <c r="AJ529" s="18">
        <v>0</v>
      </c>
    </row>
    <row r="530" spans="25:36" x14ac:dyDescent="0.35">
      <c r="Z530" s="57">
        <v>45134</v>
      </c>
      <c r="AA530" t="s">
        <v>1736</v>
      </c>
      <c r="AB530" s="18">
        <v>0</v>
      </c>
      <c r="AC530" s="18"/>
      <c r="AD530" s="18"/>
      <c r="AE530" s="18"/>
      <c r="AF530" s="18"/>
      <c r="AG530" s="18"/>
      <c r="AH530" s="18"/>
      <c r="AI530" s="18"/>
      <c r="AJ530" s="18">
        <v>0</v>
      </c>
    </row>
    <row r="531" spans="25:36" x14ac:dyDescent="0.35">
      <c r="AA531" t="s">
        <v>1737</v>
      </c>
      <c r="AB531" s="18">
        <v>0</v>
      </c>
      <c r="AC531" s="18"/>
      <c r="AD531" s="18"/>
      <c r="AE531" s="18"/>
      <c r="AF531" s="18"/>
      <c r="AG531" s="18"/>
      <c r="AH531" s="18"/>
      <c r="AI531" s="18"/>
      <c r="AJ531" s="18">
        <v>0</v>
      </c>
    </row>
    <row r="532" spans="25:36" x14ac:dyDescent="0.35">
      <c r="Y532">
        <v>8</v>
      </c>
      <c r="Z532" s="57">
        <v>45142</v>
      </c>
      <c r="AA532" t="s">
        <v>1800</v>
      </c>
      <c r="AB532" s="18">
        <v>0</v>
      </c>
      <c r="AC532" s="18"/>
      <c r="AD532" s="18"/>
      <c r="AE532" s="18"/>
      <c r="AF532" s="18"/>
      <c r="AG532" s="18"/>
      <c r="AH532" s="18"/>
      <c r="AI532" s="18"/>
      <c r="AJ532" s="18">
        <v>0</v>
      </c>
    </row>
    <row r="533" spans="25:36" x14ac:dyDescent="0.35">
      <c r="Z533" s="57">
        <v>45145</v>
      </c>
      <c r="AA533" t="s">
        <v>1806</v>
      </c>
      <c r="AB533" s="18">
        <v>0</v>
      </c>
      <c r="AC533" s="18"/>
      <c r="AD533" s="18"/>
      <c r="AE533" s="18"/>
      <c r="AF533" s="18"/>
      <c r="AG533" s="18"/>
      <c r="AH533" s="18"/>
      <c r="AI533" s="18"/>
      <c r="AJ533" s="18">
        <v>0</v>
      </c>
    </row>
    <row r="534" spans="25:36" x14ac:dyDescent="0.35">
      <c r="AA534" t="s">
        <v>1807</v>
      </c>
      <c r="AB534" s="18">
        <v>0</v>
      </c>
      <c r="AC534" s="18"/>
      <c r="AD534" s="18"/>
      <c r="AE534" s="18"/>
      <c r="AF534" s="18"/>
      <c r="AG534" s="18"/>
      <c r="AH534" s="18"/>
      <c r="AI534" s="18"/>
      <c r="AJ534" s="18">
        <v>0</v>
      </c>
    </row>
    <row r="535" spans="25:36" x14ac:dyDescent="0.35">
      <c r="Z535" t="s">
        <v>1816</v>
      </c>
      <c r="AA535" t="s">
        <v>1814</v>
      </c>
      <c r="AB535" s="18">
        <v>0</v>
      </c>
      <c r="AC535" s="18"/>
      <c r="AD535" s="18"/>
      <c r="AE535" s="18"/>
      <c r="AF535" s="18"/>
      <c r="AG535" s="18"/>
      <c r="AH535" s="18"/>
      <c r="AI535" s="18"/>
      <c r="AJ535" s="18">
        <v>0</v>
      </c>
    </row>
    <row r="536" spans="25:36" x14ac:dyDescent="0.35">
      <c r="AA536" t="s">
        <v>1815</v>
      </c>
      <c r="AB536" s="18">
        <v>0</v>
      </c>
      <c r="AC536" s="18"/>
      <c r="AD536" s="18"/>
      <c r="AE536" s="18"/>
      <c r="AF536" s="18"/>
      <c r="AG536" s="18"/>
      <c r="AH536" s="18"/>
      <c r="AI536" s="18"/>
      <c r="AJ536" s="18">
        <v>0</v>
      </c>
    </row>
    <row r="537" spans="25:36" x14ac:dyDescent="0.35">
      <c r="Z537" s="57">
        <v>45160</v>
      </c>
      <c r="AA537" t="s">
        <v>1825</v>
      </c>
      <c r="AB537" s="18">
        <v>0</v>
      </c>
      <c r="AC537" s="18"/>
      <c r="AD537" s="18"/>
      <c r="AE537" s="18"/>
      <c r="AF537" s="18"/>
      <c r="AG537" s="18"/>
      <c r="AH537" s="18"/>
      <c r="AI537" s="18"/>
      <c r="AJ537" s="18">
        <v>0</v>
      </c>
    </row>
    <row r="538" spans="25:36" x14ac:dyDescent="0.35">
      <c r="AA538" t="s">
        <v>1826</v>
      </c>
      <c r="AB538" s="18">
        <v>0</v>
      </c>
      <c r="AC538" s="18"/>
      <c r="AD538" s="18"/>
      <c r="AE538" s="18"/>
      <c r="AF538" s="18"/>
      <c r="AG538" s="18"/>
      <c r="AH538" s="18"/>
      <c r="AI538" s="18"/>
      <c r="AJ538" s="18">
        <v>0</v>
      </c>
    </row>
    <row r="539" spans="25:36" x14ac:dyDescent="0.35">
      <c r="Z539" s="57">
        <v>45166</v>
      </c>
      <c r="AA539" t="s">
        <v>1834</v>
      </c>
      <c r="AB539" s="18">
        <v>0</v>
      </c>
      <c r="AC539" s="18"/>
      <c r="AD539" s="18"/>
      <c r="AE539" s="18"/>
      <c r="AF539" s="18"/>
      <c r="AG539" s="18"/>
      <c r="AH539" s="18"/>
      <c r="AI539" s="18"/>
      <c r="AJ539" s="18">
        <v>0</v>
      </c>
    </row>
    <row r="540" spans="25:36" x14ac:dyDescent="0.35">
      <c r="AA540" t="s">
        <v>1835</v>
      </c>
      <c r="AB540" s="18">
        <v>0</v>
      </c>
      <c r="AC540" s="18"/>
      <c r="AD540" s="18"/>
      <c r="AE540" s="18"/>
      <c r="AF540" s="18"/>
      <c r="AG540" s="18"/>
      <c r="AH540" s="18"/>
      <c r="AI540" s="18"/>
      <c r="AJ540" s="18">
        <v>0</v>
      </c>
    </row>
    <row r="541" spans="25:36" x14ac:dyDescent="0.35">
      <c r="Y541">
        <v>9</v>
      </c>
      <c r="Z541" t="s">
        <v>1879</v>
      </c>
      <c r="AA541" t="s">
        <v>1877</v>
      </c>
      <c r="AB541" s="18">
        <v>0</v>
      </c>
      <c r="AC541" s="18"/>
      <c r="AD541" s="18"/>
      <c r="AE541" s="18"/>
      <c r="AF541" s="18"/>
      <c r="AG541" s="18"/>
      <c r="AH541" s="18"/>
      <c r="AI541" s="18"/>
      <c r="AJ541" s="18">
        <v>0</v>
      </c>
    </row>
    <row r="542" spans="25:36" x14ac:dyDescent="0.35">
      <c r="AA542" t="s">
        <v>1878</v>
      </c>
      <c r="AB542" s="18">
        <v>0</v>
      </c>
      <c r="AC542" s="18"/>
      <c r="AD542" s="18"/>
      <c r="AE542" s="18"/>
      <c r="AF542" s="18"/>
      <c r="AG542" s="18"/>
      <c r="AH542" s="18"/>
      <c r="AI542" s="18"/>
      <c r="AJ542" s="18">
        <v>0</v>
      </c>
    </row>
    <row r="543" spans="25:36" x14ac:dyDescent="0.35">
      <c r="AA543" t="s">
        <v>1882</v>
      </c>
      <c r="AB543" s="18">
        <v>0</v>
      </c>
      <c r="AC543" s="18"/>
      <c r="AD543" s="18"/>
      <c r="AE543" s="18"/>
      <c r="AF543" s="18"/>
      <c r="AG543" s="18"/>
      <c r="AH543" s="18"/>
      <c r="AI543" s="18"/>
      <c r="AJ543" s="18">
        <v>0</v>
      </c>
    </row>
    <row r="544" spans="25:36" x14ac:dyDescent="0.35">
      <c r="AA544" t="s">
        <v>1883</v>
      </c>
      <c r="AB544" s="18">
        <v>0</v>
      </c>
      <c r="AC544" s="18"/>
      <c r="AD544" s="18"/>
      <c r="AE544" s="18"/>
      <c r="AF544" s="18"/>
      <c r="AG544" s="18"/>
      <c r="AH544" s="18"/>
      <c r="AI544" s="18"/>
      <c r="AJ544" s="18">
        <v>0</v>
      </c>
    </row>
    <row r="545" spans="25:36" x14ac:dyDescent="0.35">
      <c r="Z545" s="57">
        <v>45178</v>
      </c>
      <c r="AA545" t="s">
        <v>1892</v>
      </c>
      <c r="AB545" s="18">
        <v>0</v>
      </c>
      <c r="AC545" s="18"/>
      <c r="AD545" s="18"/>
      <c r="AE545" s="18"/>
      <c r="AF545" s="18"/>
      <c r="AG545" s="18"/>
      <c r="AH545" s="18"/>
      <c r="AI545" s="18"/>
      <c r="AJ545" s="18">
        <v>0</v>
      </c>
    </row>
    <row r="546" spans="25:36" x14ac:dyDescent="0.35">
      <c r="AA546" t="s">
        <v>1893</v>
      </c>
      <c r="AB546" s="18">
        <v>0</v>
      </c>
      <c r="AC546" s="18"/>
      <c r="AD546" s="18"/>
      <c r="AE546" s="18"/>
      <c r="AF546" s="18"/>
      <c r="AG546" s="18"/>
      <c r="AH546" s="18"/>
      <c r="AI546" s="18"/>
      <c r="AJ546" s="18">
        <v>0</v>
      </c>
    </row>
    <row r="547" spans="25:36" x14ac:dyDescent="0.35">
      <c r="Z547" s="57">
        <v>45182</v>
      </c>
      <c r="AA547" t="s">
        <v>1901</v>
      </c>
      <c r="AB547" s="18">
        <v>0</v>
      </c>
      <c r="AC547" s="18"/>
      <c r="AD547" s="18"/>
      <c r="AE547" s="18"/>
      <c r="AF547" s="18"/>
      <c r="AG547" s="18"/>
      <c r="AH547" s="18"/>
      <c r="AI547" s="18"/>
      <c r="AJ547" s="18">
        <v>0</v>
      </c>
    </row>
    <row r="548" spans="25:36" x14ac:dyDescent="0.35">
      <c r="AA548" t="s">
        <v>1902</v>
      </c>
      <c r="AB548" s="18">
        <v>0</v>
      </c>
      <c r="AC548" s="18"/>
      <c r="AD548" s="18"/>
      <c r="AE548" s="18"/>
      <c r="AF548" s="18"/>
      <c r="AG548" s="18"/>
      <c r="AH548" s="18"/>
      <c r="AI548" s="18"/>
      <c r="AJ548" s="18">
        <v>0</v>
      </c>
    </row>
    <row r="549" spans="25:36" x14ac:dyDescent="0.35">
      <c r="Z549" s="57">
        <v>45184</v>
      </c>
      <c r="AA549" t="s">
        <v>1904</v>
      </c>
      <c r="AB549" s="18">
        <v>0</v>
      </c>
      <c r="AC549" s="18"/>
      <c r="AD549" s="18"/>
      <c r="AE549" s="18"/>
      <c r="AF549" s="18"/>
      <c r="AG549" s="18"/>
      <c r="AH549" s="18"/>
      <c r="AI549" s="18"/>
      <c r="AJ549" s="18">
        <v>0</v>
      </c>
    </row>
    <row r="550" spans="25:36" x14ac:dyDescent="0.35">
      <c r="AA550" t="s">
        <v>1905</v>
      </c>
      <c r="AB550" s="18">
        <v>0</v>
      </c>
      <c r="AC550" s="18"/>
      <c r="AD550" s="18"/>
      <c r="AE550" s="18"/>
      <c r="AF550" s="18"/>
      <c r="AG550" s="18"/>
      <c r="AH550" s="18"/>
      <c r="AI550" s="18"/>
      <c r="AJ550" s="18">
        <v>0</v>
      </c>
    </row>
    <row r="551" spans="25:36" x14ac:dyDescent="0.35">
      <c r="Z551" s="57">
        <v>45189</v>
      </c>
      <c r="AA551" t="s">
        <v>1911</v>
      </c>
      <c r="AB551" s="18">
        <v>0</v>
      </c>
      <c r="AC551" s="18"/>
      <c r="AD551" s="18"/>
      <c r="AE551" s="18"/>
      <c r="AF551" s="18"/>
      <c r="AG551" s="18"/>
      <c r="AH551" s="18"/>
      <c r="AI551" s="18"/>
      <c r="AJ551" s="18">
        <v>0</v>
      </c>
    </row>
    <row r="552" spans="25:36" x14ac:dyDescent="0.35">
      <c r="AA552" t="s">
        <v>1912</v>
      </c>
      <c r="AB552" s="18">
        <v>0</v>
      </c>
      <c r="AC552" s="18"/>
      <c r="AD552" s="18"/>
      <c r="AE552" s="18"/>
      <c r="AF552" s="18"/>
      <c r="AG552" s="18"/>
      <c r="AH552" s="18"/>
      <c r="AI552" s="18"/>
      <c r="AJ552" s="18">
        <v>0</v>
      </c>
    </row>
    <row r="553" spans="25:36" x14ac:dyDescent="0.35">
      <c r="Z553" s="57">
        <v>45196</v>
      </c>
      <c r="AA553" t="s">
        <v>1922</v>
      </c>
      <c r="AB553" s="18">
        <v>0</v>
      </c>
      <c r="AC553" s="18"/>
      <c r="AD553" s="18"/>
      <c r="AE553" s="18"/>
      <c r="AF553" s="18"/>
      <c r="AG553" s="18"/>
      <c r="AH553" s="18"/>
      <c r="AI553" s="18"/>
      <c r="AJ553" s="18">
        <v>0</v>
      </c>
    </row>
    <row r="554" spans="25:36" x14ac:dyDescent="0.35">
      <c r="AA554" t="s">
        <v>1924</v>
      </c>
      <c r="AB554" s="18">
        <v>0</v>
      </c>
      <c r="AC554" s="18"/>
      <c r="AD554" s="18"/>
      <c r="AE554" s="18"/>
      <c r="AF554" s="18"/>
      <c r="AG554" s="18"/>
      <c r="AH554" s="18"/>
      <c r="AI554" s="18"/>
      <c r="AJ554" s="18">
        <v>0</v>
      </c>
    </row>
    <row r="555" spans="25:36" x14ac:dyDescent="0.35">
      <c r="Z555" s="57">
        <v>45199</v>
      </c>
      <c r="AA555" t="s">
        <v>1926</v>
      </c>
      <c r="AB555" s="18">
        <v>0</v>
      </c>
      <c r="AC555" s="18"/>
      <c r="AD555" s="18"/>
      <c r="AE555" s="18"/>
      <c r="AF555" s="18"/>
      <c r="AG555" s="18"/>
      <c r="AH555" s="18"/>
      <c r="AI555" s="18"/>
      <c r="AJ555" s="18">
        <v>0</v>
      </c>
    </row>
    <row r="556" spans="25:36" x14ac:dyDescent="0.35">
      <c r="AA556" t="s">
        <v>1927</v>
      </c>
      <c r="AB556" s="18">
        <v>0</v>
      </c>
      <c r="AC556" s="18"/>
      <c r="AD556" s="18"/>
      <c r="AE556" s="18"/>
      <c r="AF556" s="18"/>
      <c r="AG556" s="18"/>
      <c r="AH556" s="18"/>
      <c r="AI556" s="18"/>
      <c r="AJ556" s="18">
        <v>0</v>
      </c>
    </row>
    <row r="557" spans="25:36" x14ac:dyDescent="0.35">
      <c r="Y557">
        <v>10</v>
      </c>
      <c r="Z557" t="s">
        <v>1996</v>
      </c>
      <c r="AA557" t="s">
        <v>1994</v>
      </c>
      <c r="AB557" s="18">
        <v>0</v>
      </c>
      <c r="AC557" s="18"/>
      <c r="AD557" s="18"/>
      <c r="AE557" s="18"/>
      <c r="AF557" s="18"/>
      <c r="AG557" s="18"/>
      <c r="AH557" s="18"/>
      <c r="AI557" s="18"/>
      <c r="AJ557" s="18">
        <v>0</v>
      </c>
    </row>
    <row r="558" spans="25:36" x14ac:dyDescent="0.35">
      <c r="AA558" t="s">
        <v>1995</v>
      </c>
      <c r="AB558" s="18">
        <v>0</v>
      </c>
      <c r="AC558" s="18"/>
      <c r="AD558" s="18"/>
      <c r="AE558" s="18"/>
      <c r="AF558" s="18"/>
      <c r="AG558" s="18"/>
      <c r="AH558" s="18"/>
      <c r="AI558" s="18"/>
      <c r="AJ558" s="18">
        <v>0</v>
      </c>
    </row>
    <row r="559" spans="25:36" x14ac:dyDescent="0.35">
      <c r="Z559" s="57">
        <v>45205</v>
      </c>
      <c r="AA559" t="s">
        <v>2000</v>
      </c>
      <c r="AB559" s="18">
        <v>0</v>
      </c>
      <c r="AC559" s="18"/>
      <c r="AD559" s="18"/>
      <c r="AE559" s="18"/>
      <c r="AF559" s="18"/>
      <c r="AG559" s="18"/>
      <c r="AH559" s="18"/>
      <c r="AI559" s="18"/>
      <c r="AJ559" s="18">
        <v>0</v>
      </c>
    </row>
    <row r="560" spans="25:36" x14ac:dyDescent="0.35">
      <c r="Z560" s="57">
        <v>45211</v>
      </c>
      <c r="AA560" t="s">
        <v>2002</v>
      </c>
      <c r="AB560" s="18">
        <v>0</v>
      </c>
      <c r="AC560" s="18"/>
      <c r="AD560" s="18"/>
      <c r="AE560" s="18"/>
      <c r="AF560" s="18"/>
      <c r="AG560" s="18"/>
      <c r="AH560" s="18"/>
      <c r="AI560" s="18"/>
      <c r="AJ560" s="18">
        <v>0</v>
      </c>
    </row>
    <row r="561" spans="23:36" x14ac:dyDescent="0.35">
      <c r="Y561">
        <v>4</v>
      </c>
      <c r="Z561" t="s">
        <v>1410</v>
      </c>
      <c r="AA561" t="s">
        <v>1408</v>
      </c>
      <c r="AB561" s="18">
        <v>0</v>
      </c>
      <c r="AC561" s="18"/>
      <c r="AD561" s="18"/>
      <c r="AE561" s="18"/>
      <c r="AF561" s="18"/>
      <c r="AG561" s="18"/>
      <c r="AH561" s="18"/>
      <c r="AI561" s="18"/>
      <c r="AJ561" s="18">
        <v>0</v>
      </c>
    </row>
    <row r="562" spans="23:36" x14ac:dyDescent="0.35">
      <c r="Z562" t="s">
        <v>1420</v>
      </c>
      <c r="AA562" t="s">
        <v>1419</v>
      </c>
      <c r="AB562" s="18">
        <v>0</v>
      </c>
      <c r="AC562" s="18"/>
      <c r="AD562" s="18"/>
      <c r="AE562" s="18"/>
      <c r="AF562" s="18"/>
      <c r="AG562" s="18"/>
      <c r="AH562" s="18"/>
      <c r="AI562" s="18"/>
      <c r="AJ562" s="18">
        <v>0</v>
      </c>
    </row>
    <row r="563" spans="23:36" x14ac:dyDescent="0.35">
      <c r="Z563" t="s">
        <v>1436</v>
      </c>
      <c r="AA563" t="s">
        <v>1434</v>
      </c>
      <c r="AB563" s="18">
        <v>0</v>
      </c>
      <c r="AC563" s="18"/>
      <c r="AD563" s="18"/>
      <c r="AE563" s="18"/>
      <c r="AF563" s="18"/>
      <c r="AG563" s="18"/>
      <c r="AH563" s="18"/>
      <c r="AI563" s="18"/>
      <c r="AJ563" s="18">
        <v>0</v>
      </c>
    </row>
    <row r="564" spans="23:36" x14ac:dyDescent="0.35">
      <c r="AA564" t="s">
        <v>1435</v>
      </c>
      <c r="AB564" s="18">
        <v>0</v>
      </c>
      <c r="AC564" s="18"/>
      <c r="AD564" s="18"/>
      <c r="AE564" s="18"/>
      <c r="AF564" s="18"/>
      <c r="AG564" s="18"/>
      <c r="AH564" s="18"/>
      <c r="AI564" s="18"/>
      <c r="AJ564" s="18">
        <v>0</v>
      </c>
    </row>
    <row r="565" spans="23:36" x14ac:dyDescent="0.35">
      <c r="Z565" t="s">
        <v>1465</v>
      </c>
      <c r="AA565" t="s">
        <v>1464</v>
      </c>
      <c r="AB565" s="18">
        <v>0</v>
      </c>
      <c r="AC565" s="18"/>
      <c r="AD565" s="18"/>
      <c r="AE565" s="18"/>
      <c r="AF565" s="18"/>
      <c r="AG565" s="18"/>
      <c r="AH565" s="18"/>
      <c r="AI565" s="18"/>
      <c r="AJ565" s="18">
        <v>0</v>
      </c>
    </row>
    <row r="566" spans="23:36" x14ac:dyDescent="0.35">
      <c r="W566" s="36" t="s">
        <v>423</v>
      </c>
      <c r="X566" s="36"/>
      <c r="Y566" s="36"/>
      <c r="Z566" s="36"/>
      <c r="AA566" s="36"/>
      <c r="AB566" s="37">
        <v>4.5474735088646412E-13</v>
      </c>
      <c r="AC566" s="37"/>
      <c r="AD566" s="37"/>
      <c r="AE566" s="37"/>
      <c r="AF566" s="37"/>
      <c r="AG566" s="37"/>
      <c r="AH566" s="37"/>
      <c r="AI566" s="37"/>
      <c r="AJ566" s="37">
        <v>4.5474735088646412E-13</v>
      </c>
    </row>
    <row r="567" spans="23:36" x14ac:dyDescent="0.35">
      <c r="W567" t="s">
        <v>470</v>
      </c>
      <c r="X567" t="s">
        <v>1764</v>
      </c>
      <c r="Y567" t="s">
        <v>1764</v>
      </c>
      <c r="Z567" s="57">
        <v>44509</v>
      </c>
      <c r="AA567" t="s">
        <v>471</v>
      </c>
      <c r="AB567" s="18"/>
      <c r="AC567" s="18"/>
      <c r="AD567" s="18"/>
      <c r="AE567" s="18"/>
      <c r="AF567" s="18">
        <v>0</v>
      </c>
      <c r="AG567" s="18"/>
      <c r="AH567" s="18"/>
      <c r="AI567" s="18"/>
      <c r="AJ567" s="18">
        <v>0</v>
      </c>
    </row>
    <row r="568" spans="23:36" x14ac:dyDescent="0.35">
      <c r="W568" s="36" t="s">
        <v>484</v>
      </c>
      <c r="X568" s="36"/>
      <c r="Y568" s="36"/>
      <c r="Z568" s="36"/>
      <c r="AA568" s="36"/>
      <c r="AB568" s="37"/>
      <c r="AC568" s="37"/>
      <c r="AD568" s="37"/>
      <c r="AE568" s="37"/>
      <c r="AF568" s="37">
        <v>0</v>
      </c>
      <c r="AG568" s="37"/>
      <c r="AH568" s="37"/>
      <c r="AI568" s="37"/>
      <c r="AJ568" s="37">
        <v>0</v>
      </c>
    </row>
    <row r="569" spans="23:36" x14ac:dyDescent="0.35">
      <c r="W569" t="s">
        <v>492</v>
      </c>
      <c r="X569">
        <v>2021</v>
      </c>
      <c r="Y569">
        <v>11</v>
      </c>
      <c r="Z569" s="57">
        <v>44510</v>
      </c>
      <c r="AA569" t="s">
        <v>473</v>
      </c>
      <c r="AB569" s="18">
        <v>0</v>
      </c>
      <c r="AC569" s="18"/>
      <c r="AD569" s="18"/>
      <c r="AE569" s="18"/>
      <c r="AF569" s="18"/>
      <c r="AG569" s="18"/>
      <c r="AH569" s="18"/>
      <c r="AI569" s="18"/>
      <c r="AJ569" s="18">
        <v>0</v>
      </c>
    </row>
    <row r="570" spans="23:36" x14ac:dyDescent="0.35">
      <c r="X570">
        <v>2022</v>
      </c>
      <c r="Y570">
        <v>2</v>
      </c>
      <c r="Z570" s="57">
        <v>44613</v>
      </c>
      <c r="AA570" t="s">
        <v>607</v>
      </c>
      <c r="AB570" s="18">
        <v>0</v>
      </c>
      <c r="AC570" s="18"/>
      <c r="AD570" s="18"/>
      <c r="AE570" s="18"/>
      <c r="AF570" s="18"/>
      <c r="AG570" s="18"/>
      <c r="AH570" s="18"/>
      <c r="AI570" s="18"/>
      <c r="AJ570" s="18">
        <v>0</v>
      </c>
    </row>
    <row r="571" spans="23:36" x14ac:dyDescent="0.35">
      <c r="Y571">
        <v>3</v>
      </c>
      <c r="Z571" s="57">
        <v>44625</v>
      </c>
      <c r="AA571" t="s">
        <v>634</v>
      </c>
      <c r="AB571" s="18">
        <v>0</v>
      </c>
      <c r="AC571" s="18"/>
      <c r="AD571" s="18"/>
      <c r="AE571" s="18"/>
      <c r="AF571" s="18"/>
      <c r="AG571" s="18"/>
      <c r="AH571" s="18"/>
      <c r="AI571" s="18"/>
      <c r="AJ571" s="18">
        <v>0</v>
      </c>
    </row>
    <row r="572" spans="23:36" x14ac:dyDescent="0.35">
      <c r="Z572" s="57">
        <v>44639</v>
      </c>
      <c r="AA572" t="s">
        <v>652</v>
      </c>
      <c r="AB572" s="18">
        <v>0</v>
      </c>
      <c r="AC572" s="18"/>
      <c r="AD572" s="18"/>
      <c r="AE572" s="18"/>
      <c r="AF572" s="18"/>
      <c r="AG572" s="18"/>
      <c r="AH572" s="18"/>
      <c r="AI572" s="18"/>
      <c r="AJ572" s="18">
        <v>0</v>
      </c>
    </row>
    <row r="573" spans="23:36" x14ac:dyDescent="0.35">
      <c r="Y573">
        <v>5</v>
      </c>
      <c r="Z573" s="57">
        <v>44700</v>
      </c>
      <c r="AA573" t="s">
        <v>782</v>
      </c>
      <c r="AB573" s="18">
        <v>0</v>
      </c>
      <c r="AC573" s="18"/>
      <c r="AD573" s="18"/>
      <c r="AE573" s="18"/>
      <c r="AF573" s="18"/>
      <c r="AG573" s="18"/>
      <c r="AH573" s="18"/>
      <c r="AI573" s="18"/>
      <c r="AJ573" s="18">
        <v>0</v>
      </c>
    </row>
    <row r="574" spans="23:36" x14ac:dyDescent="0.35">
      <c r="Z574" s="57">
        <v>44709</v>
      </c>
      <c r="AA574" t="s">
        <v>798</v>
      </c>
      <c r="AB574" s="18">
        <v>0</v>
      </c>
      <c r="AC574" s="18"/>
      <c r="AD574" s="18"/>
      <c r="AE574" s="18"/>
      <c r="AF574" s="18"/>
      <c r="AG574" s="18"/>
      <c r="AH574" s="18"/>
      <c r="AI574" s="18"/>
      <c r="AJ574" s="18">
        <v>0</v>
      </c>
    </row>
    <row r="575" spans="23:36" x14ac:dyDescent="0.35">
      <c r="Y575">
        <v>6</v>
      </c>
      <c r="Z575" s="57">
        <v>44722</v>
      </c>
      <c r="AA575" t="s">
        <v>834</v>
      </c>
      <c r="AB575" s="18">
        <v>0</v>
      </c>
      <c r="AC575" s="18"/>
      <c r="AD575" s="18"/>
      <c r="AE575" s="18"/>
      <c r="AF575" s="18"/>
      <c r="AG575" s="18"/>
      <c r="AH575" s="18"/>
      <c r="AI575" s="18"/>
      <c r="AJ575" s="18">
        <v>0</v>
      </c>
    </row>
    <row r="576" spans="23:36" x14ac:dyDescent="0.35">
      <c r="Z576" s="57">
        <v>44736</v>
      </c>
      <c r="AA576" t="s">
        <v>845</v>
      </c>
      <c r="AB576" s="18">
        <v>0</v>
      </c>
      <c r="AC576" s="18"/>
      <c r="AD576" s="18"/>
      <c r="AE576" s="18"/>
      <c r="AF576" s="18"/>
      <c r="AG576" s="18"/>
      <c r="AH576" s="18"/>
      <c r="AI576" s="18"/>
      <c r="AJ576" s="18">
        <v>0</v>
      </c>
    </row>
    <row r="577" spans="25:36" x14ac:dyDescent="0.35">
      <c r="Y577">
        <v>7</v>
      </c>
      <c r="Z577" s="57">
        <v>44771</v>
      </c>
      <c r="AA577" t="s">
        <v>872</v>
      </c>
      <c r="AB577" s="18">
        <v>0</v>
      </c>
      <c r="AC577" s="18"/>
      <c r="AD577" s="18"/>
      <c r="AE577" s="18"/>
      <c r="AF577" s="18"/>
      <c r="AG577" s="18"/>
      <c r="AH577" s="18"/>
      <c r="AI577" s="18"/>
      <c r="AJ577" s="18">
        <v>0</v>
      </c>
    </row>
    <row r="578" spans="25:36" x14ac:dyDescent="0.35">
      <c r="Y578">
        <v>8</v>
      </c>
      <c r="Z578" s="57">
        <v>44789</v>
      </c>
      <c r="AA578" t="s">
        <v>908</v>
      </c>
      <c r="AB578" s="18">
        <v>0</v>
      </c>
      <c r="AC578" s="18"/>
      <c r="AD578" s="18"/>
      <c r="AE578" s="18"/>
      <c r="AF578" s="18"/>
      <c r="AG578" s="18"/>
      <c r="AH578" s="18"/>
      <c r="AI578" s="18"/>
      <c r="AJ578" s="18">
        <v>0</v>
      </c>
    </row>
    <row r="579" spans="25:36" x14ac:dyDescent="0.35">
      <c r="Y579">
        <v>9</v>
      </c>
      <c r="Z579" s="57">
        <v>44813</v>
      </c>
      <c r="AA579" t="s">
        <v>933</v>
      </c>
      <c r="AB579" s="18">
        <v>0</v>
      </c>
      <c r="AC579" s="18"/>
      <c r="AD579" s="18"/>
      <c r="AE579" s="18"/>
      <c r="AF579" s="18"/>
      <c r="AG579" s="18"/>
      <c r="AH579" s="18"/>
      <c r="AI579" s="18"/>
      <c r="AJ579" s="18">
        <v>0</v>
      </c>
    </row>
    <row r="580" spans="25:36" x14ac:dyDescent="0.35">
      <c r="Z580" s="57">
        <v>44819</v>
      </c>
      <c r="AA580" t="s">
        <v>938</v>
      </c>
      <c r="AB580" s="18">
        <v>0</v>
      </c>
      <c r="AC580" s="18"/>
      <c r="AD580" s="18"/>
      <c r="AE580" s="18"/>
      <c r="AF580" s="18"/>
      <c r="AG580" s="18"/>
      <c r="AH580" s="18"/>
      <c r="AI580" s="18"/>
      <c r="AJ580" s="18">
        <v>0</v>
      </c>
    </row>
    <row r="581" spans="25:36" x14ac:dyDescent="0.35">
      <c r="Z581" s="57">
        <v>44830</v>
      </c>
      <c r="AA581" t="s">
        <v>951</v>
      </c>
      <c r="AB581" s="18">
        <v>0</v>
      </c>
      <c r="AC581" s="18"/>
      <c r="AD581" s="18"/>
      <c r="AE581" s="18"/>
      <c r="AF581" s="18"/>
      <c r="AG581" s="18"/>
      <c r="AH581" s="18"/>
      <c r="AI581" s="18"/>
      <c r="AJ581" s="18">
        <v>0</v>
      </c>
    </row>
    <row r="582" spans="25:36" x14ac:dyDescent="0.35">
      <c r="Y582">
        <v>10</v>
      </c>
      <c r="Z582" t="s">
        <v>995</v>
      </c>
      <c r="AA582" t="s">
        <v>994</v>
      </c>
      <c r="AB582" s="18">
        <v>0</v>
      </c>
      <c r="AC582" s="18"/>
      <c r="AD582" s="18"/>
      <c r="AE582" s="18"/>
      <c r="AF582" s="18"/>
      <c r="AG582" s="18"/>
      <c r="AH582" s="18"/>
      <c r="AI582" s="18"/>
      <c r="AJ582" s="18">
        <v>0</v>
      </c>
    </row>
    <row r="583" spans="25:36" x14ac:dyDescent="0.35">
      <c r="Z583" s="57">
        <v>44847</v>
      </c>
      <c r="AA583" t="s">
        <v>1001</v>
      </c>
      <c r="AB583" s="18">
        <v>0</v>
      </c>
      <c r="AC583" s="18"/>
      <c r="AD583" s="18"/>
      <c r="AE583" s="18"/>
      <c r="AF583" s="18"/>
      <c r="AG583" s="18"/>
      <c r="AH583" s="18"/>
      <c r="AI583" s="18"/>
      <c r="AJ583" s="18">
        <v>0</v>
      </c>
    </row>
    <row r="584" spans="25:36" x14ac:dyDescent="0.35">
      <c r="Z584" s="57">
        <v>44856</v>
      </c>
      <c r="AA584" t="s">
        <v>1012</v>
      </c>
      <c r="AB584" s="18">
        <v>0</v>
      </c>
      <c r="AC584" s="18"/>
      <c r="AD584" s="18"/>
      <c r="AE584" s="18"/>
      <c r="AF584" s="18"/>
      <c r="AG584" s="18"/>
      <c r="AH584" s="18"/>
      <c r="AI584" s="18"/>
      <c r="AJ584" s="18">
        <v>0</v>
      </c>
    </row>
    <row r="585" spans="25:36" x14ac:dyDescent="0.35">
      <c r="Z585" s="57">
        <v>44865</v>
      </c>
      <c r="AA585" t="s">
        <v>1016</v>
      </c>
      <c r="AB585" s="18">
        <v>0</v>
      </c>
      <c r="AC585" s="18"/>
      <c r="AD585" s="18"/>
      <c r="AE585" s="18"/>
      <c r="AF585" s="18"/>
      <c r="AG585" s="18"/>
      <c r="AH585" s="18"/>
      <c r="AI585" s="18"/>
      <c r="AJ585" s="18">
        <v>0</v>
      </c>
    </row>
    <row r="586" spans="25:36" x14ac:dyDescent="0.35">
      <c r="Y586">
        <v>11</v>
      </c>
      <c r="Z586" s="57">
        <v>44874</v>
      </c>
      <c r="AA586" t="s">
        <v>1064</v>
      </c>
      <c r="AB586" s="18">
        <v>0</v>
      </c>
      <c r="AC586" s="18"/>
      <c r="AD586" s="18"/>
      <c r="AE586" s="18"/>
      <c r="AF586" s="18"/>
      <c r="AG586" s="18"/>
      <c r="AH586" s="18"/>
      <c r="AI586" s="18"/>
      <c r="AJ586" s="18">
        <v>0</v>
      </c>
    </row>
    <row r="587" spans="25:36" x14ac:dyDescent="0.35">
      <c r="Y587">
        <v>12</v>
      </c>
      <c r="Z587" s="57">
        <v>44901</v>
      </c>
      <c r="AA587" t="s">
        <v>1120</v>
      </c>
      <c r="AB587" s="18">
        <v>0</v>
      </c>
      <c r="AC587" s="18"/>
      <c r="AD587" s="18"/>
      <c r="AE587" s="18"/>
      <c r="AF587" s="18"/>
      <c r="AG587" s="18"/>
      <c r="AH587" s="18"/>
      <c r="AI587" s="18"/>
      <c r="AJ587" s="18">
        <v>0</v>
      </c>
    </row>
    <row r="588" spans="25:36" x14ac:dyDescent="0.35">
      <c r="Z588" s="57">
        <v>44908</v>
      </c>
      <c r="AA588" t="s">
        <v>1124</v>
      </c>
      <c r="AB588" s="18">
        <v>0</v>
      </c>
      <c r="AC588" s="18"/>
      <c r="AD588" s="18"/>
      <c r="AE588" s="18"/>
      <c r="AF588" s="18"/>
      <c r="AG588" s="18"/>
      <c r="AH588" s="18"/>
      <c r="AI588" s="18"/>
      <c r="AJ588" s="18">
        <v>0</v>
      </c>
    </row>
    <row r="589" spans="25:36" x14ac:dyDescent="0.35">
      <c r="Z589" s="57">
        <v>44919</v>
      </c>
      <c r="AA589" t="s">
        <v>1136</v>
      </c>
      <c r="AB589" s="18">
        <v>0</v>
      </c>
      <c r="AC589" s="18"/>
      <c r="AD589" s="18"/>
      <c r="AE589" s="18"/>
      <c r="AF589" s="18"/>
      <c r="AG589" s="18"/>
      <c r="AH589" s="18"/>
      <c r="AI589" s="18"/>
      <c r="AJ589" s="18">
        <v>0</v>
      </c>
    </row>
    <row r="590" spans="25:36" x14ac:dyDescent="0.35">
      <c r="Y590">
        <v>4</v>
      </c>
      <c r="Z590" s="57">
        <v>44652</v>
      </c>
      <c r="AA590" t="s">
        <v>681</v>
      </c>
      <c r="AB590" s="18">
        <v>0</v>
      </c>
      <c r="AC590" s="18"/>
      <c r="AD590" s="18"/>
      <c r="AE590" s="18"/>
      <c r="AF590" s="18"/>
      <c r="AG590" s="18"/>
      <c r="AH590" s="18"/>
      <c r="AI590" s="18"/>
      <c r="AJ590" s="18">
        <v>0</v>
      </c>
    </row>
    <row r="591" spans="25:36" x14ac:dyDescent="0.35">
      <c r="Z591" s="57">
        <v>44665</v>
      </c>
      <c r="AA591" t="s">
        <v>695</v>
      </c>
      <c r="AB591" s="18">
        <v>0</v>
      </c>
      <c r="AC591" s="18"/>
      <c r="AD591" s="18"/>
      <c r="AE591" s="18"/>
      <c r="AF591" s="18"/>
      <c r="AG591" s="18"/>
      <c r="AH591" s="18"/>
      <c r="AI591" s="18"/>
      <c r="AJ591" s="18">
        <v>0</v>
      </c>
    </row>
    <row r="592" spans="25:36" x14ac:dyDescent="0.35">
      <c r="Z592" s="57">
        <v>44679</v>
      </c>
      <c r="AA592" t="s">
        <v>725</v>
      </c>
      <c r="AB592" s="18">
        <v>0</v>
      </c>
      <c r="AC592" s="18"/>
      <c r="AD592" s="18"/>
      <c r="AE592" s="18"/>
      <c r="AF592" s="18"/>
      <c r="AG592" s="18"/>
      <c r="AH592" s="18"/>
      <c r="AI592" s="18"/>
      <c r="AJ592" s="18">
        <v>0</v>
      </c>
    </row>
    <row r="593" spans="24:36" x14ac:dyDescent="0.35">
      <c r="X593">
        <v>2023</v>
      </c>
      <c r="Y593">
        <v>1</v>
      </c>
      <c r="Z593" s="57">
        <v>44935</v>
      </c>
      <c r="AA593" t="s">
        <v>1173</v>
      </c>
      <c r="AB593" s="18">
        <v>0</v>
      </c>
      <c r="AC593" s="18"/>
      <c r="AD593" s="18"/>
      <c r="AE593" s="18"/>
      <c r="AF593" s="18"/>
      <c r="AG593" s="18"/>
      <c r="AH593" s="18"/>
      <c r="AI593" s="18"/>
      <c r="AJ593" s="18">
        <v>0</v>
      </c>
    </row>
    <row r="594" spans="24:36" x14ac:dyDescent="0.35">
      <c r="Z594" s="57">
        <v>44942</v>
      </c>
      <c r="AA594" t="s">
        <v>1191</v>
      </c>
      <c r="AB594" s="18">
        <v>0</v>
      </c>
      <c r="AC594" s="18"/>
      <c r="AD594" s="18"/>
      <c r="AE594" s="18"/>
      <c r="AF594" s="18"/>
      <c r="AG594" s="18"/>
      <c r="AH594" s="18"/>
      <c r="AI594" s="18"/>
      <c r="AJ594" s="18">
        <v>0</v>
      </c>
    </row>
    <row r="595" spans="24:36" x14ac:dyDescent="0.35">
      <c r="Y595">
        <v>2</v>
      </c>
      <c r="Z595" s="57">
        <v>44959</v>
      </c>
      <c r="AA595" t="s">
        <v>1237</v>
      </c>
      <c r="AB595" s="18">
        <v>0</v>
      </c>
      <c r="AC595" s="18"/>
      <c r="AD595" s="18"/>
      <c r="AE595" s="18"/>
      <c r="AF595" s="18"/>
      <c r="AG595" s="18"/>
      <c r="AH595" s="18"/>
      <c r="AI595" s="18"/>
      <c r="AJ595" s="18">
        <v>0</v>
      </c>
    </row>
    <row r="596" spans="24:36" x14ac:dyDescent="0.35">
      <c r="Z596" t="s">
        <v>1251</v>
      </c>
      <c r="AA596" t="s">
        <v>1250</v>
      </c>
      <c r="AB596" s="18">
        <v>0</v>
      </c>
      <c r="AC596" s="18"/>
      <c r="AD596" s="18"/>
      <c r="AE596" s="18"/>
      <c r="AF596" s="18"/>
      <c r="AG596" s="18"/>
      <c r="AH596" s="18"/>
      <c r="AI596" s="18"/>
      <c r="AJ596" s="18">
        <v>0</v>
      </c>
    </row>
    <row r="597" spans="24:36" x14ac:dyDescent="0.35">
      <c r="Z597" t="s">
        <v>1273</v>
      </c>
      <c r="AA597" t="s">
        <v>1272</v>
      </c>
      <c r="AB597" s="18">
        <v>0</v>
      </c>
      <c r="AC597" s="18"/>
      <c r="AD597" s="18"/>
      <c r="AE597" s="18"/>
      <c r="AF597" s="18"/>
      <c r="AG597" s="18"/>
      <c r="AH597" s="18"/>
      <c r="AI597" s="18"/>
      <c r="AJ597" s="18">
        <v>0</v>
      </c>
    </row>
    <row r="598" spans="24:36" x14ac:dyDescent="0.35">
      <c r="Y598">
        <v>3</v>
      </c>
      <c r="Z598" t="s">
        <v>1318</v>
      </c>
      <c r="AA598" t="s">
        <v>1319</v>
      </c>
      <c r="AB598" s="18">
        <v>0</v>
      </c>
      <c r="AC598" s="18"/>
      <c r="AD598" s="18"/>
      <c r="AE598" s="18"/>
      <c r="AF598" s="18"/>
      <c r="AG598" s="18"/>
      <c r="AH598" s="18"/>
      <c r="AI598" s="18"/>
      <c r="AJ598" s="18">
        <v>0</v>
      </c>
    </row>
    <row r="599" spans="24:36" x14ac:dyDescent="0.35">
      <c r="Z599" t="s">
        <v>1341</v>
      </c>
      <c r="AA599" t="s">
        <v>1340</v>
      </c>
      <c r="AB599" s="18">
        <v>0</v>
      </c>
      <c r="AC599" s="18"/>
      <c r="AD599" s="18"/>
      <c r="AE599" s="18"/>
      <c r="AF599" s="18"/>
      <c r="AG599" s="18"/>
      <c r="AH599" s="18"/>
      <c r="AI599" s="18"/>
      <c r="AJ599" s="18">
        <v>0</v>
      </c>
    </row>
    <row r="600" spans="24:36" x14ac:dyDescent="0.35">
      <c r="Z600" t="s">
        <v>1351</v>
      </c>
      <c r="AA600" t="s">
        <v>1350</v>
      </c>
      <c r="AB600" s="18">
        <v>0</v>
      </c>
      <c r="AC600" s="18"/>
      <c r="AD600" s="18"/>
      <c r="AE600" s="18"/>
      <c r="AF600" s="18"/>
      <c r="AG600" s="18"/>
      <c r="AH600" s="18"/>
      <c r="AI600" s="18"/>
      <c r="AJ600" s="18">
        <v>0</v>
      </c>
    </row>
    <row r="601" spans="24:36" x14ac:dyDescent="0.35">
      <c r="Y601">
        <v>5</v>
      </c>
      <c r="Z601" s="57">
        <v>45063</v>
      </c>
      <c r="AA601" t="s">
        <v>1551</v>
      </c>
      <c r="AB601" s="18">
        <v>0</v>
      </c>
      <c r="AC601" s="18"/>
      <c r="AD601" s="18"/>
      <c r="AE601" s="18"/>
      <c r="AF601" s="18"/>
      <c r="AG601" s="18"/>
      <c r="AH601" s="18"/>
      <c r="AI601" s="18"/>
      <c r="AJ601" s="18">
        <v>0</v>
      </c>
    </row>
    <row r="602" spans="24:36" x14ac:dyDescent="0.35">
      <c r="Y602">
        <v>6</v>
      </c>
      <c r="Z602" s="57">
        <v>45099</v>
      </c>
      <c r="AA602" t="s">
        <v>1649</v>
      </c>
      <c r="AB602" s="18">
        <v>0</v>
      </c>
      <c r="AC602" s="18"/>
      <c r="AD602" s="18"/>
      <c r="AE602" s="18"/>
      <c r="AF602" s="18"/>
      <c r="AG602" s="18"/>
      <c r="AH602" s="18"/>
      <c r="AI602" s="18"/>
      <c r="AJ602" s="18">
        <v>0</v>
      </c>
    </row>
    <row r="603" spans="24:36" x14ac:dyDescent="0.35">
      <c r="Z603" s="57">
        <v>45105</v>
      </c>
      <c r="AA603" t="s">
        <v>1665</v>
      </c>
      <c r="AB603" s="18">
        <v>0</v>
      </c>
      <c r="AC603" s="18"/>
      <c r="AD603" s="18"/>
      <c r="AE603" s="18"/>
      <c r="AF603" s="18"/>
      <c r="AG603" s="18"/>
      <c r="AH603" s="18"/>
      <c r="AI603" s="18"/>
      <c r="AJ603" s="18">
        <v>0</v>
      </c>
    </row>
    <row r="604" spans="24:36" x14ac:dyDescent="0.35">
      <c r="Y604">
        <v>7</v>
      </c>
      <c r="Z604" s="57">
        <v>45118</v>
      </c>
      <c r="AA604" t="s">
        <v>1719</v>
      </c>
      <c r="AB604" s="18">
        <v>0</v>
      </c>
      <c r="AC604" s="18"/>
      <c r="AD604" s="18"/>
      <c r="AE604" s="18"/>
      <c r="AF604" s="18"/>
      <c r="AG604" s="18"/>
      <c r="AH604" s="18"/>
      <c r="AI604" s="18"/>
      <c r="AJ604" s="18">
        <v>0</v>
      </c>
    </row>
    <row r="605" spans="24:36" x14ac:dyDescent="0.35">
      <c r="Z605" s="57">
        <v>45124</v>
      </c>
      <c r="AA605" t="s">
        <v>1723</v>
      </c>
      <c r="AB605" s="18">
        <v>0</v>
      </c>
      <c r="AC605" s="18"/>
      <c r="AD605" s="18"/>
      <c r="AE605" s="18"/>
      <c r="AF605" s="18"/>
      <c r="AG605" s="18"/>
      <c r="AH605" s="18"/>
      <c r="AI605" s="18"/>
      <c r="AJ605" s="18">
        <v>0</v>
      </c>
    </row>
    <row r="606" spans="24:36" x14ac:dyDescent="0.35">
      <c r="Z606" s="57">
        <v>45134</v>
      </c>
      <c r="AA606" t="s">
        <v>1735</v>
      </c>
      <c r="AB606" s="18">
        <v>0</v>
      </c>
      <c r="AC606" s="18"/>
      <c r="AD606" s="18"/>
      <c r="AE606" s="18"/>
      <c r="AF606" s="18"/>
      <c r="AG606" s="18"/>
      <c r="AH606" s="18"/>
      <c r="AI606" s="18"/>
      <c r="AJ606" s="18">
        <v>0</v>
      </c>
    </row>
    <row r="607" spans="24:36" x14ac:dyDescent="0.35">
      <c r="Y607">
        <v>8</v>
      </c>
      <c r="Z607" s="57">
        <v>45163</v>
      </c>
      <c r="AA607" t="s">
        <v>1830</v>
      </c>
      <c r="AB607" s="18">
        <v>0</v>
      </c>
      <c r="AC607" s="18"/>
      <c r="AD607" s="18"/>
      <c r="AE607" s="18"/>
      <c r="AF607" s="18"/>
      <c r="AG607" s="18"/>
      <c r="AH607" s="18"/>
      <c r="AI607" s="18"/>
      <c r="AJ607" s="18">
        <v>0</v>
      </c>
    </row>
    <row r="608" spans="24:36" x14ac:dyDescent="0.35">
      <c r="Y608">
        <v>9</v>
      </c>
      <c r="Z608" s="57">
        <v>45176</v>
      </c>
      <c r="AA608" t="s">
        <v>1889</v>
      </c>
      <c r="AB608" s="18">
        <v>0</v>
      </c>
      <c r="AC608" s="18"/>
      <c r="AD608" s="18"/>
      <c r="AE608" s="18"/>
      <c r="AF608" s="18"/>
      <c r="AG608" s="18"/>
      <c r="AH608" s="18"/>
      <c r="AI608" s="18"/>
      <c r="AJ608" s="18">
        <v>0</v>
      </c>
    </row>
    <row r="609" spans="24:36" x14ac:dyDescent="0.35">
      <c r="Y609">
        <v>10</v>
      </c>
      <c r="Z609" s="57">
        <v>45203</v>
      </c>
      <c r="AA609" t="s">
        <v>1993</v>
      </c>
      <c r="AB609" s="18">
        <v>0</v>
      </c>
      <c r="AC609" s="18"/>
      <c r="AD609" s="18"/>
      <c r="AE609" s="18"/>
      <c r="AF609" s="18"/>
      <c r="AG609" s="18"/>
      <c r="AH609" s="18"/>
      <c r="AI609" s="18"/>
      <c r="AJ609" s="18">
        <v>0</v>
      </c>
    </row>
    <row r="610" spans="24:36" x14ac:dyDescent="0.35">
      <c r="Z610" s="57">
        <v>45224</v>
      </c>
      <c r="AA610" t="s">
        <v>2030</v>
      </c>
      <c r="AB610" s="18">
        <v>0</v>
      </c>
      <c r="AC610" s="18"/>
      <c r="AD610" s="18"/>
      <c r="AE610" s="18"/>
      <c r="AF610" s="18"/>
      <c r="AG610" s="18"/>
      <c r="AH610" s="18"/>
      <c r="AI610" s="18"/>
      <c r="AJ610" s="18">
        <v>0</v>
      </c>
    </row>
    <row r="611" spans="24:36" x14ac:dyDescent="0.35">
      <c r="Y611">
        <v>11</v>
      </c>
      <c r="Z611" s="57">
        <v>45237</v>
      </c>
      <c r="AA611" t="s">
        <v>2225</v>
      </c>
      <c r="AB611" s="18">
        <v>0</v>
      </c>
      <c r="AC611" s="18"/>
      <c r="AD611" s="18"/>
      <c r="AE611" s="18"/>
      <c r="AF611" s="18"/>
      <c r="AG611" s="18"/>
      <c r="AH611" s="18"/>
      <c r="AI611" s="18"/>
      <c r="AJ611" s="18">
        <v>0</v>
      </c>
    </row>
    <row r="612" spans="24:36" x14ac:dyDescent="0.35">
      <c r="Z612" s="57">
        <v>45255</v>
      </c>
      <c r="AA612" t="s">
        <v>2242</v>
      </c>
      <c r="AB612" s="18">
        <v>0</v>
      </c>
      <c r="AC612" s="18"/>
      <c r="AD612" s="18"/>
      <c r="AE612" s="18"/>
      <c r="AF612" s="18"/>
      <c r="AG612" s="18"/>
      <c r="AH612" s="18"/>
      <c r="AI612" s="18"/>
      <c r="AJ612" s="18">
        <v>0</v>
      </c>
    </row>
    <row r="613" spans="24:36" x14ac:dyDescent="0.35">
      <c r="Y613">
        <v>12</v>
      </c>
      <c r="Z613" s="57">
        <v>45262</v>
      </c>
      <c r="AA613" t="s">
        <v>2252</v>
      </c>
      <c r="AB613" s="18">
        <v>3449</v>
      </c>
      <c r="AC613" s="18"/>
      <c r="AD613" s="18"/>
      <c r="AE613" s="18"/>
      <c r="AF613" s="18"/>
      <c r="AG613" s="18"/>
      <c r="AH613" s="18"/>
      <c r="AI613" s="18"/>
      <c r="AJ613" s="18">
        <v>3449</v>
      </c>
    </row>
    <row r="614" spans="24:36" x14ac:dyDescent="0.35">
      <c r="Z614" s="57">
        <v>45267</v>
      </c>
      <c r="AA614" t="s">
        <v>2255</v>
      </c>
      <c r="AB614" s="18">
        <v>2700.5</v>
      </c>
      <c r="AC614" s="18"/>
      <c r="AD614" s="18"/>
      <c r="AE614" s="18"/>
      <c r="AF614" s="18"/>
      <c r="AG614" s="18"/>
      <c r="AH614" s="18"/>
      <c r="AI614" s="18"/>
      <c r="AJ614" s="18">
        <v>2700.5</v>
      </c>
    </row>
    <row r="615" spans="24:36" x14ac:dyDescent="0.35">
      <c r="Z615" s="57">
        <v>45275</v>
      </c>
      <c r="AA615" t="s">
        <v>2264</v>
      </c>
      <c r="AB615" s="18">
        <v>2665.5</v>
      </c>
      <c r="AC615" s="18"/>
      <c r="AD615" s="18"/>
      <c r="AE615" s="18"/>
      <c r="AF615" s="18"/>
      <c r="AG615" s="18"/>
      <c r="AH615" s="18"/>
      <c r="AI615" s="18"/>
      <c r="AJ615" s="18">
        <v>2665.5</v>
      </c>
    </row>
    <row r="616" spans="24:36" x14ac:dyDescent="0.35">
      <c r="Z616" s="57">
        <v>45278</v>
      </c>
      <c r="AA616" t="s">
        <v>2270</v>
      </c>
      <c r="AB616" s="18">
        <v>2978</v>
      </c>
      <c r="AC616" s="18"/>
      <c r="AD616" s="18"/>
      <c r="AE616" s="18"/>
      <c r="AF616" s="18"/>
      <c r="AG616" s="18"/>
      <c r="AH616" s="18"/>
      <c r="AI616" s="18"/>
      <c r="AJ616" s="18">
        <v>2978</v>
      </c>
    </row>
    <row r="617" spans="24:36" x14ac:dyDescent="0.35">
      <c r="Z617" s="57">
        <v>45282</v>
      </c>
      <c r="AA617" t="s">
        <v>2280</v>
      </c>
      <c r="AB617" s="18">
        <v>2145.5</v>
      </c>
      <c r="AC617" s="18"/>
      <c r="AD617" s="18"/>
      <c r="AE617" s="18"/>
      <c r="AF617" s="18"/>
      <c r="AG617" s="18"/>
      <c r="AH617" s="18"/>
      <c r="AI617" s="18"/>
      <c r="AJ617" s="18">
        <v>2145.5</v>
      </c>
    </row>
    <row r="618" spans="24:36" x14ac:dyDescent="0.35">
      <c r="Z618" s="57">
        <v>45290</v>
      </c>
      <c r="AA618" t="s">
        <v>2285</v>
      </c>
      <c r="AB618" s="18">
        <v>2423</v>
      </c>
      <c r="AC618" s="18"/>
      <c r="AD618" s="18"/>
      <c r="AE618" s="18"/>
      <c r="AF618" s="18"/>
      <c r="AG618" s="18"/>
      <c r="AH618" s="18"/>
      <c r="AI618" s="18"/>
      <c r="AJ618" s="18">
        <v>2423</v>
      </c>
    </row>
    <row r="619" spans="24:36" x14ac:dyDescent="0.35">
      <c r="Y619">
        <v>4</v>
      </c>
      <c r="Z619" t="s">
        <v>1404</v>
      </c>
      <c r="AA619" t="s">
        <v>1407</v>
      </c>
      <c r="AB619" s="18">
        <v>0</v>
      </c>
      <c r="AC619" s="18"/>
      <c r="AD619" s="18"/>
      <c r="AE619" s="18"/>
      <c r="AF619" s="18"/>
      <c r="AG619" s="18"/>
      <c r="AH619" s="18"/>
      <c r="AI619" s="18"/>
      <c r="AJ619" s="18">
        <v>0</v>
      </c>
    </row>
    <row r="620" spans="24:36" x14ac:dyDescent="0.35">
      <c r="Z620" t="s">
        <v>1429</v>
      </c>
      <c r="AA620" t="s">
        <v>1428</v>
      </c>
      <c r="AB620" s="18">
        <v>0</v>
      </c>
      <c r="AC620" s="18"/>
      <c r="AD620" s="18"/>
      <c r="AE620" s="18"/>
      <c r="AF620" s="18"/>
      <c r="AG620" s="18"/>
      <c r="AH620" s="18"/>
      <c r="AI620" s="18"/>
      <c r="AJ620" s="18">
        <v>0</v>
      </c>
    </row>
    <row r="621" spans="24:36" x14ac:dyDescent="0.35">
      <c r="Z621" t="s">
        <v>1440</v>
      </c>
      <c r="AA621" t="s">
        <v>1439</v>
      </c>
      <c r="AB621" s="18">
        <v>0</v>
      </c>
      <c r="AC621" s="18"/>
      <c r="AD621" s="18"/>
      <c r="AE621" s="18"/>
      <c r="AF621" s="18"/>
      <c r="AG621" s="18"/>
      <c r="AH621" s="18"/>
      <c r="AI621" s="18"/>
      <c r="AJ621" s="18">
        <v>0</v>
      </c>
    </row>
    <row r="622" spans="24:36" x14ac:dyDescent="0.35">
      <c r="Z622" t="s">
        <v>1467</v>
      </c>
      <c r="AA622" t="s">
        <v>1466</v>
      </c>
      <c r="AB622" s="18">
        <v>0</v>
      </c>
      <c r="AC622" s="18"/>
      <c r="AD622" s="18"/>
      <c r="AE622" s="18"/>
      <c r="AF622" s="18"/>
      <c r="AG622" s="18"/>
      <c r="AH622" s="18"/>
      <c r="AI622" s="18"/>
      <c r="AJ622" s="18">
        <v>0</v>
      </c>
    </row>
    <row r="623" spans="24:36" x14ac:dyDescent="0.35">
      <c r="X623">
        <v>2024</v>
      </c>
      <c r="Y623">
        <v>1</v>
      </c>
      <c r="Z623" s="57">
        <v>45296</v>
      </c>
      <c r="AA623" t="s">
        <v>2345</v>
      </c>
      <c r="AB623" s="18">
        <v>2388</v>
      </c>
      <c r="AC623" s="18"/>
      <c r="AD623" s="18"/>
      <c r="AE623" s="18"/>
      <c r="AF623" s="18"/>
      <c r="AG623" s="18"/>
      <c r="AH623" s="18"/>
      <c r="AI623" s="18"/>
      <c r="AJ623" s="18">
        <v>2388</v>
      </c>
    </row>
    <row r="624" spans="24:36" x14ac:dyDescent="0.35">
      <c r="Z624" s="57">
        <v>45306</v>
      </c>
      <c r="AA624" t="s">
        <v>2354</v>
      </c>
      <c r="AB624" s="18">
        <v>2700.5</v>
      </c>
      <c r="AC624" s="18"/>
      <c r="AD624" s="18"/>
      <c r="AE624" s="18"/>
      <c r="AF624" s="18"/>
      <c r="AG624" s="18"/>
      <c r="AH624" s="18"/>
      <c r="AI624" s="18"/>
      <c r="AJ624" s="18">
        <v>2700.5</v>
      </c>
    </row>
    <row r="625" spans="23:36" x14ac:dyDescent="0.35">
      <c r="Y625">
        <v>2</v>
      </c>
      <c r="Z625" s="57">
        <v>45338</v>
      </c>
      <c r="AA625" t="s">
        <v>2429</v>
      </c>
      <c r="AB625" s="18">
        <v>2405.1</v>
      </c>
      <c r="AC625" s="18"/>
      <c r="AD625" s="18"/>
      <c r="AE625" s="18"/>
      <c r="AF625" s="18"/>
      <c r="AG625" s="18"/>
      <c r="AH625" s="18"/>
      <c r="AI625" s="18"/>
      <c r="AJ625" s="18">
        <v>2405.1</v>
      </c>
    </row>
    <row r="626" spans="23:36" x14ac:dyDescent="0.35">
      <c r="Y626">
        <v>3</v>
      </c>
      <c r="Z626" s="57">
        <v>45352</v>
      </c>
      <c r="AA626" t="s">
        <v>2496</v>
      </c>
      <c r="AB626" s="18">
        <v>2613</v>
      </c>
      <c r="AC626" s="18"/>
      <c r="AD626" s="18"/>
      <c r="AE626" s="18"/>
      <c r="AF626" s="18"/>
      <c r="AG626" s="18"/>
      <c r="AH626" s="18"/>
      <c r="AI626" s="18"/>
      <c r="AJ626" s="18">
        <v>2613</v>
      </c>
    </row>
    <row r="627" spans="23:36" x14ac:dyDescent="0.35">
      <c r="Z627" s="57">
        <v>45381</v>
      </c>
      <c r="AA627" t="s">
        <v>2528</v>
      </c>
      <c r="AB627" s="18">
        <v>2665.5</v>
      </c>
      <c r="AC627" s="18"/>
      <c r="AD627" s="18"/>
      <c r="AE627" s="18"/>
      <c r="AF627" s="18"/>
      <c r="AG627" s="18"/>
      <c r="AH627" s="18"/>
      <c r="AI627" s="18"/>
      <c r="AJ627" s="18">
        <v>2665.5</v>
      </c>
    </row>
    <row r="628" spans="23:36" x14ac:dyDescent="0.35">
      <c r="Y628">
        <v>5</v>
      </c>
      <c r="Z628" s="57">
        <v>45432</v>
      </c>
      <c r="AA628" t="s">
        <v>2639</v>
      </c>
      <c r="AB628" s="18">
        <v>2722.5</v>
      </c>
      <c r="AC628" s="18"/>
      <c r="AD628" s="18"/>
      <c r="AE628" s="18"/>
      <c r="AF628" s="18"/>
      <c r="AG628" s="18"/>
      <c r="AH628" s="18"/>
      <c r="AI628" s="18"/>
      <c r="AJ628" s="18">
        <v>2722.5</v>
      </c>
    </row>
    <row r="629" spans="23:36" x14ac:dyDescent="0.35">
      <c r="Z629" s="57">
        <v>45437</v>
      </c>
      <c r="AA629" t="s">
        <v>2640</v>
      </c>
      <c r="AB629" s="18">
        <v>2410</v>
      </c>
      <c r="AC629" s="18"/>
      <c r="AD629" s="18"/>
      <c r="AE629" s="18"/>
      <c r="AF629" s="18"/>
      <c r="AG629" s="18"/>
      <c r="AH629" s="18"/>
      <c r="AI629" s="18"/>
      <c r="AJ629" s="18">
        <v>2410</v>
      </c>
    </row>
    <row r="630" spans="23:36" x14ac:dyDescent="0.35">
      <c r="Y630">
        <v>4</v>
      </c>
      <c r="Z630" s="57">
        <v>45390</v>
      </c>
      <c r="AA630" t="s">
        <v>2583</v>
      </c>
      <c r="AB630" s="18">
        <v>2665.5</v>
      </c>
      <c r="AC630" s="18"/>
      <c r="AD630" s="18"/>
      <c r="AE630" s="18"/>
      <c r="AF630" s="18"/>
      <c r="AG630" s="18"/>
      <c r="AH630" s="18"/>
      <c r="AI630" s="18"/>
      <c r="AJ630" s="18">
        <v>2665.5</v>
      </c>
    </row>
    <row r="631" spans="23:36" x14ac:dyDescent="0.35">
      <c r="Z631" s="57">
        <v>45407</v>
      </c>
      <c r="AA631" t="s">
        <v>2591</v>
      </c>
      <c r="AB631" s="18">
        <v>3180.5</v>
      </c>
      <c r="AC631" s="18"/>
      <c r="AD631" s="18"/>
      <c r="AE631" s="18"/>
      <c r="AF631" s="18"/>
      <c r="AG631" s="18"/>
      <c r="AH631" s="18"/>
      <c r="AI631" s="18"/>
      <c r="AJ631" s="18">
        <v>3180.5</v>
      </c>
    </row>
    <row r="632" spans="23:36" x14ac:dyDescent="0.35">
      <c r="W632" s="36" t="s">
        <v>501</v>
      </c>
      <c r="X632" s="36"/>
      <c r="Y632" s="36"/>
      <c r="Z632" s="36"/>
      <c r="AA632" s="36"/>
      <c r="AB632" s="37">
        <v>40112.1</v>
      </c>
      <c r="AC632" s="37"/>
      <c r="AD632" s="37"/>
      <c r="AE632" s="37"/>
      <c r="AF632" s="37"/>
      <c r="AG632" s="37"/>
      <c r="AH632" s="37"/>
      <c r="AI632" s="37"/>
      <c r="AJ632" s="37">
        <v>40112.1</v>
      </c>
    </row>
    <row r="633" spans="23:36" x14ac:dyDescent="0.35">
      <c r="W633" t="s">
        <v>638</v>
      </c>
      <c r="X633">
        <v>2022</v>
      </c>
      <c r="Y633">
        <v>3</v>
      </c>
      <c r="Z633" s="57">
        <v>44628</v>
      </c>
      <c r="AA633" t="s">
        <v>635</v>
      </c>
      <c r="AB633" s="18">
        <v>0</v>
      </c>
      <c r="AC633" s="18"/>
      <c r="AD633" s="18"/>
      <c r="AE633" s="18"/>
      <c r="AF633" s="18"/>
      <c r="AG633" s="18"/>
      <c r="AH633" s="18"/>
      <c r="AI633" s="18"/>
      <c r="AJ633" s="18">
        <v>0</v>
      </c>
    </row>
    <row r="634" spans="23:36" x14ac:dyDescent="0.35">
      <c r="Z634" s="57">
        <v>44629</v>
      </c>
      <c r="AA634" t="s">
        <v>643</v>
      </c>
      <c r="AB634" s="18">
        <v>0</v>
      </c>
      <c r="AC634" s="18"/>
      <c r="AD634" s="18"/>
      <c r="AE634" s="18"/>
      <c r="AF634" s="18"/>
      <c r="AG634" s="18"/>
      <c r="AH634" s="18"/>
      <c r="AI634" s="18"/>
      <c r="AJ634" s="18">
        <v>0</v>
      </c>
    </row>
    <row r="635" spans="23:36" x14ac:dyDescent="0.35">
      <c r="Z635" s="57">
        <v>44632</v>
      </c>
      <c r="AA635" t="s">
        <v>645</v>
      </c>
      <c r="AB635" s="18">
        <v>0</v>
      </c>
      <c r="AC635" s="18"/>
      <c r="AD635" s="18"/>
      <c r="AE635" s="18"/>
      <c r="AF635" s="18"/>
      <c r="AG635" s="18"/>
      <c r="AH635" s="18"/>
      <c r="AI635" s="18"/>
      <c r="AJ635" s="18">
        <v>0</v>
      </c>
    </row>
    <row r="636" spans="23:36" x14ac:dyDescent="0.35">
      <c r="Y636">
        <v>5</v>
      </c>
      <c r="Z636" s="57">
        <v>44693</v>
      </c>
      <c r="AA636" t="s">
        <v>770</v>
      </c>
      <c r="AB636" s="18">
        <v>0</v>
      </c>
      <c r="AC636" s="18"/>
      <c r="AD636" s="18"/>
      <c r="AE636" s="18"/>
      <c r="AF636" s="18"/>
      <c r="AG636" s="18"/>
      <c r="AH636" s="18"/>
      <c r="AI636" s="18"/>
      <c r="AJ636" s="18">
        <v>0</v>
      </c>
    </row>
    <row r="637" spans="23:36" x14ac:dyDescent="0.35">
      <c r="Y637">
        <v>6</v>
      </c>
      <c r="Z637" s="57">
        <v>44715</v>
      </c>
      <c r="AA637" t="s">
        <v>828</v>
      </c>
      <c r="AB637" s="18">
        <v>0</v>
      </c>
      <c r="AC637" s="18"/>
      <c r="AD637" s="18"/>
      <c r="AE637" s="18"/>
      <c r="AF637" s="18"/>
      <c r="AG637" s="18"/>
      <c r="AH637" s="18"/>
      <c r="AI637" s="18"/>
      <c r="AJ637" s="18">
        <v>0</v>
      </c>
    </row>
    <row r="638" spans="23:36" x14ac:dyDescent="0.35">
      <c r="Z638" s="57">
        <v>44721</v>
      </c>
      <c r="AA638" t="s">
        <v>833</v>
      </c>
      <c r="AB638" s="18">
        <v>0</v>
      </c>
      <c r="AC638" s="18"/>
      <c r="AD638" s="18"/>
      <c r="AE638" s="18"/>
      <c r="AF638" s="18"/>
      <c r="AG638" s="18"/>
      <c r="AH638" s="18"/>
      <c r="AI638" s="18"/>
      <c r="AJ638" s="18">
        <v>0</v>
      </c>
    </row>
    <row r="639" spans="23:36" x14ac:dyDescent="0.35">
      <c r="Y639">
        <v>9</v>
      </c>
      <c r="Z639" s="57">
        <v>44830</v>
      </c>
      <c r="AA639" t="s">
        <v>953</v>
      </c>
      <c r="AB639" s="18">
        <v>0</v>
      </c>
      <c r="AC639" s="18"/>
      <c r="AD639" s="18"/>
      <c r="AE639" s="18"/>
      <c r="AF639" s="18"/>
      <c r="AG639" s="18"/>
      <c r="AH639" s="18"/>
      <c r="AI639" s="18"/>
      <c r="AJ639" s="18">
        <v>0</v>
      </c>
    </row>
    <row r="640" spans="23:36" x14ac:dyDescent="0.35">
      <c r="AA640" t="s">
        <v>954</v>
      </c>
      <c r="AB640" s="18">
        <v>0</v>
      </c>
      <c r="AC640" s="18"/>
      <c r="AD640" s="18"/>
      <c r="AE640" s="18"/>
      <c r="AF640" s="18"/>
      <c r="AG640" s="18"/>
      <c r="AH640" s="18"/>
      <c r="AI640" s="18"/>
      <c r="AJ640" s="18">
        <v>0</v>
      </c>
    </row>
    <row r="641" spans="24:36" x14ac:dyDescent="0.35">
      <c r="Y641">
        <v>11</v>
      </c>
      <c r="Z641" s="57">
        <v>44872</v>
      </c>
      <c r="AA641" t="s">
        <v>1056</v>
      </c>
      <c r="AB641" s="18">
        <v>0</v>
      </c>
      <c r="AC641" s="18"/>
      <c r="AD641" s="18"/>
      <c r="AE641" s="18"/>
      <c r="AF641" s="18"/>
      <c r="AG641" s="18"/>
      <c r="AH641" s="18"/>
      <c r="AI641" s="18"/>
      <c r="AJ641" s="18">
        <v>0</v>
      </c>
    </row>
    <row r="642" spans="24:36" x14ac:dyDescent="0.35">
      <c r="Y642">
        <v>12</v>
      </c>
      <c r="Z642" s="57">
        <v>44896</v>
      </c>
      <c r="AA642" t="s">
        <v>1109</v>
      </c>
      <c r="AB642" s="18">
        <v>0</v>
      </c>
      <c r="AC642" s="18"/>
      <c r="AD642" s="18"/>
      <c r="AE642" s="18"/>
      <c r="AF642" s="18"/>
      <c r="AG642" s="18"/>
      <c r="AH642" s="18"/>
      <c r="AI642" s="18"/>
      <c r="AJ642" s="18">
        <v>0</v>
      </c>
    </row>
    <row r="643" spans="24:36" x14ac:dyDescent="0.35">
      <c r="Z643" s="57">
        <v>44900</v>
      </c>
      <c r="AA643" t="s">
        <v>1117</v>
      </c>
      <c r="AB643" s="18">
        <v>0</v>
      </c>
      <c r="AC643" s="18"/>
      <c r="AD643" s="18"/>
      <c r="AE643" s="18"/>
      <c r="AF643" s="18"/>
      <c r="AG643" s="18"/>
      <c r="AH643" s="18"/>
      <c r="AI643" s="18"/>
      <c r="AJ643" s="18">
        <v>0</v>
      </c>
    </row>
    <row r="644" spans="24:36" x14ac:dyDescent="0.35">
      <c r="Z644" s="57">
        <v>44902</v>
      </c>
      <c r="AA644" t="s">
        <v>1121</v>
      </c>
      <c r="AB644" s="18">
        <v>0</v>
      </c>
      <c r="AC644" s="18"/>
      <c r="AD644" s="18"/>
      <c r="AE644" s="18"/>
      <c r="AF644" s="18"/>
      <c r="AG644" s="18"/>
      <c r="AH644" s="18"/>
      <c r="AI644" s="18"/>
      <c r="AJ644" s="18">
        <v>0</v>
      </c>
    </row>
    <row r="645" spans="24:36" x14ac:dyDescent="0.35">
      <c r="Z645" s="57">
        <v>44917</v>
      </c>
      <c r="AA645" t="s">
        <v>1131</v>
      </c>
      <c r="AB645" s="18">
        <v>0</v>
      </c>
      <c r="AC645" s="18"/>
      <c r="AD645" s="18"/>
      <c r="AE645" s="18"/>
      <c r="AF645" s="18"/>
      <c r="AG645" s="18"/>
      <c r="AH645" s="18"/>
      <c r="AI645" s="18"/>
      <c r="AJ645" s="18">
        <v>0</v>
      </c>
    </row>
    <row r="646" spans="24:36" x14ac:dyDescent="0.35">
      <c r="Y646">
        <v>4</v>
      </c>
      <c r="Z646" s="57">
        <v>44652</v>
      </c>
      <c r="AA646" t="s">
        <v>685</v>
      </c>
      <c r="AB646" s="18">
        <v>0</v>
      </c>
      <c r="AC646" s="18"/>
      <c r="AD646" s="18"/>
      <c r="AE646" s="18"/>
      <c r="AF646" s="18"/>
      <c r="AG646" s="18"/>
      <c r="AH646" s="18"/>
      <c r="AI646" s="18"/>
      <c r="AJ646" s="18">
        <v>0</v>
      </c>
    </row>
    <row r="647" spans="24:36" x14ac:dyDescent="0.35">
      <c r="Z647" s="57">
        <v>44663</v>
      </c>
      <c r="AA647" t="s">
        <v>692</v>
      </c>
      <c r="AB647" s="18">
        <v>0</v>
      </c>
      <c r="AC647" s="18"/>
      <c r="AD647" s="18"/>
      <c r="AE647" s="18"/>
      <c r="AF647" s="18"/>
      <c r="AG647" s="18"/>
      <c r="AH647" s="18"/>
      <c r="AI647" s="18"/>
      <c r="AJ647" s="18">
        <v>0</v>
      </c>
    </row>
    <row r="648" spans="24:36" x14ac:dyDescent="0.35">
      <c r="X648">
        <v>2023</v>
      </c>
      <c r="Y648">
        <v>1</v>
      </c>
      <c r="Z648" s="57">
        <v>44938</v>
      </c>
      <c r="AA648" t="s">
        <v>1183</v>
      </c>
      <c r="AB648" s="18">
        <v>0</v>
      </c>
      <c r="AC648" s="18"/>
      <c r="AD648" s="18"/>
      <c r="AE648" s="18"/>
      <c r="AF648" s="18"/>
      <c r="AG648" s="18"/>
      <c r="AH648" s="18"/>
      <c r="AI648" s="18"/>
      <c r="AJ648" s="18">
        <v>0</v>
      </c>
    </row>
    <row r="649" spans="24:36" x14ac:dyDescent="0.35">
      <c r="Z649" s="57">
        <v>44944</v>
      </c>
      <c r="AA649" t="s">
        <v>1192</v>
      </c>
      <c r="AB649" s="18">
        <v>0</v>
      </c>
      <c r="AC649" s="18"/>
      <c r="AD649" s="18"/>
      <c r="AE649" s="18"/>
      <c r="AF649" s="18"/>
      <c r="AG649" s="18"/>
      <c r="AH649" s="18"/>
      <c r="AI649" s="18"/>
      <c r="AJ649" s="18">
        <v>0</v>
      </c>
    </row>
    <row r="650" spans="24:36" x14ac:dyDescent="0.35">
      <c r="Z650" s="57">
        <v>44956</v>
      </c>
      <c r="AA650" t="s">
        <v>1206</v>
      </c>
      <c r="AB650" s="18">
        <v>0</v>
      </c>
      <c r="AC650" s="18"/>
      <c r="AD650" s="18"/>
      <c r="AE650" s="18"/>
      <c r="AF650" s="18"/>
      <c r="AG650" s="18"/>
      <c r="AH650" s="18"/>
      <c r="AI650" s="18"/>
      <c r="AJ650" s="18">
        <v>0</v>
      </c>
    </row>
    <row r="651" spans="24:36" x14ac:dyDescent="0.35">
      <c r="Y651">
        <v>2</v>
      </c>
      <c r="Z651" t="s">
        <v>1241</v>
      </c>
      <c r="AA651" t="s">
        <v>1240</v>
      </c>
      <c r="AB651" s="18">
        <v>0</v>
      </c>
      <c r="AC651" s="18"/>
      <c r="AD651" s="18"/>
      <c r="AE651" s="18"/>
      <c r="AF651" s="18"/>
      <c r="AG651" s="18"/>
      <c r="AH651" s="18"/>
      <c r="AI651" s="18"/>
      <c r="AJ651" s="18">
        <v>0</v>
      </c>
    </row>
    <row r="652" spans="24:36" x14ac:dyDescent="0.35">
      <c r="Z652" t="s">
        <v>1247</v>
      </c>
      <c r="AA652" t="s">
        <v>1249</v>
      </c>
      <c r="AB652" s="18">
        <v>0</v>
      </c>
      <c r="AC652" s="18"/>
      <c r="AD652" s="18"/>
      <c r="AE652" s="18"/>
      <c r="AF652" s="18"/>
      <c r="AG652" s="18"/>
      <c r="AH652" s="18"/>
      <c r="AI652" s="18"/>
      <c r="AJ652" s="18">
        <v>0</v>
      </c>
    </row>
    <row r="653" spans="24:36" x14ac:dyDescent="0.35">
      <c r="Z653" t="s">
        <v>1265</v>
      </c>
      <c r="AA653" t="s">
        <v>1269</v>
      </c>
      <c r="AB653" s="18">
        <v>0</v>
      </c>
      <c r="AC653" s="18"/>
      <c r="AD653" s="18"/>
      <c r="AE653" s="18"/>
      <c r="AF653" s="18"/>
      <c r="AG653" s="18"/>
      <c r="AH653" s="18"/>
      <c r="AI653" s="18"/>
      <c r="AJ653" s="18">
        <v>0</v>
      </c>
    </row>
    <row r="654" spans="24:36" x14ac:dyDescent="0.35">
      <c r="Y654">
        <v>3</v>
      </c>
      <c r="Z654" t="s">
        <v>1302</v>
      </c>
      <c r="AA654" t="s">
        <v>1283</v>
      </c>
      <c r="AB654" s="18">
        <v>0</v>
      </c>
      <c r="AC654" s="18"/>
      <c r="AD654" s="18"/>
      <c r="AE654" s="18"/>
      <c r="AF654" s="18"/>
      <c r="AG654" s="18"/>
      <c r="AH654" s="18"/>
      <c r="AI654" s="18"/>
      <c r="AJ654" s="18">
        <v>0</v>
      </c>
    </row>
    <row r="655" spans="24:36" x14ac:dyDescent="0.35">
      <c r="Y655">
        <v>7</v>
      </c>
      <c r="Z655" s="57">
        <v>45111</v>
      </c>
      <c r="AA655" t="s">
        <v>1711</v>
      </c>
      <c r="AB655" s="18">
        <v>0</v>
      </c>
      <c r="AC655" s="18"/>
      <c r="AD655" s="18"/>
      <c r="AE655" s="18"/>
      <c r="AF655" s="18"/>
      <c r="AG655" s="18"/>
      <c r="AH655" s="18"/>
      <c r="AI655" s="18"/>
      <c r="AJ655" s="18">
        <v>0</v>
      </c>
    </row>
    <row r="656" spans="24:36" x14ac:dyDescent="0.35">
      <c r="Y656">
        <v>9</v>
      </c>
      <c r="Z656" s="57">
        <v>45187</v>
      </c>
      <c r="AA656" t="s">
        <v>1906</v>
      </c>
      <c r="AB656" s="18">
        <v>3316.2</v>
      </c>
      <c r="AC656" s="18"/>
      <c r="AD656" s="18"/>
      <c r="AE656" s="18"/>
      <c r="AF656" s="18"/>
      <c r="AG656" s="18"/>
      <c r="AH656" s="18"/>
      <c r="AI656" s="18"/>
      <c r="AJ656" s="18">
        <v>3316.2</v>
      </c>
    </row>
    <row r="657" spans="23:36" x14ac:dyDescent="0.35">
      <c r="Y657">
        <v>10</v>
      </c>
      <c r="Z657" s="57">
        <v>45205</v>
      </c>
      <c r="AA657" t="s">
        <v>1997</v>
      </c>
      <c r="AB657" s="18">
        <v>4068</v>
      </c>
      <c r="AC657" s="18"/>
      <c r="AD657" s="18"/>
      <c r="AE657" s="18"/>
      <c r="AF657" s="18"/>
      <c r="AG657" s="18"/>
      <c r="AH657" s="18"/>
      <c r="AI657" s="18"/>
      <c r="AJ657" s="18">
        <v>4068</v>
      </c>
    </row>
    <row r="658" spans="23:36" x14ac:dyDescent="0.35">
      <c r="Z658" s="57">
        <v>45209</v>
      </c>
      <c r="AA658" t="s">
        <v>2004</v>
      </c>
      <c r="AB658" s="18">
        <v>344</v>
      </c>
      <c r="AC658" s="18"/>
      <c r="AD658" s="18"/>
      <c r="AE658" s="18"/>
      <c r="AF658" s="18"/>
      <c r="AG658" s="18"/>
      <c r="AH658" s="18"/>
      <c r="AI658" s="18"/>
      <c r="AJ658" s="18">
        <v>344</v>
      </c>
    </row>
    <row r="659" spans="23:36" x14ac:dyDescent="0.35">
      <c r="Z659" t="s">
        <v>2010</v>
      </c>
      <c r="AA659" t="s">
        <v>2012</v>
      </c>
      <c r="AB659" s="18">
        <v>1738</v>
      </c>
      <c r="AC659" s="18"/>
      <c r="AD659" s="18"/>
      <c r="AE659" s="18"/>
      <c r="AF659" s="18"/>
      <c r="AG659" s="18"/>
      <c r="AH659" s="18"/>
      <c r="AI659" s="18"/>
      <c r="AJ659" s="18">
        <v>1738</v>
      </c>
    </row>
    <row r="660" spans="23:36" x14ac:dyDescent="0.35">
      <c r="Y660">
        <v>12</v>
      </c>
      <c r="Z660" s="57">
        <v>45268</v>
      </c>
      <c r="AA660" t="s">
        <v>2256</v>
      </c>
      <c r="AB660" s="18">
        <v>250</v>
      </c>
      <c r="AC660" s="18"/>
      <c r="AD660" s="18"/>
      <c r="AE660" s="18"/>
      <c r="AF660" s="18"/>
      <c r="AG660" s="18"/>
      <c r="AH660" s="18"/>
      <c r="AI660" s="18"/>
      <c r="AJ660" s="18">
        <v>250</v>
      </c>
    </row>
    <row r="661" spans="23:36" x14ac:dyDescent="0.35">
      <c r="AA661" t="s">
        <v>2257</v>
      </c>
      <c r="AB661" s="18">
        <v>4068</v>
      </c>
      <c r="AC661" s="18"/>
      <c r="AD661" s="18"/>
      <c r="AE661" s="18"/>
      <c r="AF661" s="18"/>
      <c r="AG661" s="18"/>
      <c r="AH661" s="18"/>
      <c r="AI661" s="18"/>
      <c r="AJ661" s="18">
        <v>4068</v>
      </c>
    </row>
    <row r="662" spans="23:36" x14ac:dyDescent="0.35">
      <c r="Z662" s="57">
        <v>45279</v>
      </c>
      <c r="AA662" t="s">
        <v>2273</v>
      </c>
      <c r="AB662" s="18">
        <v>0</v>
      </c>
      <c r="AC662" s="18"/>
      <c r="AD662" s="18"/>
      <c r="AE662" s="18"/>
      <c r="AF662" s="18"/>
      <c r="AG662" s="18"/>
      <c r="AH662" s="18"/>
      <c r="AI662" s="18"/>
      <c r="AJ662" s="18">
        <v>0</v>
      </c>
    </row>
    <row r="663" spans="23:36" x14ac:dyDescent="0.35">
      <c r="AA663" t="s">
        <v>2338</v>
      </c>
      <c r="AB663" s="18">
        <v>0</v>
      </c>
      <c r="AC663" s="18"/>
      <c r="AD663" s="18"/>
      <c r="AE663" s="18"/>
      <c r="AF663" s="18"/>
      <c r="AG663" s="18"/>
      <c r="AH663" s="18"/>
      <c r="AI663" s="18"/>
      <c r="AJ663" s="18">
        <v>0</v>
      </c>
    </row>
    <row r="664" spans="23:36" x14ac:dyDescent="0.35">
      <c r="Y664">
        <v>4</v>
      </c>
      <c r="Z664" s="57">
        <v>45019</v>
      </c>
      <c r="AA664" t="s">
        <v>1392</v>
      </c>
      <c r="AB664" s="18">
        <v>0</v>
      </c>
      <c r="AC664" s="18"/>
      <c r="AD664" s="18"/>
      <c r="AE664" s="18"/>
      <c r="AF664" s="18"/>
      <c r="AG664" s="18"/>
      <c r="AH664" s="18"/>
      <c r="AI664" s="18"/>
      <c r="AJ664" s="18">
        <v>0</v>
      </c>
    </row>
    <row r="665" spans="23:36" x14ac:dyDescent="0.35">
      <c r="Z665" t="s">
        <v>1415</v>
      </c>
      <c r="AA665" t="s">
        <v>1414</v>
      </c>
      <c r="AB665" s="18">
        <v>0</v>
      </c>
      <c r="AC665" s="18"/>
      <c r="AD665" s="18"/>
      <c r="AE665" s="18"/>
      <c r="AF665" s="18"/>
      <c r="AG665" s="18"/>
      <c r="AH665" s="18"/>
      <c r="AI665" s="18"/>
      <c r="AJ665" s="18">
        <v>0</v>
      </c>
    </row>
    <row r="666" spans="23:36" x14ac:dyDescent="0.35">
      <c r="Z666" s="57">
        <v>45030</v>
      </c>
      <c r="AA666" t="s">
        <v>1433</v>
      </c>
      <c r="AB666" s="18">
        <v>0</v>
      </c>
      <c r="AC666" s="18"/>
      <c r="AD666" s="18"/>
      <c r="AE666" s="18"/>
      <c r="AF666" s="18"/>
      <c r="AG666" s="18"/>
      <c r="AH666" s="18"/>
      <c r="AI666" s="18"/>
      <c r="AJ666" s="18">
        <v>0</v>
      </c>
    </row>
    <row r="667" spans="23:36" x14ac:dyDescent="0.35">
      <c r="W667" s="36" t="s">
        <v>642</v>
      </c>
      <c r="X667" s="36"/>
      <c r="Y667" s="36"/>
      <c r="Z667" s="36"/>
      <c r="AA667" s="36"/>
      <c r="AB667" s="37">
        <v>13784.2</v>
      </c>
      <c r="AC667" s="37"/>
      <c r="AD667" s="37"/>
      <c r="AE667" s="37"/>
      <c r="AF667" s="37"/>
      <c r="AG667" s="37"/>
      <c r="AH667" s="37"/>
      <c r="AI667" s="37"/>
      <c r="AJ667" s="37">
        <v>13784.2</v>
      </c>
    </row>
    <row r="668" spans="23:36" x14ac:dyDescent="0.35">
      <c r="W668" t="s">
        <v>666</v>
      </c>
      <c r="X668">
        <v>2022</v>
      </c>
      <c r="Y668">
        <v>3</v>
      </c>
      <c r="Z668" s="57">
        <v>44651</v>
      </c>
      <c r="AA668" t="s">
        <v>664</v>
      </c>
      <c r="AB668" s="18">
        <v>0</v>
      </c>
      <c r="AC668" s="18"/>
      <c r="AD668" s="18"/>
      <c r="AE668" s="18"/>
      <c r="AF668" s="18"/>
      <c r="AG668" s="18"/>
      <c r="AH668" s="18"/>
      <c r="AI668" s="18"/>
      <c r="AJ668" s="18">
        <v>0</v>
      </c>
    </row>
    <row r="669" spans="23:36" x14ac:dyDescent="0.35">
      <c r="Y669">
        <v>5</v>
      </c>
      <c r="Z669" s="57">
        <v>44687</v>
      </c>
      <c r="AA669" t="s">
        <v>764</v>
      </c>
      <c r="AB669" s="18">
        <v>0</v>
      </c>
      <c r="AC669" s="18"/>
      <c r="AD669" s="18"/>
      <c r="AE669" s="18"/>
      <c r="AF669" s="18"/>
      <c r="AG669" s="18"/>
      <c r="AH669" s="18"/>
      <c r="AI669" s="18"/>
      <c r="AJ669" s="18">
        <v>0</v>
      </c>
    </row>
    <row r="670" spans="23:36" x14ac:dyDescent="0.35">
      <c r="Y670">
        <v>6</v>
      </c>
      <c r="Z670" s="57">
        <v>44725</v>
      </c>
      <c r="AA670" t="s">
        <v>836</v>
      </c>
      <c r="AB670" s="18">
        <v>0</v>
      </c>
      <c r="AC670" s="18"/>
      <c r="AD670" s="18"/>
      <c r="AE670" s="18"/>
      <c r="AF670" s="18"/>
      <c r="AG670" s="18"/>
      <c r="AH670" s="18"/>
      <c r="AI670" s="18"/>
      <c r="AJ670" s="18">
        <v>0</v>
      </c>
    </row>
    <row r="671" spans="23:36" x14ac:dyDescent="0.35">
      <c r="Y671">
        <v>4</v>
      </c>
      <c r="Z671" s="57">
        <v>44667</v>
      </c>
      <c r="AA671" t="s">
        <v>698</v>
      </c>
      <c r="AB671" s="18">
        <v>0</v>
      </c>
      <c r="AC671" s="18"/>
      <c r="AD671" s="18"/>
      <c r="AE671" s="18"/>
      <c r="AF671" s="18"/>
      <c r="AG671" s="18"/>
      <c r="AH671" s="18"/>
      <c r="AI671" s="18"/>
      <c r="AJ671" s="18">
        <v>0</v>
      </c>
    </row>
    <row r="672" spans="23:36" x14ac:dyDescent="0.35">
      <c r="Z672" t="s">
        <v>722</v>
      </c>
      <c r="AA672" t="s">
        <v>721</v>
      </c>
      <c r="AB672" s="18">
        <v>0</v>
      </c>
      <c r="AC672" s="18"/>
      <c r="AD672" s="18"/>
      <c r="AE672" s="18"/>
      <c r="AF672" s="18"/>
      <c r="AG672" s="18"/>
      <c r="AH672" s="18"/>
      <c r="AI672" s="18"/>
      <c r="AJ672" s="18">
        <v>0</v>
      </c>
    </row>
    <row r="673" spans="23:36" x14ac:dyDescent="0.35">
      <c r="Z673" s="57">
        <v>44680</v>
      </c>
      <c r="AA673" t="s">
        <v>729</v>
      </c>
      <c r="AB673" s="18">
        <v>0</v>
      </c>
      <c r="AC673" s="18"/>
      <c r="AD673" s="18"/>
      <c r="AE673" s="18"/>
      <c r="AF673" s="18"/>
      <c r="AG673" s="18"/>
      <c r="AH673" s="18"/>
      <c r="AI673" s="18"/>
      <c r="AJ673" s="18">
        <v>0</v>
      </c>
    </row>
    <row r="674" spans="23:36" x14ac:dyDescent="0.35">
      <c r="X674">
        <v>2023</v>
      </c>
      <c r="Y674">
        <v>1</v>
      </c>
      <c r="Z674" s="57">
        <v>44932</v>
      </c>
      <c r="AA674" t="s">
        <v>1171</v>
      </c>
      <c r="AB674" s="18">
        <v>0</v>
      </c>
      <c r="AC674" s="18"/>
      <c r="AD674" s="18"/>
      <c r="AE674" s="18"/>
      <c r="AF674" s="18"/>
      <c r="AG674" s="18"/>
      <c r="AH674" s="18"/>
      <c r="AI674" s="18"/>
      <c r="AJ674" s="18">
        <v>0</v>
      </c>
    </row>
    <row r="675" spans="23:36" x14ac:dyDescent="0.35">
      <c r="Z675" s="57">
        <v>44935</v>
      </c>
      <c r="AA675" t="s">
        <v>1174</v>
      </c>
      <c r="AB675" s="18">
        <v>0</v>
      </c>
      <c r="AC675" s="18"/>
      <c r="AD675" s="18"/>
      <c r="AE675" s="18"/>
      <c r="AF675" s="18"/>
      <c r="AG675" s="18"/>
      <c r="AH675" s="18"/>
      <c r="AI675" s="18"/>
      <c r="AJ675" s="18">
        <v>0</v>
      </c>
    </row>
    <row r="676" spans="23:36" x14ac:dyDescent="0.35">
      <c r="Z676" s="57">
        <v>44937</v>
      </c>
      <c r="AA676" t="s">
        <v>1180</v>
      </c>
      <c r="AB676" s="18">
        <v>0</v>
      </c>
      <c r="AC676" s="18"/>
      <c r="AD676" s="18"/>
      <c r="AE676" s="18"/>
      <c r="AF676" s="18"/>
      <c r="AG676" s="18"/>
      <c r="AH676" s="18"/>
      <c r="AI676" s="18"/>
      <c r="AJ676" s="18">
        <v>0</v>
      </c>
    </row>
    <row r="677" spans="23:36" x14ac:dyDescent="0.35">
      <c r="Z677" s="57">
        <v>44939</v>
      </c>
      <c r="AA677" t="s">
        <v>1184</v>
      </c>
      <c r="AB677" s="18">
        <v>0</v>
      </c>
      <c r="AC677" s="18"/>
      <c r="AD677" s="18"/>
      <c r="AE677" s="18"/>
      <c r="AF677" s="18"/>
      <c r="AG677" s="18"/>
      <c r="AH677" s="18"/>
      <c r="AI677" s="18"/>
      <c r="AJ677" s="18">
        <v>0</v>
      </c>
    </row>
    <row r="678" spans="23:36" x14ac:dyDescent="0.35">
      <c r="Y678">
        <v>6</v>
      </c>
      <c r="Z678" s="57">
        <v>45084</v>
      </c>
      <c r="AA678" t="s">
        <v>1614</v>
      </c>
      <c r="AB678" s="18">
        <v>0</v>
      </c>
      <c r="AC678" s="18"/>
      <c r="AD678" s="18"/>
      <c r="AE678" s="18"/>
      <c r="AF678" s="18"/>
      <c r="AG678" s="18"/>
      <c r="AH678" s="18"/>
      <c r="AI678" s="18"/>
      <c r="AJ678" s="18">
        <v>0</v>
      </c>
    </row>
    <row r="679" spans="23:36" x14ac:dyDescent="0.35">
      <c r="W679" s="36" t="s">
        <v>680</v>
      </c>
      <c r="X679" s="36"/>
      <c r="Y679" s="36"/>
      <c r="Z679" s="36"/>
      <c r="AA679" s="36"/>
      <c r="AB679" s="37">
        <v>0</v>
      </c>
      <c r="AC679" s="37"/>
      <c r="AD679" s="37"/>
      <c r="AE679" s="37"/>
      <c r="AF679" s="37"/>
      <c r="AG679" s="37"/>
      <c r="AH679" s="37"/>
      <c r="AI679" s="37"/>
      <c r="AJ679" s="37">
        <v>0</v>
      </c>
    </row>
    <row r="680" spans="23:36" x14ac:dyDescent="0.35">
      <c r="W680" t="s">
        <v>710</v>
      </c>
      <c r="X680">
        <v>2022</v>
      </c>
      <c r="Y680">
        <v>4</v>
      </c>
      <c r="Z680" s="57">
        <v>44671</v>
      </c>
      <c r="AA680" t="s">
        <v>700</v>
      </c>
      <c r="AB680" s="18">
        <v>0</v>
      </c>
      <c r="AC680" s="18"/>
      <c r="AD680" s="18"/>
      <c r="AE680" s="18"/>
      <c r="AF680" s="18"/>
      <c r="AG680" s="18"/>
      <c r="AH680" s="18"/>
      <c r="AI680" s="18"/>
      <c r="AJ680" s="18">
        <v>0</v>
      </c>
    </row>
    <row r="681" spans="23:36" x14ac:dyDescent="0.35">
      <c r="Z681" s="57">
        <v>44672</v>
      </c>
      <c r="AA681" t="s">
        <v>702</v>
      </c>
      <c r="AB681" s="18">
        <v>0</v>
      </c>
      <c r="AC681" s="18"/>
      <c r="AD681" s="18"/>
      <c r="AE681" s="18"/>
      <c r="AF681" s="18"/>
      <c r="AG681" s="18"/>
      <c r="AH681" s="18"/>
      <c r="AI681" s="18"/>
      <c r="AJ681" s="18">
        <v>0</v>
      </c>
    </row>
    <row r="682" spans="23:36" x14ac:dyDescent="0.35">
      <c r="W682" s="36" t="s">
        <v>755</v>
      </c>
      <c r="X682" s="36"/>
      <c r="Y682" s="36"/>
      <c r="Z682" s="36"/>
      <c r="AA682" s="36"/>
      <c r="AB682" s="37">
        <v>0</v>
      </c>
      <c r="AC682" s="37"/>
      <c r="AD682" s="37"/>
      <c r="AE682" s="37"/>
      <c r="AF682" s="37"/>
      <c r="AG682" s="37"/>
      <c r="AH682" s="37"/>
      <c r="AI682" s="37"/>
      <c r="AJ682" s="37">
        <v>0</v>
      </c>
    </row>
    <row r="683" spans="23:36" x14ac:dyDescent="0.35">
      <c r="W683" t="s">
        <v>774</v>
      </c>
      <c r="X683">
        <v>2022</v>
      </c>
      <c r="Y683">
        <v>5</v>
      </c>
      <c r="Z683" s="57">
        <v>44693</v>
      </c>
      <c r="AA683" t="s">
        <v>775</v>
      </c>
      <c r="AB683" s="18">
        <v>0</v>
      </c>
      <c r="AC683" s="18"/>
      <c r="AD683" s="18"/>
      <c r="AE683" s="18"/>
      <c r="AF683" s="18"/>
      <c r="AG683" s="18"/>
      <c r="AH683" s="18"/>
      <c r="AI683" s="18"/>
      <c r="AJ683" s="18">
        <v>0</v>
      </c>
    </row>
    <row r="684" spans="23:36" x14ac:dyDescent="0.35">
      <c r="Y684">
        <v>4</v>
      </c>
      <c r="Z684" s="57">
        <v>44660</v>
      </c>
      <c r="AA684" t="s">
        <v>691</v>
      </c>
      <c r="AB684" s="18">
        <v>0</v>
      </c>
      <c r="AC684" s="18"/>
      <c r="AD684" s="18"/>
      <c r="AE684" s="18"/>
      <c r="AF684" s="18"/>
      <c r="AG684" s="18"/>
      <c r="AH684" s="18"/>
      <c r="AI684" s="18"/>
      <c r="AJ684" s="18">
        <v>0</v>
      </c>
    </row>
    <row r="685" spans="23:36" x14ac:dyDescent="0.35">
      <c r="Z685" s="57">
        <v>44664</v>
      </c>
      <c r="AA685" t="s">
        <v>693</v>
      </c>
      <c r="AB685" s="18">
        <v>0</v>
      </c>
      <c r="AC685" s="18"/>
      <c r="AD685" s="18"/>
      <c r="AE685" s="18"/>
      <c r="AF685" s="18"/>
      <c r="AG685" s="18"/>
      <c r="AH685" s="18"/>
      <c r="AI685" s="18"/>
      <c r="AJ685" s="18">
        <v>0</v>
      </c>
    </row>
    <row r="686" spans="23:36" x14ac:dyDescent="0.35">
      <c r="Z686" s="57">
        <v>44666</v>
      </c>
      <c r="AA686" t="s">
        <v>696</v>
      </c>
      <c r="AB686" s="18">
        <v>0</v>
      </c>
      <c r="AC686" s="18"/>
      <c r="AD686" s="18"/>
      <c r="AE686" s="18"/>
      <c r="AF686" s="18"/>
      <c r="AG686" s="18"/>
      <c r="AH686" s="18"/>
      <c r="AI686" s="18"/>
      <c r="AJ686" s="18">
        <v>0</v>
      </c>
    </row>
    <row r="687" spans="23:36" x14ac:dyDescent="0.35">
      <c r="W687" s="36" t="s">
        <v>799</v>
      </c>
      <c r="X687" s="36"/>
      <c r="Y687" s="36"/>
      <c r="Z687" s="36"/>
      <c r="AA687" s="36"/>
      <c r="AB687" s="37">
        <v>0</v>
      </c>
      <c r="AC687" s="37"/>
      <c r="AD687" s="37"/>
      <c r="AE687" s="37"/>
      <c r="AF687" s="37"/>
      <c r="AG687" s="37"/>
      <c r="AH687" s="37"/>
      <c r="AI687" s="37"/>
      <c r="AJ687" s="37">
        <v>0</v>
      </c>
    </row>
    <row r="688" spans="23:36" x14ac:dyDescent="0.35">
      <c r="W688" t="s">
        <v>785</v>
      </c>
      <c r="X688">
        <v>2022</v>
      </c>
      <c r="Y688">
        <v>5</v>
      </c>
      <c r="Z688" s="57">
        <v>44702</v>
      </c>
      <c r="AA688" t="s">
        <v>789</v>
      </c>
      <c r="AB688" s="18">
        <v>0</v>
      </c>
      <c r="AC688" s="18"/>
      <c r="AD688" s="18"/>
      <c r="AE688" s="18"/>
      <c r="AF688" s="18"/>
      <c r="AG688" s="18"/>
      <c r="AH688" s="18"/>
      <c r="AI688" s="18"/>
      <c r="AJ688" s="18">
        <v>0</v>
      </c>
    </row>
    <row r="689" spans="23:36" x14ac:dyDescent="0.35">
      <c r="Y689">
        <v>8</v>
      </c>
      <c r="Z689" s="57">
        <v>44782</v>
      </c>
      <c r="AA689" t="s">
        <v>899</v>
      </c>
      <c r="AB689" s="18">
        <v>0</v>
      </c>
      <c r="AC689" s="18"/>
      <c r="AD689" s="18"/>
      <c r="AE689" s="18"/>
      <c r="AF689" s="18"/>
      <c r="AG689" s="18"/>
      <c r="AH689" s="18"/>
      <c r="AI689" s="18"/>
      <c r="AJ689" s="18">
        <v>0</v>
      </c>
    </row>
    <row r="690" spans="23:36" x14ac:dyDescent="0.35">
      <c r="Y690">
        <v>10</v>
      </c>
      <c r="Z690" s="57">
        <v>44851</v>
      </c>
      <c r="AA690" t="s">
        <v>1005</v>
      </c>
      <c r="AB690" s="18">
        <v>0</v>
      </c>
      <c r="AC690" s="18"/>
      <c r="AD690" s="18"/>
      <c r="AE690" s="18"/>
      <c r="AF690" s="18"/>
      <c r="AG690" s="18"/>
      <c r="AH690" s="18"/>
      <c r="AI690" s="18"/>
      <c r="AJ690" s="18">
        <v>0</v>
      </c>
    </row>
    <row r="691" spans="23:36" x14ac:dyDescent="0.35">
      <c r="Y691">
        <v>12</v>
      </c>
      <c r="Z691" t="s">
        <v>1125</v>
      </c>
      <c r="AA691" t="s">
        <v>1126</v>
      </c>
      <c r="AB691" s="18">
        <v>0</v>
      </c>
      <c r="AC691" s="18"/>
      <c r="AD691" s="18"/>
      <c r="AE691" s="18"/>
      <c r="AF691" s="18"/>
      <c r="AG691" s="18"/>
      <c r="AH691" s="18"/>
      <c r="AI691" s="18"/>
      <c r="AJ691" s="18">
        <v>0</v>
      </c>
    </row>
    <row r="692" spans="23:36" x14ac:dyDescent="0.35">
      <c r="X692">
        <v>2023</v>
      </c>
      <c r="Y692">
        <v>3</v>
      </c>
      <c r="Z692" t="s">
        <v>1360</v>
      </c>
      <c r="AA692" t="s">
        <v>1359</v>
      </c>
      <c r="AB692" s="18">
        <v>0</v>
      </c>
      <c r="AC692" s="18"/>
      <c r="AD692" s="18"/>
      <c r="AE692" s="18"/>
      <c r="AF692" s="18"/>
      <c r="AG692" s="18"/>
      <c r="AH692" s="18"/>
      <c r="AI692" s="18"/>
      <c r="AJ692" s="18">
        <v>0</v>
      </c>
    </row>
    <row r="693" spans="23:36" x14ac:dyDescent="0.35">
      <c r="Y693">
        <v>12</v>
      </c>
      <c r="Z693" s="57">
        <v>45281</v>
      </c>
      <c r="AA693" t="s">
        <v>2277</v>
      </c>
      <c r="AB693" s="18">
        <v>0</v>
      </c>
      <c r="AC693" s="18"/>
      <c r="AD693" s="18"/>
      <c r="AE693" s="18"/>
      <c r="AF693" s="18"/>
      <c r="AG693" s="18"/>
      <c r="AH693" s="18"/>
      <c r="AI693" s="18"/>
      <c r="AJ693" s="18">
        <v>0</v>
      </c>
    </row>
    <row r="694" spans="23:36" x14ac:dyDescent="0.35">
      <c r="Z694" s="57">
        <v>45282</v>
      </c>
      <c r="AA694" t="s">
        <v>2279</v>
      </c>
      <c r="AB694" s="18">
        <v>0</v>
      </c>
      <c r="AC694" s="18"/>
      <c r="AD694" s="18"/>
      <c r="AE694" s="18"/>
      <c r="AF694" s="18"/>
      <c r="AG694" s="18"/>
      <c r="AH694" s="18"/>
      <c r="AI694" s="18"/>
      <c r="AJ694" s="18">
        <v>0</v>
      </c>
    </row>
    <row r="695" spans="23:36" x14ac:dyDescent="0.35">
      <c r="X695">
        <v>2024</v>
      </c>
      <c r="Y695">
        <v>2</v>
      </c>
      <c r="Z695" s="57">
        <v>45328</v>
      </c>
      <c r="AA695" t="s">
        <v>2424</v>
      </c>
      <c r="AB695" s="18">
        <v>0</v>
      </c>
      <c r="AC695" s="18"/>
      <c r="AD695" s="18"/>
      <c r="AE695" s="18"/>
      <c r="AF695" s="18"/>
      <c r="AG695" s="18"/>
      <c r="AH695" s="18"/>
      <c r="AI695" s="18"/>
      <c r="AJ695" s="18">
        <v>0</v>
      </c>
    </row>
    <row r="696" spans="23:36" x14ac:dyDescent="0.35">
      <c r="Z696" s="57">
        <v>45342</v>
      </c>
      <c r="AA696" t="s">
        <v>2432</v>
      </c>
      <c r="AB696" s="18">
        <v>0</v>
      </c>
      <c r="AC696" s="18"/>
      <c r="AD696" s="18"/>
      <c r="AE696" s="18"/>
      <c r="AF696" s="18"/>
      <c r="AG696" s="18"/>
      <c r="AH696" s="18"/>
      <c r="AI696" s="18"/>
      <c r="AJ696" s="18">
        <v>0</v>
      </c>
    </row>
    <row r="697" spans="23:36" x14ac:dyDescent="0.35">
      <c r="Z697" s="57">
        <v>45349</v>
      </c>
      <c r="AA697" t="s">
        <v>2444</v>
      </c>
      <c r="AB697" s="18">
        <v>0</v>
      </c>
      <c r="AC697" s="18"/>
      <c r="AD697" s="18"/>
      <c r="AE697" s="18"/>
      <c r="AF697" s="18"/>
      <c r="AG697" s="18"/>
      <c r="AH697" s="18"/>
      <c r="AI697" s="18"/>
      <c r="AJ697" s="18">
        <v>0</v>
      </c>
    </row>
    <row r="698" spans="23:36" x14ac:dyDescent="0.35">
      <c r="Y698">
        <v>3</v>
      </c>
      <c r="Z698" s="57">
        <v>45358</v>
      </c>
      <c r="AA698" t="s">
        <v>2504</v>
      </c>
      <c r="AB698" s="18">
        <v>0</v>
      </c>
      <c r="AC698" s="18"/>
      <c r="AD698" s="18"/>
      <c r="AE698" s="18"/>
      <c r="AF698" s="18"/>
      <c r="AG698" s="18"/>
      <c r="AH698" s="18"/>
      <c r="AI698" s="18"/>
      <c r="AJ698" s="18">
        <v>0</v>
      </c>
    </row>
    <row r="699" spans="23:36" x14ac:dyDescent="0.35">
      <c r="Y699">
        <v>5</v>
      </c>
      <c r="Z699" s="57">
        <v>45419</v>
      </c>
      <c r="AA699" t="s">
        <v>2626</v>
      </c>
      <c r="AB699" s="18">
        <v>1843.8</v>
      </c>
      <c r="AC699" s="18"/>
      <c r="AD699" s="18"/>
      <c r="AE699" s="18"/>
      <c r="AF699" s="18"/>
      <c r="AG699" s="18"/>
      <c r="AH699" s="18"/>
      <c r="AI699" s="18"/>
      <c r="AJ699" s="18">
        <v>1843.8</v>
      </c>
    </row>
    <row r="700" spans="23:36" x14ac:dyDescent="0.35">
      <c r="W700" s="36" t="s">
        <v>800</v>
      </c>
      <c r="X700" s="36"/>
      <c r="Y700" s="36"/>
      <c r="Z700" s="36"/>
      <c r="AA700" s="36"/>
      <c r="AB700" s="37">
        <v>1843.8</v>
      </c>
      <c r="AC700" s="37"/>
      <c r="AD700" s="37"/>
      <c r="AE700" s="37"/>
      <c r="AF700" s="37"/>
      <c r="AG700" s="37"/>
      <c r="AH700" s="37"/>
      <c r="AI700" s="37"/>
      <c r="AJ700" s="37">
        <v>1843.8</v>
      </c>
    </row>
    <row r="701" spans="23:36" x14ac:dyDescent="0.35">
      <c r="W701" t="s">
        <v>860</v>
      </c>
      <c r="X701">
        <v>2022</v>
      </c>
      <c r="Y701">
        <v>7</v>
      </c>
      <c r="Z701" s="57">
        <v>44756</v>
      </c>
      <c r="AA701" t="s">
        <v>862</v>
      </c>
      <c r="AB701" s="18">
        <v>0</v>
      </c>
      <c r="AC701" s="18"/>
      <c r="AD701" s="18"/>
      <c r="AE701" s="18"/>
      <c r="AF701" s="18"/>
      <c r="AG701" s="18"/>
      <c r="AH701" s="18"/>
      <c r="AI701" s="18"/>
      <c r="AJ701" s="18">
        <v>0</v>
      </c>
    </row>
    <row r="702" spans="23:36" x14ac:dyDescent="0.35">
      <c r="Y702">
        <v>8</v>
      </c>
      <c r="Z702" s="57">
        <v>44777</v>
      </c>
      <c r="AA702" t="s">
        <v>892</v>
      </c>
      <c r="AB702" s="18">
        <v>0.20000000000004547</v>
      </c>
      <c r="AC702" s="18"/>
      <c r="AD702" s="18"/>
      <c r="AE702" s="18"/>
      <c r="AF702" s="18"/>
      <c r="AG702" s="18"/>
      <c r="AH702" s="18"/>
      <c r="AI702" s="18"/>
      <c r="AJ702" s="18">
        <v>0.20000000000004547</v>
      </c>
    </row>
    <row r="703" spans="23:36" x14ac:dyDescent="0.35">
      <c r="Z703" s="57">
        <v>44796</v>
      </c>
      <c r="AA703" t="s">
        <v>910</v>
      </c>
      <c r="AB703" s="18">
        <v>0</v>
      </c>
      <c r="AC703" s="18"/>
      <c r="AD703" s="18"/>
      <c r="AE703" s="18"/>
      <c r="AF703" s="18"/>
      <c r="AG703" s="18"/>
      <c r="AH703" s="18"/>
      <c r="AI703" s="18"/>
      <c r="AJ703" s="18">
        <v>0</v>
      </c>
    </row>
    <row r="704" spans="23:36" x14ac:dyDescent="0.35">
      <c r="Z704" s="57">
        <v>44798</v>
      </c>
      <c r="AA704" t="s">
        <v>915</v>
      </c>
      <c r="AB704" s="18">
        <v>0</v>
      </c>
      <c r="AC704" s="18"/>
      <c r="AD704" s="18"/>
      <c r="AE704" s="18"/>
      <c r="AF704" s="18"/>
      <c r="AG704" s="18"/>
      <c r="AH704" s="18"/>
      <c r="AI704" s="18"/>
      <c r="AJ704" s="18">
        <v>0</v>
      </c>
    </row>
    <row r="705" spans="23:36" x14ac:dyDescent="0.35">
      <c r="Y705">
        <v>9</v>
      </c>
      <c r="Z705" s="57">
        <v>44832</v>
      </c>
      <c r="AA705" t="s">
        <v>956</v>
      </c>
      <c r="AB705" s="18">
        <v>0</v>
      </c>
      <c r="AC705" s="18"/>
      <c r="AD705" s="18"/>
      <c r="AE705" s="18"/>
      <c r="AF705" s="18"/>
      <c r="AG705" s="18"/>
      <c r="AH705" s="18"/>
      <c r="AI705" s="18"/>
      <c r="AJ705" s="18">
        <v>0</v>
      </c>
    </row>
    <row r="706" spans="23:36" x14ac:dyDescent="0.35">
      <c r="Y706">
        <v>11</v>
      </c>
      <c r="Z706" s="57">
        <v>44879</v>
      </c>
      <c r="AA706" t="s">
        <v>1066</v>
      </c>
      <c r="AB706" s="18">
        <v>0</v>
      </c>
      <c r="AC706" s="18"/>
      <c r="AD706" s="18"/>
      <c r="AE706" s="18"/>
      <c r="AF706" s="18"/>
      <c r="AG706" s="18"/>
      <c r="AH706" s="18"/>
      <c r="AI706" s="18"/>
      <c r="AJ706" s="18">
        <v>0</v>
      </c>
    </row>
    <row r="707" spans="23:36" x14ac:dyDescent="0.35">
      <c r="X707">
        <v>2023</v>
      </c>
      <c r="Y707">
        <v>2</v>
      </c>
      <c r="Z707" t="s">
        <v>1279</v>
      </c>
      <c r="AA707" t="s">
        <v>1277</v>
      </c>
      <c r="AB707" s="18">
        <v>0</v>
      </c>
      <c r="AC707" s="18"/>
      <c r="AD707" s="18"/>
      <c r="AE707" s="18"/>
      <c r="AF707" s="18"/>
      <c r="AG707" s="18"/>
      <c r="AH707" s="18"/>
      <c r="AI707" s="18"/>
      <c r="AJ707" s="18">
        <v>0</v>
      </c>
    </row>
    <row r="708" spans="23:36" x14ac:dyDescent="0.35">
      <c r="Y708">
        <v>5</v>
      </c>
      <c r="Z708" s="57">
        <v>45052</v>
      </c>
      <c r="AA708" t="s">
        <v>1535</v>
      </c>
      <c r="AB708" s="18">
        <v>3784</v>
      </c>
      <c r="AC708" s="18"/>
      <c r="AD708" s="18"/>
      <c r="AE708" s="18"/>
      <c r="AF708" s="18"/>
      <c r="AG708" s="18"/>
      <c r="AH708" s="18"/>
      <c r="AI708" s="18"/>
      <c r="AJ708" s="18">
        <v>3784</v>
      </c>
    </row>
    <row r="709" spans="23:36" x14ac:dyDescent="0.35">
      <c r="Y709">
        <v>7</v>
      </c>
      <c r="Z709" s="57">
        <v>45113</v>
      </c>
      <c r="AA709" t="s">
        <v>1712</v>
      </c>
      <c r="AB709" s="18">
        <v>2516</v>
      </c>
      <c r="AC709" s="18"/>
      <c r="AD709" s="18"/>
      <c r="AE709" s="18"/>
      <c r="AF709" s="18"/>
      <c r="AG709" s="18"/>
      <c r="AH709" s="18"/>
      <c r="AI709" s="18"/>
      <c r="AJ709" s="18">
        <v>2516</v>
      </c>
    </row>
    <row r="710" spans="23:36" x14ac:dyDescent="0.35">
      <c r="Y710">
        <v>11</v>
      </c>
      <c r="Z710" s="57">
        <v>45257</v>
      </c>
      <c r="AA710" t="s">
        <v>2243</v>
      </c>
      <c r="AB710" s="18">
        <v>4987.1000000000004</v>
      </c>
      <c r="AC710" s="18"/>
      <c r="AD710" s="18"/>
      <c r="AE710" s="18"/>
      <c r="AF710" s="18"/>
      <c r="AG710" s="18"/>
      <c r="AH710" s="18"/>
      <c r="AI710" s="18"/>
      <c r="AJ710" s="18">
        <v>4987.1000000000004</v>
      </c>
    </row>
    <row r="711" spans="23:36" x14ac:dyDescent="0.35">
      <c r="Y711">
        <v>4</v>
      </c>
      <c r="Z711" s="57">
        <v>45020</v>
      </c>
      <c r="AA711" t="s">
        <v>1401</v>
      </c>
      <c r="AB711" s="18">
        <v>0</v>
      </c>
      <c r="AC711" s="18"/>
      <c r="AD711" s="18"/>
      <c r="AE711" s="18"/>
      <c r="AF711" s="18"/>
      <c r="AG711" s="18"/>
      <c r="AH711" s="18"/>
      <c r="AI711" s="18"/>
      <c r="AJ711" s="18">
        <v>0</v>
      </c>
    </row>
    <row r="712" spans="23:36" x14ac:dyDescent="0.35">
      <c r="Z712" t="s">
        <v>1402</v>
      </c>
      <c r="AA712" t="s">
        <v>1401</v>
      </c>
      <c r="AB712" s="18">
        <v>6058.6</v>
      </c>
      <c r="AC712" s="18"/>
      <c r="AD712" s="18"/>
      <c r="AE712" s="18"/>
      <c r="AF712" s="18"/>
      <c r="AG712" s="18"/>
      <c r="AH712" s="18"/>
      <c r="AI712" s="18"/>
      <c r="AJ712" s="18">
        <v>6058.6</v>
      </c>
    </row>
    <row r="713" spans="23:36" x14ac:dyDescent="0.35">
      <c r="W713" s="36" t="s">
        <v>875</v>
      </c>
      <c r="X713" s="36"/>
      <c r="Y713" s="36"/>
      <c r="Z713" s="36"/>
      <c r="AA713" s="36"/>
      <c r="AB713" s="37">
        <v>17345.900000000001</v>
      </c>
      <c r="AC713" s="37"/>
      <c r="AD713" s="37"/>
      <c r="AE713" s="37"/>
      <c r="AF713" s="37"/>
      <c r="AG713" s="37"/>
      <c r="AH713" s="37"/>
      <c r="AI713" s="37"/>
      <c r="AJ713" s="37">
        <v>17345.900000000001</v>
      </c>
    </row>
    <row r="714" spans="23:36" x14ac:dyDescent="0.35">
      <c r="W714" t="s">
        <v>959</v>
      </c>
      <c r="X714">
        <v>2022</v>
      </c>
      <c r="Y714">
        <v>9</v>
      </c>
      <c r="Z714" s="57">
        <v>44813</v>
      </c>
      <c r="AA714" t="s">
        <v>931</v>
      </c>
      <c r="AB714" s="18">
        <v>0</v>
      </c>
      <c r="AC714" s="18"/>
      <c r="AD714" s="18"/>
      <c r="AE714" s="18"/>
      <c r="AF714" s="18"/>
      <c r="AG714" s="18"/>
      <c r="AH714" s="18"/>
      <c r="AI714" s="18"/>
      <c r="AJ714" s="18">
        <v>0</v>
      </c>
    </row>
    <row r="715" spans="23:36" x14ac:dyDescent="0.35">
      <c r="Z715" s="57">
        <v>44832</v>
      </c>
      <c r="AA715" t="s">
        <v>957</v>
      </c>
      <c r="AB715" s="18">
        <v>0</v>
      </c>
      <c r="AC715" s="18"/>
      <c r="AD715" s="18"/>
      <c r="AE715" s="18"/>
      <c r="AF715" s="18"/>
      <c r="AG715" s="18"/>
      <c r="AH715" s="18"/>
      <c r="AI715" s="18"/>
      <c r="AJ715" s="18">
        <v>0</v>
      </c>
    </row>
    <row r="716" spans="23:36" x14ac:dyDescent="0.35">
      <c r="X716">
        <v>2023</v>
      </c>
      <c r="Y716">
        <v>1</v>
      </c>
      <c r="Z716" s="57">
        <v>44940</v>
      </c>
      <c r="AA716" t="s">
        <v>1189</v>
      </c>
      <c r="AB716" s="18">
        <v>0</v>
      </c>
      <c r="AC716" s="18"/>
      <c r="AD716" s="18"/>
      <c r="AE716" s="18"/>
      <c r="AF716" s="18"/>
      <c r="AG716" s="18"/>
      <c r="AH716" s="18"/>
      <c r="AI716" s="18"/>
      <c r="AJ716" s="18">
        <v>0</v>
      </c>
    </row>
    <row r="717" spans="23:36" x14ac:dyDescent="0.35">
      <c r="W717" s="36" t="s">
        <v>986</v>
      </c>
      <c r="X717" s="36"/>
      <c r="Y717" s="36"/>
      <c r="Z717" s="36"/>
      <c r="AA717" s="36"/>
      <c r="AB717" s="37">
        <v>0</v>
      </c>
      <c r="AC717" s="37"/>
      <c r="AD717" s="37"/>
      <c r="AE717" s="37"/>
      <c r="AF717" s="37"/>
      <c r="AG717" s="37"/>
      <c r="AH717" s="37"/>
      <c r="AI717" s="37"/>
      <c r="AJ717" s="37">
        <v>0</v>
      </c>
    </row>
    <row r="718" spans="23:36" x14ac:dyDescent="0.35">
      <c r="W718" t="s">
        <v>1045</v>
      </c>
      <c r="X718" t="s">
        <v>1764</v>
      </c>
      <c r="Y718" t="s">
        <v>1764</v>
      </c>
      <c r="Z718" s="57">
        <v>44788</v>
      </c>
      <c r="AA718" t="s">
        <v>901</v>
      </c>
      <c r="AB718" s="18"/>
      <c r="AC718" s="18"/>
      <c r="AD718" s="18"/>
      <c r="AE718" s="18"/>
      <c r="AF718" s="18">
        <v>0</v>
      </c>
      <c r="AG718" s="18"/>
      <c r="AH718" s="18"/>
      <c r="AI718" s="18"/>
      <c r="AJ718" s="18">
        <v>0</v>
      </c>
    </row>
    <row r="719" spans="23:36" x14ac:dyDescent="0.35">
      <c r="Z719" s="57">
        <v>45220</v>
      </c>
      <c r="AA719" t="s">
        <v>2020</v>
      </c>
      <c r="AB719" s="18"/>
      <c r="AC719" s="18"/>
      <c r="AD719" s="18"/>
      <c r="AE719" s="18"/>
      <c r="AF719" s="18">
        <v>0</v>
      </c>
      <c r="AG719" s="18"/>
      <c r="AH719" s="18"/>
      <c r="AI719" s="18"/>
      <c r="AJ719" s="18">
        <v>0</v>
      </c>
    </row>
    <row r="720" spans="23:36" x14ac:dyDescent="0.35">
      <c r="W720" s="36" t="s">
        <v>1046</v>
      </c>
      <c r="X720" s="36"/>
      <c r="Y720" s="36"/>
      <c r="Z720" s="36"/>
      <c r="AA720" s="36"/>
      <c r="AB720" s="37"/>
      <c r="AC720" s="37"/>
      <c r="AD720" s="37"/>
      <c r="AE720" s="37"/>
      <c r="AF720" s="37">
        <v>0</v>
      </c>
      <c r="AG720" s="37"/>
      <c r="AH720" s="37"/>
      <c r="AI720" s="37"/>
      <c r="AJ720" s="37">
        <v>0</v>
      </c>
    </row>
    <row r="721" spans="23:36" x14ac:dyDescent="0.35">
      <c r="W721" t="s">
        <v>1052</v>
      </c>
      <c r="X721">
        <v>2022</v>
      </c>
      <c r="Y721">
        <v>11</v>
      </c>
      <c r="Z721" s="57">
        <v>44870</v>
      </c>
      <c r="AA721" t="s">
        <v>1054</v>
      </c>
      <c r="AB721" s="18">
        <v>0</v>
      </c>
      <c r="AC721" s="18"/>
      <c r="AD721" s="18"/>
      <c r="AE721" s="18"/>
      <c r="AF721" s="18"/>
      <c r="AG721" s="18"/>
      <c r="AH721" s="18"/>
      <c r="AI721" s="18"/>
      <c r="AJ721" s="18">
        <v>0</v>
      </c>
    </row>
    <row r="722" spans="23:36" x14ac:dyDescent="0.35">
      <c r="Z722" t="s">
        <v>1071</v>
      </c>
      <c r="AA722" t="s">
        <v>1072</v>
      </c>
      <c r="AB722" s="18">
        <v>0</v>
      </c>
      <c r="AC722" s="18"/>
      <c r="AD722" s="18"/>
      <c r="AE722" s="18"/>
      <c r="AF722" s="18"/>
      <c r="AG722" s="18"/>
      <c r="AH722" s="18"/>
      <c r="AI722" s="18"/>
      <c r="AJ722" s="18">
        <v>0</v>
      </c>
    </row>
    <row r="723" spans="23:36" x14ac:dyDescent="0.35">
      <c r="Y723">
        <v>12</v>
      </c>
      <c r="Z723" s="57">
        <v>44896</v>
      </c>
      <c r="AA723" t="s">
        <v>1107</v>
      </c>
      <c r="AB723" s="18">
        <v>0</v>
      </c>
      <c r="AC723" s="18"/>
      <c r="AD723" s="18"/>
      <c r="AE723" s="18"/>
      <c r="AF723" s="18"/>
      <c r="AG723" s="18"/>
      <c r="AH723" s="18"/>
      <c r="AI723" s="18"/>
      <c r="AJ723" s="18">
        <v>0</v>
      </c>
    </row>
    <row r="724" spans="23:36" x14ac:dyDescent="0.35">
      <c r="W724" s="36" t="s">
        <v>1089</v>
      </c>
      <c r="X724" s="36"/>
      <c r="Y724" s="36"/>
      <c r="Z724" s="36"/>
      <c r="AA724" s="36"/>
      <c r="AB724" s="37">
        <v>0</v>
      </c>
      <c r="AC724" s="37"/>
      <c r="AD724" s="37"/>
      <c r="AE724" s="37"/>
      <c r="AF724" s="37"/>
      <c r="AG724" s="37"/>
      <c r="AH724" s="37"/>
      <c r="AI724" s="37"/>
      <c r="AJ724" s="37">
        <v>0</v>
      </c>
    </row>
    <row r="725" spans="23:36" x14ac:dyDescent="0.35">
      <c r="W725" t="s">
        <v>1058</v>
      </c>
      <c r="X725">
        <v>2022</v>
      </c>
      <c r="Y725">
        <v>11</v>
      </c>
      <c r="Z725" s="57">
        <v>44873</v>
      </c>
      <c r="AA725" t="s">
        <v>1063</v>
      </c>
      <c r="AB725" s="18">
        <v>0</v>
      </c>
      <c r="AC725" s="18"/>
      <c r="AD725" s="18"/>
      <c r="AE725" s="18"/>
      <c r="AF725" s="18"/>
      <c r="AG725" s="18"/>
      <c r="AH725" s="18"/>
      <c r="AI725" s="18"/>
      <c r="AJ725" s="18">
        <v>0</v>
      </c>
    </row>
    <row r="726" spans="23:36" x14ac:dyDescent="0.35">
      <c r="W726" s="36" t="s">
        <v>1090</v>
      </c>
      <c r="X726" s="36"/>
      <c r="Y726" s="36"/>
      <c r="Z726" s="36"/>
      <c r="AA726" s="36"/>
      <c r="AB726" s="37">
        <v>0</v>
      </c>
      <c r="AC726" s="37"/>
      <c r="AD726" s="37"/>
      <c r="AE726" s="37"/>
      <c r="AF726" s="37"/>
      <c r="AG726" s="37"/>
      <c r="AH726" s="37"/>
      <c r="AI726" s="37"/>
      <c r="AJ726" s="37">
        <v>0</v>
      </c>
    </row>
    <row r="727" spans="23:36" x14ac:dyDescent="0.35">
      <c r="W727" t="s">
        <v>1102</v>
      </c>
      <c r="X727">
        <v>2022</v>
      </c>
      <c r="Y727">
        <v>11</v>
      </c>
      <c r="Z727" s="57">
        <v>44895</v>
      </c>
      <c r="AA727" t="s">
        <v>1097</v>
      </c>
      <c r="AB727" s="18">
        <v>0</v>
      </c>
      <c r="AC727" s="18"/>
      <c r="AD727" s="18"/>
      <c r="AE727" s="18"/>
      <c r="AF727" s="18"/>
      <c r="AG727" s="18"/>
      <c r="AH727" s="18"/>
      <c r="AI727" s="18"/>
      <c r="AJ727" s="18">
        <v>0</v>
      </c>
    </row>
    <row r="728" spans="23:36" x14ac:dyDescent="0.35">
      <c r="W728" s="36" t="s">
        <v>1105</v>
      </c>
      <c r="X728" s="36"/>
      <c r="Y728" s="36"/>
      <c r="Z728" s="36"/>
      <c r="AA728" s="36"/>
      <c r="AB728" s="37">
        <v>0</v>
      </c>
      <c r="AC728" s="37"/>
      <c r="AD728" s="37"/>
      <c r="AE728" s="37"/>
      <c r="AF728" s="37"/>
      <c r="AG728" s="37"/>
      <c r="AH728" s="37"/>
      <c r="AI728" s="37"/>
      <c r="AJ728" s="37">
        <v>0</v>
      </c>
    </row>
    <row r="729" spans="23:36" x14ac:dyDescent="0.35">
      <c r="W729" t="s">
        <v>1101</v>
      </c>
      <c r="X729">
        <v>2022</v>
      </c>
      <c r="Y729">
        <v>11</v>
      </c>
      <c r="Z729" s="57">
        <v>44895</v>
      </c>
      <c r="AA729" t="s">
        <v>1098</v>
      </c>
      <c r="AB729" s="18">
        <v>0</v>
      </c>
      <c r="AC729" s="18"/>
      <c r="AD729" s="18"/>
      <c r="AE729" s="18"/>
      <c r="AF729" s="18"/>
      <c r="AG729" s="18"/>
      <c r="AH729" s="18"/>
      <c r="AI729" s="18"/>
      <c r="AJ729" s="18">
        <v>0</v>
      </c>
    </row>
    <row r="730" spans="23:36" x14ac:dyDescent="0.35">
      <c r="W730" s="36" t="s">
        <v>1106</v>
      </c>
      <c r="X730" s="36"/>
      <c r="Y730" s="36"/>
      <c r="Z730" s="36"/>
      <c r="AA730" s="36"/>
      <c r="AB730" s="37">
        <v>0</v>
      </c>
      <c r="AC730" s="37"/>
      <c r="AD730" s="37"/>
      <c r="AE730" s="37"/>
      <c r="AF730" s="37"/>
      <c r="AG730" s="37"/>
      <c r="AH730" s="37"/>
      <c r="AI730" s="37"/>
      <c r="AJ730" s="37">
        <v>0</v>
      </c>
    </row>
    <row r="731" spans="23:36" x14ac:dyDescent="0.35">
      <c r="W731" t="s">
        <v>1197</v>
      </c>
      <c r="X731">
        <v>2023</v>
      </c>
      <c r="Y731">
        <v>1</v>
      </c>
      <c r="Z731" s="57">
        <v>44953</v>
      </c>
      <c r="AA731" t="s">
        <v>1204</v>
      </c>
      <c r="AB731" s="18">
        <v>0</v>
      </c>
      <c r="AC731" s="18"/>
      <c r="AD731" s="18"/>
      <c r="AE731" s="18"/>
      <c r="AF731" s="18"/>
      <c r="AG731" s="18"/>
      <c r="AH731" s="18"/>
      <c r="AI731" s="18"/>
      <c r="AJ731" s="18">
        <v>0</v>
      </c>
    </row>
    <row r="732" spans="23:36" x14ac:dyDescent="0.35">
      <c r="Y732">
        <v>2</v>
      </c>
      <c r="Z732" s="57">
        <v>44958</v>
      </c>
      <c r="AA732" t="s">
        <v>1235</v>
      </c>
      <c r="AB732" s="18">
        <v>0</v>
      </c>
      <c r="AC732" s="18"/>
      <c r="AD732" s="18"/>
      <c r="AE732" s="18"/>
      <c r="AF732" s="18"/>
      <c r="AG732" s="18"/>
      <c r="AH732" s="18"/>
      <c r="AI732" s="18"/>
      <c r="AJ732" s="18">
        <v>0</v>
      </c>
    </row>
    <row r="733" spans="23:36" x14ac:dyDescent="0.35">
      <c r="Z733" t="s">
        <v>1241</v>
      </c>
      <c r="AA733" t="s">
        <v>1245</v>
      </c>
      <c r="AB733" s="18">
        <v>0</v>
      </c>
      <c r="AC733" s="18"/>
      <c r="AD733" s="18"/>
      <c r="AE733" s="18"/>
      <c r="AF733" s="18"/>
      <c r="AG733" s="18"/>
      <c r="AH733" s="18"/>
      <c r="AI733" s="18"/>
      <c r="AJ733" s="18">
        <v>0</v>
      </c>
    </row>
    <row r="734" spans="23:36" x14ac:dyDescent="0.35">
      <c r="Y734">
        <v>3</v>
      </c>
      <c r="Z734" t="s">
        <v>1351</v>
      </c>
      <c r="AA734" t="s">
        <v>1354</v>
      </c>
      <c r="AB734" s="18">
        <v>0</v>
      </c>
      <c r="AC734" s="18"/>
      <c r="AD734" s="18"/>
      <c r="AE734" s="18"/>
      <c r="AF734" s="18"/>
      <c r="AG734" s="18"/>
      <c r="AH734" s="18"/>
      <c r="AI734" s="18"/>
      <c r="AJ734" s="18">
        <v>0</v>
      </c>
    </row>
    <row r="735" spans="23:36" x14ac:dyDescent="0.35">
      <c r="Z735" t="s">
        <v>1356</v>
      </c>
      <c r="AA735" t="s">
        <v>1355</v>
      </c>
      <c r="AB735" s="18">
        <v>0</v>
      </c>
      <c r="AC735" s="18"/>
      <c r="AD735" s="18"/>
      <c r="AE735" s="18"/>
      <c r="AF735" s="18"/>
      <c r="AG735" s="18"/>
      <c r="AH735" s="18"/>
      <c r="AI735" s="18"/>
      <c r="AJ735" s="18">
        <v>0</v>
      </c>
    </row>
    <row r="736" spans="23:36" x14ac:dyDescent="0.35">
      <c r="Z736" t="s">
        <v>1363</v>
      </c>
      <c r="AA736" t="s">
        <v>1364</v>
      </c>
      <c r="AB736" s="18">
        <v>0</v>
      </c>
      <c r="AC736" s="18"/>
      <c r="AD736" s="18"/>
      <c r="AE736" s="18"/>
      <c r="AF736" s="18"/>
      <c r="AG736" s="18"/>
      <c r="AH736" s="18"/>
      <c r="AI736" s="18"/>
      <c r="AJ736" s="18">
        <v>0</v>
      </c>
    </row>
    <row r="737" spans="25:36" x14ac:dyDescent="0.35">
      <c r="AA737" t="s">
        <v>1365</v>
      </c>
      <c r="AB737" s="18">
        <v>0</v>
      </c>
      <c r="AC737" s="18"/>
      <c r="AD737" s="18"/>
      <c r="AE737" s="18"/>
      <c r="AF737" s="18"/>
      <c r="AG737" s="18"/>
      <c r="AH737" s="18"/>
      <c r="AI737" s="18"/>
      <c r="AJ737" s="18">
        <v>0</v>
      </c>
    </row>
    <row r="738" spans="25:36" x14ac:dyDescent="0.35">
      <c r="Y738">
        <v>5</v>
      </c>
      <c r="Z738" s="57">
        <v>45048</v>
      </c>
      <c r="AA738" t="s">
        <v>1531</v>
      </c>
      <c r="AB738" s="18">
        <v>0</v>
      </c>
      <c r="AC738" s="18"/>
      <c r="AD738" s="18"/>
      <c r="AE738" s="18"/>
      <c r="AF738" s="18"/>
      <c r="AG738" s="18"/>
      <c r="AH738" s="18"/>
      <c r="AI738" s="18"/>
      <c r="AJ738" s="18">
        <v>0</v>
      </c>
    </row>
    <row r="739" spans="25:36" x14ac:dyDescent="0.35">
      <c r="Z739" s="57">
        <v>45054</v>
      </c>
      <c r="AA739" t="s">
        <v>1536</v>
      </c>
      <c r="AB739" s="18">
        <v>0</v>
      </c>
      <c r="AC739" s="18"/>
      <c r="AD739" s="18"/>
      <c r="AE739" s="18"/>
      <c r="AF739" s="18"/>
      <c r="AG739" s="18"/>
      <c r="AH739" s="18"/>
      <c r="AI739" s="18"/>
      <c r="AJ739" s="18">
        <v>0</v>
      </c>
    </row>
    <row r="740" spans="25:36" x14ac:dyDescent="0.35">
      <c r="Z740" t="s">
        <v>1553</v>
      </c>
      <c r="AA740" t="s">
        <v>1554</v>
      </c>
      <c r="AB740" s="18">
        <v>0</v>
      </c>
      <c r="AC740" s="18"/>
      <c r="AD740" s="18"/>
      <c r="AE740" s="18"/>
      <c r="AF740" s="18"/>
      <c r="AG740" s="18"/>
      <c r="AH740" s="18"/>
      <c r="AI740" s="18"/>
      <c r="AJ740" s="18">
        <v>0</v>
      </c>
    </row>
    <row r="741" spans="25:36" x14ac:dyDescent="0.35">
      <c r="Z741" s="57">
        <v>45066</v>
      </c>
      <c r="AA741" t="s">
        <v>1555</v>
      </c>
      <c r="AB741" s="18">
        <v>0</v>
      </c>
      <c r="AC741" s="18"/>
      <c r="AD741" s="18"/>
      <c r="AE741" s="18"/>
      <c r="AF741" s="18"/>
      <c r="AG741" s="18"/>
      <c r="AH741" s="18"/>
      <c r="AI741" s="18"/>
      <c r="AJ741" s="18">
        <v>0</v>
      </c>
    </row>
    <row r="742" spans="25:36" x14ac:dyDescent="0.35">
      <c r="Z742" s="57">
        <v>45076</v>
      </c>
      <c r="AA742" t="s">
        <v>1563</v>
      </c>
      <c r="AB742" s="18">
        <v>0</v>
      </c>
      <c r="AC742" s="18"/>
      <c r="AD742" s="18"/>
      <c r="AE742" s="18"/>
      <c r="AF742" s="18"/>
      <c r="AG742" s="18"/>
      <c r="AH742" s="18"/>
      <c r="AI742" s="18"/>
      <c r="AJ742" s="18">
        <v>0</v>
      </c>
    </row>
    <row r="743" spans="25:36" x14ac:dyDescent="0.35">
      <c r="Y743">
        <v>6</v>
      </c>
      <c r="Z743" t="s">
        <v>1612</v>
      </c>
      <c r="AA743" t="s">
        <v>1610</v>
      </c>
      <c r="AB743" s="18">
        <v>0</v>
      </c>
      <c r="AC743" s="18"/>
      <c r="AD743" s="18"/>
      <c r="AE743" s="18"/>
      <c r="AF743" s="18"/>
      <c r="AG743" s="18"/>
      <c r="AH743" s="18"/>
      <c r="AI743" s="18"/>
      <c r="AJ743" s="18">
        <v>0</v>
      </c>
    </row>
    <row r="744" spans="25:36" x14ac:dyDescent="0.35">
      <c r="Z744" s="57">
        <v>45086</v>
      </c>
      <c r="AA744" t="s">
        <v>1623</v>
      </c>
      <c r="AB744" s="18">
        <v>0</v>
      </c>
      <c r="AC744" s="18"/>
      <c r="AD744" s="18"/>
      <c r="AE744" s="18"/>
      <c r="AF744" s="18"/>
      <c r="AG744" s="18"/>
      <c r="AH744" s="18"/>
      <c r="AI744" s="18"/>
      <c r="AJ744" s="18">
        <v>0</v>
      </c>
    </row>
    <row r="745" spans="25:36" x14ac:dyDescent="0.35">
      <c r="Z745" t="s">
        <v>1626</v>
      </c>
      <c r="AA745" t="s">
        <v>1624</v>
      </c>
      <c r="AB745" s="18">
        <v>0</v>
      </c>
      <c r="AC745" s="18"/>
      <c r="AD745" s="18"/>
      <c r="AE745" s="18"/>
      <c r="AF745" s="18"/>
      <c r="AG745" s="18"/>
      <c r="AH745" s="18"/>
      <c r="AI745" s="18"/>
      <c r="AJ745" s="18">
        <v>0</v>
      </c>
    </row>
    <row r="746" spans="25:36" x14ac:dyDescent="0.35">
      <c r="Z746" s="57">
        <v>45092</v>
      </c>
      <c r="AA746" t="s">
        <v>1633</v>
      </c>
      <c r="AB746" s="18">
        <v>0</v>
      </c>
      <c r="AC746" s="18"/>
      <c r="AD746" s="18"/>
      <c r="AE746" s="18"/>
      <c r="AF746" s="18"/>
      <c r="AG746" s="18"/>
      <c r="AH746" s="18"/>
      <c r="AI746" s="18"/>
      <c r="AJ746" s="18">
        <v>0</v>
      </c>
    </row>
    <row r="747" spans="25:36" x14ac:dyDescent="0.35">
      <c r="Z747" s="57">
        <v>45097</v>
      </c>
      <c r="AA747" t="s">
        <v>1647</v>
      </c>
      <c r="AB747" s="18">
        <v>0</v>
      </c>
      <c r="AC747" s="18"/>
      <c r="AD747" s="18"/>
      <c r="AE747" s="18"/>
      <c r="AF747" s="18"/>
      <c r="AG747" s="18"/>
      <c r="AH747" s="18"/>
      <c r="AI747" s="18"/>
      <c r="AJ747" s="18">
        <v>0</v>
      </c>
    </row>
    <row r="748" spans="25:36" x14ac:dyDescent="0.35">
      <c r="Z748" t="s">
        <v>1646</v>
      </c>
      <c r="AA748" t="s">
        <v>1645</v>
      </c>
      <c r="AB748" s="18">
        <v>0</v>
      </c>
      <c r="AC748" s="18"/>
      <c r="AD748" s="18"/>
      <c r="AE748" s="18"/>
      <c r="AF748" s="18"/>
      <c r="AG748" s="18"/>
      <c r="AH748" s="18"/>
      <c r="AI748" s="18"/>
      <c r="AJ748" s="18">
        <v>0</v>
      </c>
    </row>
    <row r="749" spans="25:36" x14ac:dyDescent="0.35">
      <c r="Z749" s="57">
        <v>45099</v>
      </c>
      <c r="AA749" t="s">
        <v>1650</v>
      </c>
      <c r="AB749" s="18">
        <v>0</v>
      </c>
      <c r="AC749" s="18"/>
      <c r="AD749" s="18"/>
      <c r="AE749" s="18"/>
      <c r="AF749" s="18"/>
      <c r="AG749" s="18"/>
      <c r="AH749" s="18"/>
      <c r="AI749" s="18"/>
      <c r="AJ749" s="18">
        <v>0</v>
      </c>
    </row>
    <row r="750" spans="25:36" x14ac:dyDescent="0.35">
      <c r="Z750" t="s">
        <v>1664</v>
      </c>
      <c r="AA750" t="s">
        <v>1663</v>
      </c>
      <c r="AB750" s="18">
        <v>0</v>
      </c>
      <c r="AC750" s="18"/>
      <c r="AD750" s="18"/>
      <c r="AE750" s="18"/>
      <c r="AF750" s="18"/>
      <c r="AG750" s="18"/>
      <c r="AH750" s="18"/>
      <c r="AI750" s="18"/>
      <c r="AJ750" s="18">
        <v>0</v>
      </c>
    </row>
    <row r="751" spans="25:36" x14ac:dyDescent="0.35">
      <c r="Y751">
        <v>7</v>
      </c>
      <c r="Z751" s="57">
        <v>45110</v>
      </c>
      <c r="AA751" t="s">
        <v>1708</v>
      </c>
      <c r="AB751" s="18">
        <v>0</v>
      </c>
      <c r="AC751" s="18"/>
      <c r="AD751" s="18"/>
      <c r="AE751" s="18"/>
      <c r="AF751" s="18"/>
      <c r="AG751" s="18"/>
      <c r="AH751" s="18"/>
      <c r="AI751" s="18"/>
      <c r="AJ751" s="18">
        <v>0</v>
      </c>
    </row>
    <row r="752" spans="25:36" x14ac:dyDescent="0.35">
      <c r="AA752" t="s">
        <v>1710</v>
      </c>
      <c r="AB752" s="18">
        <v>0</v>
      </c>
      <c r="AC752" s="18"/>
      <c r="AD752" s="18"/>
      <c r="AE752" s="18"/>
      <c r="AF752" s="18"/>
      <c r="AG752" s="18"/>
      <c r="AH752" s="18"/>
      <c r="AI752" s="18"/>
      <c r="AJ752" s="18">
        <v>0</v>
      </c>
    </row>
    <row r="753" spans="25:36" x14ac:dyDescent="0.35">
      <c r="Z753" s="57">
        <v>45117</v>
      </c>
      <c r="AA753" t="s">
        <v>1718</v>
      </c>
      <c r="AB753" s="18">
        <v>0</v>
      </c>
      <c r="AC753" s="18"/>
      <c r="AD753" s="18"/>
      <c r="AE753" s="18"/>
      <c r="AF753" s="18"/>
      <c r="AG753" s="18"/>
      <c r="AH753" s="18"/>
      <c r="AI753" s="18"/>
      <c r="AJ753" s="18">
        <v>0</v>
      </c>
    </row>
    <row r="754" spans="25:36" x14ac:dyDescent="0.35">
      <c r="Z754" t="s">
        <v>1722</v>
      </c>
      <c r="AA754" t="s">
        <v>1721</v>
      </c>
      <c r="AB754" s="18">
        <v>0</v>
      </c>
      <c r="AC754" s="18"/>
      <c r="AD754" s="18"/>
      <c r="AE754" s="18"/>
      <c r="AF754" s="18"/>
      <c r="AG754" s="18"/>
      <c r="AH754" s="18"/>
      <c r="AI754" s="18"/>
      <c r="AJ754" s="18">
        <v>0</v>
      </c>
    </row>
    <row r="755" spans="25:36" x14ac:dyDescent="0.35">
      <c r="Z755" s="57">
        <v>45131</v>
      </c>
      <c r="AA755" t="s">
        <v>1730</v>
      </c>
      <c r="AB755" s="18">
        <v>0</v>
      </c>
      <c r="AC755" s="18"/>
      <c r="AD755" s="18"/>
      <c r="AE755" s="18"/>
      <c r="AF755" s="18"/>
      <c r="AG755" s="18"/>
      <c r="AH755" s="18"/>
      <c r="AI755" s="18"/>
      <c r="AJ755" s="18">
        <v>0</v>
      </c>
    </row>
    <row r="756" spans="25:36" x14ac:dyDescent="0.35">
      <c r="Y756">
        <v>8</v>
      </c>
      <c r="Z756" s="57">
        <v>45139</v>
      </c>
      <c r="AA756" t="s">
        <v>1792</v>
      </c>
      <c r="AB756" s="18">
        <v>0</v>
      </c>
      <c r="AC756" s="18"/>
      <c r="AD756" s="18"/>
      <c r="AE756" s="18"/>
      <c r="AF756" s="18"/>
      <c r="AG756" s="18"/>
      <c r="AH756" s="18"/>
      <c r="AI756" s="18"/>
      <c r="AJ756" s="18">
        <v>0</v>
      </c>
    </row>
    <row r="757" spans="25:36" x14ac:dyDescent="0.35">
      <c r="Z757" s="57">
        <v>45145</v>
      </c>
      <c r="AA757" t="s">
        <v>1808</v>
      </c>
      <c r="AB757" s="18">
        <v>0</v>
      </c>
      <c r="AC757" s="18"/>
      <c r="AD757" s="18"/>
      <c r="AE757" s="18"/>
      <c r="AF757" s="18"/>
      <c r="AG757" s="18"/>
      <c r="AH757" s="18"/>
      <c r="AI757" s="18"/>
      <c r="AJ757" s="18">
        <v>0</v>
      </c>
    </row>
    <row r="758" spans="25:36" x14ac:dyDescent="0.35">
      <c r="Z758" s="57">
        <v>45152</v>
      </c>
      <c r="AA758" t="s">
        <v>1811</v>
      </c>
      <c r="AB758" s="18">
        <v>0</v>
      </c>
      <c r="AC758" s="18"/>
      <c r="AD758" s="18"/>
      <c r="AE758" s="18"/>
      <c r="AF758" s="18"/>
      <c r="AG758" s="18"/>
      <c r="AH758" s="18"/>
      <c r="AI758" s="18"/>
      <c r="AJ758" s="18">
        <v>0</v>
      </c>
    </row>
    <row r="759" spans="25:36" x14ac:dyDescent="0.35">
      <c r="Z759" s="57">
        <v>45154</v>
      </c>
      <c r="AA759" t="s">
        <v>1817</v>
      </c>
      <c r="AB759" s="18">
        <v>0</v>
      </c>
      <c r="AC759" s="18"/>
      <c r="AD759" s="18"/>
      <c r="AE759" s="18"/>
      <c r="AF759" s="18"/>
      <c r="AG759" s="18"/>
      <c r="AH759" s="18"/>
      <c r="AI759" s="18"/>
      <c r="AJ759" s="18">
        <v>0</v>
      </c>
    </row>
    <row r="760" spans="25:36" x14ac:dyDescent="0.35">
      <c r="Z760" s="57">
        <v>45161</v>
      </c>
      <c r="AA760" t="s">
        <v>1828</v>
      </c>
      <c r="AB760" s="18">
        <v>0</v>
      </c>
      <c r="AC760" s="18"/>
      <c r="AD760" s="18"/>
      <c r="AE760" s="18"/>
      <c r="AF760" s="18"/>
      <c r="AG760" s="18"/>
      <c r="AH760" s="18"/>
      <c r="AI760" s="18"/>
      <c r="AJ760" s="18">
        <v>0</v>
      </c>
    </row>
    <row r="761" spans="25:36" x14ac:dyDescent="0.35">
      <c r="Z761" s="57">
        <v>45162</v>
      </c>
      <c r="AA761" t="s">
        <v>1829</v>
      </c>
      <c r="AB761" s="18">
        <v>0</v>
      </c>
      <c r="AC761" s="18"/>
      <c r="AD761" s="18"/>
      <c r="AE761" s="18"/>
      <c r="AF761" s="18"/>
      <c r="AG761" s="18"/>
      <c r="AH761" s="18"/>
      <c r="AI761" s="18"/>
      <c r="AJ761" s="18">
        <v>0</v>
      </c>
    </row>
    <row r="762" spans="25:36" x14ac:dyDescent="0.35">
      <c r="Z762" s="57">
        <v>45166</v>
      </c>
      <c r="AA762" t="s">
        <v>1833</v>
      </c>
      <c r="AB762" s="18">
        <v>0</v>
      </c>
      <c r="AC762" s="18"/>
      <c r="AD762" s="18"/>
      <c r="AE762" s="18"/>
      <c r="AF762" s="18"/>
      <c r="AG762" s="18"/>
      <c r="AH762" s="18"/>
      <c r="AI762" s="18"/>
      <c r="AJ762" s="18">
        <v>0</v>
      </c>
    </row>
    <row r="763" spans="25:36" x14ac:dyDescent="0.35">
      <c r="Y763">
        <v>9</v>
      </c>
      <c r="Z763" t="s">
        <v>1879</v>
      </c>
      <c r="AA763" t="s">
        <v>1880</v>
      </c>
      <c r="AB763" s="18">
        <v>0</v>
      </c>
      <c r="AC763" s="18"/>
      <c r="AD763" s="18"/>
      <c r="AE763" s="18"/>
      <c r="AF763" s="18"/>
      <c r="AG763" s="18"/>
      <c r="AH763" s="18"/>
      <c r="AI763" s="18"/>
      <c r="AJ763" s="18">
        <v>0</v>
      </c>
    </row>
    <row r="764" spans="25:36" x14ac:dyDescent="0.35">
      <c r="Z764" s="57">
        <v>45174</v>
      </c>
      <c r="AA764" t="s">
        <v>1885</v>
      </c>
      <c r="AB764" s="18">
        <v>0</v>
      </c>
      <c r="AC764" s="18"/>
      <c r="AD764" s="18"/>
      <c r="AE764" s="18"/>
      <c r="AF764" s="18"/>
      <c r="AG764" s="18"/>
      <c r="AH764" s="18"/>
      <c r="AI764" s="18"/>
      <c r="AJ764" s="18">
        <v>0</v>
      </c>
    </row>
    <row r="765" spans="25:36" x14ac:dyDescent="0.35">
      <c r="Z765" s="57">
        <v>45181</v>
      </c>
      <c r="AA765" t="s">
        <v>1898</v>
      </c>
      <c r="AB765" s="18">
        <v>0</v>
      </c>
      <c r="AC765" s="18"/>
      <c r="AD765" s="18"/>
      <c r="AE765" s="18"/>
      <c r="AF765" s="18"/>
      <c r="AG765" s="18"/>
      <c r="AH765" s="18"/>
      <c r="AI765" s="18"/>
      <c r="AJ765" s="18">
        <v>0</v>
      </c>
    </row>
    <row r="766" spans="25:36" x14ac:dyDescent="0.35">
      <c r="Z766" s="57">
        <v>45195</v>
      </c>
      <c r="AA766" t="s">
        <v>1920</v>
      </c>
      <c r="AB766" s="18">
        <v>0</v>
      </c>
      <c r="AC766" s="18"/>
      <c r="AD766" s="18"/>
      <c r="AE766" s="18"/>
      <c r="AF766" s="18"/>
      <c r="AG766" s="18"/>
      <c r="AH766" s="18"/>
      <c r="AI766" s="18"/>
      <c r="AJ766" s="18">
        <v>0</v>
      </c>
    </row>
    <row r="767" spans="25:36" x14ac:dyDescent="0.35">
      <c r="Z767" s="57">
        <v>45198</v>
      </c>
      <c r="AA767" t="s">
        <v>1925</v>
      </c>
      <c r="AB767" s="18">
        <v>0</v>
      </c>
      <c r="AC767" s="18"/>
      <c r="AD767" s="18"/>
      <c r="AE767" s="18"/>
      <c r="AF767" s="18"/>
      <c r="AG767" s="18"/>
      <c r="AH767" s="18"/>
      <c r="AI767" s="18"/>
      <c r="AJ767" s="18">
        <v>0</v>
      </c>
    </row>
    <row r="768" spans="25:36" x14ac:dyDescent="0.35">
      <c r="Y768">
        <v>10</v>
      </c>
      <c r="Z768" t="s">
        <v>2005</v>
      </c>
      <c r="AA768" t="s">
        <v>2008</v>
      </c>
      <c r="AB768" s="18">
        <v>0</v>
      </c>
      <c r="AC768" s="18"/>
      <c r="AD768" s="18"/>
      <c r="AE768" s="18"/>
      <c r="AF768" s="18"/>
      <c r="AG768" s="18"/>
      <c r="AH768" s="18"/>
      <c r="AI768" s="18"/>
      <c r="AJ768" s="18">
        <v>0</v>
      </c>
    </row>
    <row r="769" spans="23:36" x14ac:dyDescent="0.35">
      <c r="Z769" s="57">
        <v>45226</v>
      </c>
      <c r="AA769" t="s">
        <v>2035</v>
      </c>
      <c r="AB769" s="18">
        <v>498.3</v>
      </c>
      <c r="AC769" s="18"/>
      <c r="AD769" s="18"/>
      <c r="AE769" s="18"/>
      <c r="AF769" s="18"/>
      <c r="AG769" s="18"/>
      <c r="AH769" s="18"/>
      <c r="AI769" s="18"/>
      <c r="AJ769" s="18">
        <v>498.3</v>
      </c>
    </row>
    <row r="770" spans="23:36" x14ac:dyDescent="0.35">
      <c r="Y770">
        <v>11</v>
      </c>
      <c r="Z770" s="57">
        <v>45234</v>
      </c>
      <c r="AA770" t="s">
        <v>2222</v>
      </c>
      <c r="AB770" s="18">
        <v>3078</v>
      </c>
      <c r="AC770" s="18"/>
      <c r="AD770" s="18"/>
      <c r="AE770" s="18"/>
      <c r="AF770" s="18"/>
      <c r="AG770" s="18"/>
      <c r="AH770" s="18"/>
      <c r="AI770" s="18"/>
      <c r="AJ770" s="18">
        <v>3078</v>
      </c>
    </row>
    <row r="771" spans="23:36" x14ac:dyDescent="0.35">
      <c r="Y771">
        <v>4</v>
      </c>
      <c r="Z771" s="57">
        <v>45019</v>
      </c>
      <c r="AA771" t="s">
        <v>1395</v>
      </c>
      <c r="AB771" s="18">
        <v>0</v>
      </c>
      <c r="AC771" s="18"/>
      <c r="AD771" s="18"/>
      <c r="AE771" s="18"/>
      <c r="AF771" s="18"/>
      <c r="AG771" s="18"/>
      <c r="AH771" s="18"/>
      <c r="AI771" s="18"/>
      <c r="AJ771" s="18">
        <v>0</v>
      </c>
    </row>
    <row r="772" spans="23:36" x14ac:dyDescent="0.35">
      <c r="Z772" t="s">
        <v>1418</v>
      </c>
      <c r="AA772" t="s">
        <v>1417</v>
      </c>
      <c r="AB772" s="18">
        <v>0</v>
      </c>
      <c r="AC772" s="18"/>
      <c r="AD772" s="18"/>
      <c r="AE772" s="18"/>
      <c r="AF772" s="18"/>
      <c r="AG772" s="18"/>
      <c r="AH772" s="18"/>
      <c r="AI772" s="18"/>
      <c r="AJ772" s="18">
        <v>0</v>
      </c>
    </row>
    <row r="773" spans="23:36" x14ac:dyDescent="0.35">
      <c r="W773" s="36" t="s">
        <v>1233</v>
      </c>
      <c r="X773" s="36"/>
      <c r="Y773" s="36"/>
      <c r="Z773" s="36"/>
      <c r="AA773" s="36"/>
      <c r="AB773" s="37">
        <v>3576.3</v>
      </c>
      <c r="AC773" s="37"/>
      <c r="AD773" s="37"/>
      <c r="AE773" s="37"/>
      <c r="AF773" s="37"/>
      <c r="AG773" s="37"/>
      <c r="AH773" s="37"/>
      <c r="AI773" s="37"/>
      <c r="AJ773" s="37">
        <v>3576.3</v>
      </c>
    </row>
    <row r="774" spans="23:36" x14ac:dyDescent="0.35">
      <c r="W774" t="s">
        <v>1258</v>
      </c>
      <c r="X774">
        <v>2023</v>
      </c>
      <c r="Y774">
        <v>2</v>
      </c>
      <c r="Z774" s="57">
        <v>44972</v>
      </c>
      <c r="AA774" t="s">
        <v>1263</v>
      </c>
      <c r="AB774" s="18">
        <v>0</v>
      </c>
      <c r="AC774" s="18"/>
      <c r="AD774" s="18"/>
      <c r="AE774" s="18"/>
      <c r="AF774" s="18"/>
      <c r="AG774" s="18"/>
      <c r="AH774" s="18"/>
      <c r="AI774" s="18"/>
      <c r="AJ774" s="18">
        <v>0</v>
      </c>
    </row>
    <row r="775" spans="23:36" x14ac:dyDescent="0.35">
      <c r="Y775">
        <v>4</v>
      </c>
      <c r="Z775" t="s">
        <v>1399</v>
      </c>
      <c r="AA775" t="s">
        <v>1396</v>
      </c>
      <c r="AB775" s="18">
        <v>0</v>
      </c>
      <c r="AC775" s="18"/>
      <c r="AD775" s="18"/>
      <c r="AE775" s="18"/>
      <c r="AF775" s="18"/>
      <c r="AG775" s="18"/>
      <c r="AH775" s="18"/>
      <c r="AI775" s="18"/>
      <c r="AJ775" s="18">
        <v>0</v>
      </c>
    </row>
    <row r="776" spans="23:36" x14ac:dyDescent="0.35">
      <c r="W776" s="36" t="s">
        <v>1388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/>
      <c r="AI776" s="37"/>
      <c r="AJ776" s="37">
        <v>0</v>
      </c>
    </row>
    <row r="777" spans="23:36" x14ac:dyDescent="0.35">
      <c r="W777" t="s">
        <v>1305</v>
      </c>
      <c r="X777">
        <v>2023</v>
      </c>
      <c r="Y777">
        <v>3</v>
      </c>
      <c r="Z777" t="s">
        <v>1304</v>
      </c>
      <c r="AA777" t="s">
        <v>1307</v>
      </c>
      <c r="AB777" s="18">
        <v>0</v>
      </c>
      <c r="AC777" s="18"/>
      <c r="AD777" s="18"/>
      <c r="AE777" s="18"/>
      <c r="AF777" s="18"/>
      <c r="AG777" s="18"/>
      <c r="AH777" s="18"/>
      <c r="AI777" s="18"/>
      <c r="AJ777" s="18">
        <v>0</v>
      </c>
    </row>
    <row r="778" spans="23:36" x14ac:dyDescent="0.35">
      <c r="Z778" t="s">
        <v>1318</v>
      </c>
      <c r="AA778" t="s">
        <v>1314</v>
      </c>
      <c r="AB778" s="18">
        <v>0</v>
      </c>
      <c r="AC778" s="18"/>
      <c r="AD778" s="18"/>
      <c r="AE778" s="18"/>
      <c r="AF778" s="18"/>
      <c r="AG778" s="18"/>
      <c r="AH778" s="18"/>
      <c r="AI778" s="18"/>
      <c r="AJ778" s="18">
        <v>0</v>
      </c>
    </row>
    <row r="779" spans="23:36" x14ac:dyDescent="0.35">
      <c r="W779" s="36" t="s">
        <v>1389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/>
      <c r="AI779" s="37"/>
      <c r="AJ779" s="37">
        <v>0</v>
      </c>
    </row>
    <row r="780" spans="23:36" x14ac:dyDescent="0.35">
      <c r="W780" t="s">
        <v>1310</v>
      </c>
      <c r="X780">
        <v>2023</v>
      </c>
      <c r="Y780">
        <v>5</v>
      </c>
      <c r="Z780" t="s">
        <v>1431</v>
      </c>
      <c r="AA780" t="s">
        <v>1430</v>
      </c>
      <c r="AB780" s="18"/>
      <c r="AC780" s="18"/>
      <c r="AD780" s="18"/>
      <c r="AE780" s="18"/>
      <c r="AF780" s="18"/>
      <c r="AG780" s="18">
        <v>0</v>
      </c>
      <c r="AH780" s="18"/>
      <c r="AI780" s="18"/>
      <c r="AJ780" s="18">
        <v>0</v>
      </c>
    </row>
    <row r="781" spans="23:36" x14ac:dyDescent="0.35">
      <c r="Y781">
        <v>6</v>
      </c>
      <c r="Z781" s="57">
        <v>45048</v>
      </c>
      <c r="AA781" t="s">
        <v>1530</v>
      </c>
      <c r="AB781" s="18"/>
      <c r="AC781" s="18"/>
      <c r="AD781" s="18"/>
      <c r="AE781" s="18"/>
      <c r="AF781" s="18"/>
      <c r="AG781" s="18">
        <v>0</v>
      </c>
      <c r="AH781" s="18"/>
      <c r="AI781" s="18"/>
      <c r="AJ781" s="18">
        <v>0</v>
      </c>
    </row>
    <row r="782" spans="23:36" x14ac:dyDescent="0.35">
      <c r="Z782" s="57">
        <v>45061</v>
      </c>
      <c r="AA782" t="s">
        <v>1545</v>
      </c>
      <c r="AB782" s="18"/>
      <c r="AC782" s="18"/>
      <c r="AD782" s="18"/>
      <c r="AE782" s="18"/>
      <c r="AF782" s="18"/>
      <c r="AG782" s="18">
        <v>0</v>
      </c>
      <c r="AH782" s="18"/>
      <c r="AI782" s="18"/>
      <c r="AJ782" s="18">
        <v>0</v>
      </c>
    </row>
    <row r="783" spans="23:36" x14ac:dyDescent="0.35">
      <c r="Y783">
        <v>7</v>
      </c>
      <c r="Z783" t="s">
        <v>1641</v>
      </c>
      <c r="AA783" t="s">
        <v>1642</v>
      </c>
      <c r="AB783" s="18"/>
      <c r="AC783" s="18"/>
      <c r="AD783" s="18"/>
      <c r="AE783" s="18"/>
      <c r="AF783" s="18"/>
      <c r="AG783" s="18">
        <v>0</v>
      </c>
      <c r="AH783" s="18"/>
      <c r="AI783" s="18"/>
      <c r="AJ783" s="18">
        <v>0</v>
      </c>
    </row>
    <row r="784" spans="23:36" x14ac:dyDescent="0.35">
      <c r="Z784" s="57">
        <v>45098</v>
      </c>
      <c r="AA784" t="s">
        <v>1648</v>
      </c>
      <c r="AB784" s="18"/>
      <c r="AC784" s="18"/>
      <c r="AD784" s="18"/>
      <c r="AE784" s="18"/>
      <c r="AF784" s="18"/>
      <c r="AG784" s="18">
        <v>0</v>
      </c>
      <c r="AH784" s="18"/>
      <c r="AI784" s="18"/>
      <c r="AJ784" s="18">
        <v>0</v>
      </c>
    </row>
    <row r="785" spans="23:36" x14ac:dyDescent="0.35">
      <c r="Y785">
        <v>8</v>
      </c>
      <c r="Z785" s="57">
        <v>45118</v>
      </c>
      <c r="AA785" t="s">
        <v>1720</v>
      </c>
      <c r="AB785" s="18"/>
      <c r="AC785" s="18"/>
      <c r="AD785" s="18"/>
      <c r="AE785" s="18"/>
      <c r="AF785" s="18"/>
      <c r="AG785" s="18">
        <v>0</v>
      </c>
      <c r="AH785" s="18"/>
      <c r="AI785" s="18"/>
      <c r="AJ785" s="18">
        <v>0</v>
      </c>
    </row>
    <row r="786" spans="23:36" x14ac:dyDescent="0.35">
      <c r="Z786" s="57">
        <v>45128</v>
      </c>
      <c r="AA786" t="s">
        <v>1729</v>
      </c>
      <c r="AB786" s="18"/>
      <c r="AC786" s="18"/>
      <c r="AD786" s="18"/>
      <c r="AE786" s="18"/>
      <c r="AF786" s="18"/>
      <c r="AG786" s="18">
        <v>0</v>
      </c>
      <c r="AH786" s="18"/>
      <c r="AI786" s="18"/>
      <c r="AJ786" s="18">
        <v>0</v>
      </c>
    </row>
    <row r="787" spans="23:36" x14ac:dyDescent="0.35">
      <c r="Y787">
        <v>9</v>
      </c>
      <c r="Z787" s="57">
        <v>45146</v>
      </c>
      <c r="AA787" t="s">
        <v>1809</v>
      </c>
      <c r="AB787" s="18"/>
      <c r="AC787" s="18"/>
      <c r="AD787" s="18"/>
      <c r="AE787" s="18"/>
      <c r="AF787" s="18"/>
      <c r="AG787" s="18">
        <v>0</v>
      </c>
      <c r="AH787" s="18"/>
      <c r="AI787" s="18"/>
      <c r="AJ787" s="18">
        <v>0</v>
      </c>
    </row>
    <row r="788" spans="23:36" x14ac:dyDescent="0.35">
      <c r="Z788" s="57">
        <v>45160</v>
      </c>
      <c r="AA788" t="s">
        <v>1824</v>
      </c>
      <c r="AB788" s="18"/>
      <c r="AC788" s="18"/>
      <c r="AD788" s="18"/>
      <c r="AE788" s="18"/>
      <c r="AF788" s="18"/>
      <c r="AG788" s="18">
        <v>0</v>
      </c>
      <c r="AH788" s="18"/>
      <c r="AI788" s="18"/>
      <c r="AJ788" s="18">
        <v>0</v>
      </c>
    </row>
    <row r="789" spans="23:36" x14ac:dyDescent="0.35">
      <c r="Y789">
        <v>10</v>
      </c>
      <c r="Z789" s="57">
        <v>45191</v>
      </c>
      <c r="AA789" t="s">
        <v>1914</v>
      </c>
      <c r="AB789" s="18"/>
      <c r="AC789" s="18"/>
      <c r="AD789" s="18"/>
      <c r="AE789" s="18"/>
      <c r="AF789" s="18"/>
      <c r="AG789" s="18">
        <v>0</v>
      </c>
      <c r="AH789" s="18"/>
      <c r="AI789" s="18"/>
      <c r="AJ789" s="18">
        <v>0</v>
      </c>
    </row>
    <row r="790" spans="23:36" x14ac:dyDescent="0.35">
      <c r="Y790">
        <v>11</v>
      </c>
      <c r="Z790" s="57">
        <v>45229</v>
      </c>
      <c r="AA790" t="s">
        <v>2038</v>
      </c>
      <c r="AB790" s="18"/>
      <c r="AC790" s="18"/>
      <c r="AD790" s="18"/>
      <c r="AE790" s="18"/>
      <c r="AF790" s="18"/>
      <c r="AG790" s="18">
        <v>0</v>
      </c>
      <c r="AH790" s="18"/>
      <c r="AI790" s="18"/>
      <c r="AJ790" s="18">
        <v>0</v>
      </c>
    </row>
    <row r="791" spans="23:36" x14ac:dyDescent="0.35">
      <c r="Y791">
        <v>4</v>
      </c>
      <c r="Z791" t="s">
        <v>1309</v>
      </c>
      <c r="AA791" t="s">
        <v>1313</v>
      </c>
      <c r="AB791" s="18"/>
      <c r="AC791" s="18"/>
      <c r="AD791" s="18"/>
      <c r="AE791" s="18"/>
      <c r="AF791" s="18"/>
      <c r="AG791" s="18">
        <v>0</v>
      </c>
      <c r="AH791" s="18"/>
      <c r="AI791" s="18"/>
      <c r="AJ791" s="18">
        <v>0</v>
      </c>
    </row>
    <row r="792" spans="23:36" x14ac:dyDescent="0.35">
      <c r="Z792" t="s">
        <v>1346</v>
      </c>
      <c r="AA792" t="s">
        <v>1345</v>
      </c>
      <c r="AB792" s="18"/>
      <c r="AC792" s="18"/>
      <c r="AD792" s="18"/>
      <c r="AE792" s="18"/>
      <c r="AF792" s="18"/>
      <c r="AG792" s="18">
        <v>0</v>
      </c>
      <c r="AH792" s="18"/>
      <c r="AI792" s="18"/>
      <c r="AJ792" s="18">
        <v>0</v>
      </c>
    </row>
    <row r="793" spans="23:36" x14ac:dyDescent="0.35">
      <c r="Z793" t="s">
        <v>1363</v>
      </c>
      <c r="AA793" t="s">
        <v>1362</v>
      </c>
      <c r="AB793" s="18"/>
      <c r="AC793" s="18"/>
      <c r="AD793" s="18"/>
      <c r="AE793" s="18"/>
      <c r="AF793" s="18"/>
      <c r="AG793" s="18">
        <v>0</v>
      </c>
      <c r="AH793" s="18"/>
      <c r="AI793" s="18"/>
      <c r="AJ793" s="18">
        <v>0</v>
      </c>
    </row>
    <row r="794" spans="23:36" x14ac:dyDescent="0.35">
      <c r="X794">
        <v>2024</v>
      </c>
      <c r="Y794">
        <v>1</v>
      </c>
      <c r="Z794" s="57">
        <v>45280</v>
      </c>
      <c r="AA794" t="s">
        <v>2274</v>
      </c>
      <c r="AB794" s="18"/>
      <c r="AC794" s="18"/>
      <c r="AD794" s="18"/>
      <c r="AE794" s="18"/>
      <c r="AF794" s="18"/>
      <c r="AG794" s="18">
        <v>0</v>
      </c>
      <c r="AH794" s="18"/>
      <c r="AI794" s="18"/>
      <c r="AJ794" s="18">
        <v>0</v>
      </c>
    </row>
    <row r="795" spans="23:36" x14ac:dyDescent="0.35">
      <c r="Y795">
        <v>3</v>
      </c>
      <c r="Z795" s="57">
        <v>45324</v>
      </c>
      <c r="AA795" t="s">
        <v>2416</v>
      </c>
      <c r="AB795" s="18"/>
      <c r="AC795" s="18"/>
      <c r="AD795" s="18"/>
      <c r="AE795" s="18"/>
      <c r="AF795" s="18"/>
      <c r="AG795" s="18">
        <v>0</v>
      </c>
      <c r="AH795" s="18"/>
      <c r="AI795" s="18"/>
      <c r="AJ795" s="18">
        <v>0</v>
      </c>
    </row>
    <row r="796" spans="23:36" x14ac:dyDescent="0.35">
      <c r="Y796">
        <v>6</v>
      </c>
      <c r="Z796" s="57">
        <v>45421</v>
      </c>
      <c r="AA796" t="s">
        <v>2627</v>
      </c>
      <c r="AB796" s="18"/>
      <c r="AC796" s="18"/>
      <c r="AD796" s="18"/>
      <c r="AE796" s="18"/>
      <c r="AF796" s="18"/>
      <c r="AG796" s="18">
        <v>6674.9</v>
      </c>
      <c r="AH796" s="18"/>
      <c r="AI796" s="18"/>
      <c r="AJ796" s="18">
        <v>6674.9</v>
      </c>
    </row>
    <row r="797" spans="23:36" x14ac:dyDescent="0.35">
      <c r="Y797">
        <v>4</v>
      </c>
      <c r="Z797" s="57">
        <v>45371</v>
      </c>
      <c r="AA797" t="s">
        <v>2520</v>
      </c>
      <c r="AB797" s="18"/>
      <c r="AC797" s="18"/>
      <c r="AD797" s="18"/>
      <c r="AE797" s="18"/>
      <c r="AF797" s="18"/>
      <c r="AG797" s="18">
        <v>7479.6</v>
      </c>
      <c r="AH797" s="18"/>
      <c r="AI797" s="18"/>
      <c r="AJ797" s="18">
        <v>7479.6</v>
      </c>
    </row>
    <row r="798" spans="23:36" x14ac:dyDescent="0.35">
      <c r="W798" s="36" t="s">
        <v>1390</v>
      </c>
      <c r="X798" s="36"/>
      <c r="Y798" s="36"/>
      <c r="Z798" s="36"/>
      <c r="AA798" s="36"/>
      <c r="AB798" s="37"/>
      <c r="AC798" s="37"/>
      <c r="AD798" s="37"/>
      <c r="AE798" s="37"/>
      <c r="AF798" s="37"/>
      <c r="AG798" s="37">
        <v>14154.5</v>
      </c>
      <c r="AH798" s="37"/>
      <c r="AI798" s="37"/>
      <c r="AJ798" s="37">
        <v>14154.5</v>
      </c>
    </row>
    <row r="799" spans="23:36" x14ac:dyDescent="0.35">
      <c r="W799" t="s">
        <v>1421</v>
      </c>
      <c r="X799">
        <v>2023</v>
      </c>
      <c r="Y799">
        <v>5</v>
      </c>
      <c r="Z799" s="57">
        <v>45063</v>
      </c>
      <c r="AA799" t="s">
        <v>1549</v>
      </c>
      <c r="AB799" s="18">
        <v>0</v>
      </c>
      <c r="AC799" s="18"/>
      <c r="AD799" s="18"/>
      <c r="AE799" s="18"/>
      <c r="AF799" s="18"/>
      <c r="AG799" s="18"/>
      <c r="AH799" s="18"/>
      <c r="AI799" s="18"/>
      <c r="AJ799" s="18">
        <v>0</v>
      </c>
    </row>
    <row r="800" spans="23:36" x14ac:dyDescent="0.35">
      <c r="Z800" s="57">
        <v>45071</v>
      </c>
      <c r="AA800" t="s">
        <v>1559</v>
      </c>
      <c r="AB800" s="18">
        <v>0</v>
      </c>
      <c r="AC800" s="18"/>
      <c r="AD800" s="18"/>
      <c r="AE800" s="18"/>
      <c r="AF800" s="18"/>
      <c r="AG800" s="18"/>
      <c r="AH800" s="18"/>
      <c r="AI800" s="18"/>
      <c r="AJ800" s="18">
        <v>0</v>
      </c>
    </row>
    <row r="801" spans="23:36" x14ac:dyDescent="0.35">
      <c r="Y801">
        <v>6</v>
      </c>
      <c r="Z801" t="s">
        <v>1608</v>
      </c>
      <c r="AA801" t="s">
        <v>1607</v>
      </c>
      <c r="AB801" s="18">
        <v>0</v>
      </c>
      <c r="AC801" s="18"/>
      <c r="AD801" s="18"/>
      <c r="AE801" s="18"/>
      <c r="AF801" s="18"/>
      <c r="AG801" s="18"/>
      <c r="AH801" s="18"/>
      <c r="AI801" s="18"/>
      <c r="AJ801" s="18">
        <v>0</v>
      </c>
    </row>
    <row r="802" spans="23:36" x14ac:dyDescent="0.35">
      <c r="Z802" s="57">
        <v>45092</v>
      </c>
      <c r="AA802" t="s">
        <v>1630</v>
      </c>
      <c r="AB802" s="18">
        <v>0</v>
      </c>
      <c r="AC802" s="18"/>
      <c r="AD802" s="18"/>
      <c r="AE802" s="18"/>
      <c r="AF802" s="18"/>
      <c r="AG802" s="18"/>
      <c r="AH802" s="18"/>
      <c r="AI802" s="18"/>
      <c r="AJ802" s="18">
        <v>0</v>
      </c>
    </row>
    <row r="803" spans="23:36" x14ac:dyDescent="0.35">
      <c r="Y803">
        <v>7</v>
      </c>
      <c r="Z803" s="57">
        <v>45132</v>
      </c>
      <c r="AA803" t="s">
        <v>1731</v>
      </c>
      <c r="AB803" s="18">
        <v>0</v>
      </c>
      <c r="AC803" s="18"/>
      <c r="AD803" s="18"/>
      <c r="AE803" s="18"/>
      <c r="AF803" s="18"/>
      <c r="AG803" s="18"/>
      <c r="AH803" s="18"/>
      <c r="AI803" s="18"/>
      <c r="AJ803" s="18">
        <v>0</v>
      </c>
    </row>
    <row r="804" spans="23:36" x14ac:dyDescent="0.35">
      <c r="Y804">
        <v>4</v>
      </c>
      <c r="Z804" t="s">
        <v>1427</v>
      </c>
      <c r="AA804" t="s">
        <v>1423</v>
      </c>
      <c r="AB804" s="18">
        <v>0</v>
      </c>
      <c r="AC804" s="18"/>
      <c r="AD804" s="18"/>
      <c r="AE804" s="18"/>
      <c r="AF804" s="18"/>
      <c r="AG804" s="18"/>
      <c r="AH804" s="18"/>
      <c r="AI804" s="18"/>
      <c r="AJ804" s="18">
        <v>0</v>
      </c>
    </row>
    <row r="805" spans="23:36" x14ac:dyDescent="0.35">
      <c r="W805" s="36" t="s">
        <v>1437</v>
      </c>
      <c r="X805" s="36"/>
      <c r="Y805" s="36"/>
      <c r="Z805" s="36"/>
      <c r="AA805" s="36"/>
      <c r="AB805" s="37">
        <v>0</v>
      </c>
      <c r="AC805" s="37"/>
      <c r="AD805" s="37"/>
      <c r="AE805" s="37"/>
      <c r="AF805" s="37"/>
      <c r="AG805" s="37"/>
      <c r="AH805" s="37"/>
      <c r="AI805" s="37"/>
      <c r="AJ805" s="37">
        <v>0</v>
      </c>
    </row>
    <row r="806" spans="23:36" x14ac:dyDescent="0.35">
      <c r="W806" t="s">
        <v>1454</v>
      </c>
      <c r="X806">
        <v>2021</v>
      </c>
      <c r="Y806">
        <v>1</v>
      </c>
      <c r="Z806" s="57">
        <v>44200</v>
      </c>
      <c r="AA806" t="s">
        <v>227</v>
      </c>
      <c r="AB806" s="18">
        <v>0</v>
      </c>
      <c r="AC806" s="18"/>
      <c r="AD806" s="18"/>
      <c r="AE806" s="18"/>
      <c r="AF806" s="18"/>
      <c r="AG806" s="18"/>
      <c r="AH806" s="18"/>
      <c r="AI806" s="18"/>
      <c r="AJ806" s="18">
        <v>0</v>
      </c>
    </row>
    <row r="807" spans="23:36" x14ac:dyDescent="0.35">
      <c r="Z807" s="57">
        <v>44204</v>
      </c>
      <c r="AA807" t="s">
        <v>243</v>
      </c>
      <c r="AB807" s="18">
        <v>0</v>
      </c>
      <c r="AC807" s="18"/>
      <c r="AD807" s="18"/>
      <c r="AE807" s="18"/>
      <c r="AF807" s="18"/>
      <c r="AG807" s="18"/>
      <c r="AH807" s="18"/>
      <c r="AI807" s="18"/>
      <c r="AJ807" s="18">
        <v>0</v>
      </c>
    </row>
    <row r="808" spans="23:36" x14ac:dyDescent="0.35">
      <c r="Z808" s="57">
        <v>44214</v>
      </c>
      <c r="AA808" t="s">
        <v>247</v>
      </c>
      <c r="AB808" s="18">
        <v>0</v>
      </c>
      <c r="AC808" s="18"/>
      <c r="AD808" s="18"/>
      <c r="AE808" s="18"/>
      <c r="AF808" s="18"/>
      <c r="AG808" s="18"/>
      <c r="AH808" s="18"/>
      <c r="AI808" s="18"/>
      <c r="AJ808" s="18">
        <v>0</v>
      </c>
    </row>
    <row r="809" spans="23:36" x14ac:dyDescent="0.35">
      <c r="Y809">
        <v>2</v>
      </c>
      <c r="Z809" s="57">
        <v>44236</v>
      </c>
      <c r="AA809" t="s">
        <v>266</v>
      </c>
      <c r="AB809" s="18">
        <v>0</v>
      </c>
      <c r="AC809" s="18"/>
      <c r="AD809" s="18"/>
      <c r="AE809" s="18"/>
      <c r="AF809" s="18"/>
      <c r="AG809" s="18"/>
      <c r="AH809" s="18"/>
      <c r="AI809" s="18"/>
      <c r="AJ809" s="18">
        <v>0</v>
      </c>
    </row>
    <row r="810" spans="23:36" x14ac:dyDescent="0.35">
      <c r="Y810">
        <v>5</v>
      </c>
      <c r="Z810" s="57">
        <v>44341</v>
      </c>
      <c r="AA810" t="s">
        <v>318</v>
      </c>
      <c r="AB810" s="18">
        <v>0</v>
      </c>
      <c r="AC810" s="18"/>
      <c r="AD810" s="18"/>
      <c r="AE810" s="18"/>
      <c r="AF810" s="18"/>
      <c r="AG810" s="18"/>
      <c r="AH810" s="18"/>
      <c r="AI810" s="18"/>
      <c r="AJ810" s="18">
        <v>0</v>
      </c>
    </row>
    <row r="811" spans="23:36" x14ac:dyDescent="0.35">
      <c r="Y811">
        <v>10</v>
      </c>
      <c r="Z811" s="57">
        <v>44480</v>
      </c>
      <c r="AA811" t="s">
        <v>411</v>
      </c>
      <c r="AB811" s="18">
        <v>0</v>
      </c>
      <c r="AC811" s="18"/>
      <c r="AD811" s="18"/>
      <c r="AE811" s="18"/>
      <c r="AF811" s="18"/>
      <c r="AG811" s="18"/>
      <c r="AH811" s="18"/>
      <c r="AI811" s="18"/>
      <c r="AJ811" s="18">
        <v>0</v>
      </c>
    </row>
    <row r="812" spans="23:36" x14ac:dyDescent="0.35">
      <c r="Y812">
        <v>12</v>
      </c>
      <c r="Z812" s="57">
        <v>44540</v>
      </c>
      <c r="AA812" t="s">
        <v>503</v>
      </c>
      <c r="AB812" s="18">
        <v>0</v>
      </c>
      <c r="AC812" s="18"/>
      <c r="AD812" s="18"/>
      <c r="AE812" s="18"/>
      <c r="AF812" s="18"/>
      <c r="AG812" s="18"/>
      <c r="AH812" s="18"/>
      <c r="AI812" s="18"/>
      <c r="AJ812" s="18">
        <v>0</v>
      </c>
    </row>
    <row r="813" spans="23:36" x14ac:dyDescent="0.35">
      <c r="X813">
        <v>2023</v>
      </c>
      <c r="Y813">
        <v>5</v>
      </c>
      <c r="Z813" s="57">
        <v>45063</v>
      </c>
      <c r="AA813" t="s">
        <v>1552</v>
      </c>
      <c r="AB813" s="18">
        <v>0</v>
      </c>
      <c r="AC813" s="18"/>
      <c r="AD813" s="18"/>
      <c r="AE813" s="18"/>
      <c r="AF813" s="18"/>
      <c r="AG813" s="18"/>
      <c r="AH813" s="18"/>
      <c r="AI813" s="18"/>
      <c r="AJ813" s="18">
        <v>0</v>
      </c>
    </row>
    <row r="814" spans="23:36" x14ac:dyDescent="0.35">
      <c r="Z814" t="s">
        <v>1553</v>
      </c>
      <c r="AA814" t="s">
        <v>1552</v>
      </c>
      <c r="AB814" s="18">
        <v>0</v>
      </c>
      <c r="AC814" s="18"/>
      <c r="AD814" s="18"/>
      <c r="AE814" s="18"/>
      <c r="AF814" s="18"/>
      <c r="AG814" s="18"/>
      <c r="AH814" s="18"/>
      <c r="AI814" s="18"/>
      <c r="AJ814" s="18">
        <v>0</v>
      </c>
    </row>
    <row r="815" spans="23:36" x14ac:dyDescent="0.35">
      <c r="Y815">
        <v>6</v>
      </c>
      <c r="Z815" t="s">
        <v>1637</v>
      </c>
      <c r="AA815" t="s">
        <v>1636</v>
      </c>
      <c r="AB815" s="18">
        <v>0</v>
      </c>
      <c r="AC815" s="18"/>
      <c r="AD815" s="18"/>
      <c r="AE815" s="18"/>
      <c r="AF815" s="18"/>
      <c r="AG815" s="18"/>
      <c r="AH815" s="18"/>
      <c r="AI815" s="18"/>
      <c r="AJ815" s="18">
        <v>0</v>
      </c>
    </row>
    <row r="816" spans="23:36" x14ac:dyDescent="0.35">
      <c r="Z816" t="s">
        <v>1641</v>
      </c>
      <c r="AA816" t="s">
        <v>1636</v>
      </c>
      <c r="AB816" s="18">
        <v>0</v>
      </c>
      <c r="AC816" s="18"/>
      <c r="AD816" s="18"/>
      <c r="AE816" s="18"/>
      <c r="AF816" s="18"/>
      <c r="AG816" s="18"/>
      <c r="AH816" s="18"/>
      <c r="AI816" s="18"/>
      <c r="AJ816" s="18">
        <v>0</v>
      </c>
    </row>
    <row r="817" spans="23:36" x14ac:dyDescent="0.35">
      <c r="Z817" s="57">
        <v>45103</v>
      </c>
      <c r="AA817" t="s">
        <v>1653</v>
      </c>
      <c r="AB817" s="18">
        <v>0</v>
      </c>
      <c r="AC817" s="18"/>
      <c r="AD817" s="18"/>
      <c r="AE817" s="18"/>
      <c r="AF817" s="18"/>
      <c r="AG817" s="18"/>
      <c r="AH817" s="18"/>
      <c r="AI817" s="18"/>
      <c r="AJ817" s="18">
        <v>0</v>
      </c>
    </row>
    <row r="818" spans="23:36" x14ac:dyDescent="0.35">
      <c r="Y818">
        <v>7</v>
      </c>
      <c r="Z818" s="57">
        <v>45138</v>
      </c>
      <c r="AA818" t="s">
        <v>1748</v>
      </c>
      <c r="AB818" s="18">
        <v>0</v>
      </c>
      <c r="AC818" s="18"/>
      <c r="AD818" s="18"/>
      <c r="AE818" s="18"/>
      <c r="AF818" s="18"/>
      <c r="AG818" s="18"/>
      <c r="AH818" s="18"/>
      <c r="AI818" s="18"/>
      <c r="AJ818" s="18">
        <v>0</v>
      </c>
    </row>
    <row r="819" spans="23:36" x14ac:dyDescent="0.35">
      <c r="Y819">
        <v>9</v>
      </c>
      <c r="Z819" t="s">
        <v>1879</v>
      </c>
      <c r="AA819" t="s">
        <v>1881</v>
      </c>
      <c r="AB819" s="18">
        <v>0</v>
      </c>
      <c r="AC819" s="18"/>
      <c r="AD819" s="18"/>
      <c r="AE819" s="18"/>
      <c r="AF819" s="18"/>
      <c r="AG819" s="18"/>
      <c r="AH819" s="18"/>
      <c r="AI819" s="18"/>
      <c r="AJ819" s="18">
        <v>0</v>
      </c>
    </row>
    <row r="820" spans="23:36" x14ac:dyDescent="0.35">
      <c r="Z820" s="57">
        <v>45188</v>
      </c>
      <c r="AA820" t="s">
        <v>1910</v>
      </c>
      <c r="AB820" s="18">
        <v>0</v>
      </c>
      <c r="AC820" s="18"/>
      <c r="AD820" s="18"/>
      <c r="AE820" s="18"/>
      <c r="AF820" s="18"/>
      <c r="AG820" s="18"/>
      <c r="AH820" s="18"/>
      <c r="AI820" s="18"/>
      <c r="AJ820" s="18">
        <v>0</v>
      </c>
    </row>
    <row r="821" spans="23:36" x14ac:dyDescent="0.35">
      <c r="Y821">
        <v>10</v>
      </c>
      <c r="Z821" s="57">
        <v>45202</v>
      </c>
      <c r="AA821" t="s">
        <v>1991</v>
      </c>
      <c r="AB821" s="18">
        <v>0</v>
      </c>
      <c r="AC821" s="18"/>
      <c r="AD821" s="18"/>
      <c r="AE821" s="18"/>
      <c r="AF821" s="18"/>
      <c r="AG821" s="18"/>
      <c r="AH821" s="18"/>
      <c r="AI821" s="18"/>
      <c r="AJ821" s="18">
        <v>0</v>
      </c>
    </row>
    <row r="822" spans="23:36" x14ac:dyDescent="0.35">
      <c r="Y822">
        <v>11</v>
      </c>
      <c r="Z822" s="57">
        <v>45231</v>
      </c>
      <c r="AA822" t="s">
        <v>2095</v>
      </c>
      <c r="AB822" s="18">
        <v>0</v>
      </c>
      <c r="AC822" s="18"/>
      <c r="AD822" s="18"/>
      <c r="AE822" s="18"/>
      <c r="AF822" s="18"/>
      <c r="AG822" s="18"/>
      <c r="AH822" s="18"/>
      <c r="AI822" s="18"/>
      <c r="AJ822" s="18">
        <v>0</v>
      </c>
    </row>
    <row r="823" spans="23:36" x14ac:dyDescent="0.35">
      <c r="Y823">
        <v>4</v>
      </c>
      <c r="Z823" t="s">
        <v>1456</v>
      </c>
      <c r="AA823" t="s">
        <v>1455</v>
      </c>
      <c r="AB823" s="18">
        <v>0</v>
      </c>
      <c r="AC823" s="18"/>
      <c r="AD823" s="18"/>
      <c r="AE823" s="18"/>
      <c r="AF823" s="18"/>
      <c r="AG823" s="18"/>
      <c r="AH823" s="18"/>
      <c r="AI823" s="18"/>
      <c r="AJ823" s="18">
        <v>0</v>
      </c>
    </row>
    <row r="824" spans="23:36" x14ac:dyDescent="0.35">
      <c r="W824" s="36" t="s">
        <v>1529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/>
      <c r="AI824" s="37"/>
      <c r="AJ824" s="37">
        <v>0</v>
      </c>
    </row>
    <row r="825" spans="23:36" x14ac:dyDescent="0.35">
      <c r="W825" t="s">
        <v>1698</v>
      </c>
      <c r="X825">
        <v>2021</v>
      </c>
      <c r="Y825">
        <v>9</v>
      </c>
      <c r="Z825" s="57">
        <v>44440</v>
      </c>
      <c r="AA825" t="s">
        <v>364</v>
      </c>
      <c r="AB825" s="18">
        <v>0</v>
      </c>
      <c r="AC825" s="18"/>
      <c r="AD825" s="18"/>
      <c r="AE825" s="18"/>
      <c r="AF825" s="18"/>
      <c r="AG825" s="18"/>
      <c r="AH825" s="18"/>
      <c r="AI825" s="18"/>
      <c r="AJ825" s="18">
        <v>0</v>
      </c>
    </row>
    <row r="826" spans="23:36" x14ac:dyDescent="0.35">
      <c r="W826" s="36" t="s">
        <v>1790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/>
      <c r="AI826" s="37"/>
      <c r="AJ826" s="37">
        <v>0</v>
      </c>
    </row>
    <row r="827" spans="23:36" x14ac:dyDescent="0.35">
      <c r="W827" t="s">
        <v>1621</v>
      </c>
      <c r="X827">
        <v>2023</v>
      </c>
      <c r="Y827">
        <v>6</v>
      </c>
      <c r="Z827" s="57">
        <v>45085</v>
      </c>
      <c r="AA827" t="s">
        <v>1619</v>
      </c>
      <c r="AB827" s="18">
        <v>0</v>
      </c>
      <c r="AC827" s="18"/>
      <c r="AD827" s="18"/>
      <c r="AE827" s="18"/>
      <c r="AF827" s="18"/>
      <c r="AG827" s="18"/>
      <c r="AH827" s="18"/>
      <c r="AI827" s="18"/>
      <c r="AJ827" s="18">
        <v>0</v>
      </c>
    </row>
    <row r="828" spans="23:36" x14ac:dyDescent="0.35">
      <c r="Y828">
        <v>8</v>
      </c>
      <c r="Z828" s="57">
        <v>45153</v>
      </c>
      <c r="AA828" t="s">
        <v>1812</v>
      </c>
      <c r="AB828" s="18">
        <v>0</v>
      </c>
      <c r="AC828" s="18"/>
      <c r="AD828" s="18"/>
      <c r="AE828" s="18"/>
      <c r="AF828" s="18"/>
      <c r="AG828" s="18"/>
      <c r="AH828" s="18"/>
      <c r="AI828" s="18"/>
      <c r="AJ828" s="18">
        <v>0</v>
      </c>
    </row>
    <row r="829" spans="23:36" x14ac:dyDescent="0.35">
      <c r="W829" s="36" t="s">
        <v>1791</v>
      </c>
      <c r="X829" s="36"/>
      <c r="Y829" s="36"/>
      <c r="Z829" s="36"/>
      <c r="AA829" s="36"/>
      <c r="AB829" s="37">
        <v>0</v>
      </c>
      <c r="AC829" s="37"/>
      <c r="AD829" s="37"/>
      <c r="AE829" s="37"/>
      <c r="AF829" s="37"/>
      <c r="AG829" s="37"/>
      <c r="AH829" s="37"/>
      <c r="AI829" s="37"/>
      <c r="AJ829" s="37">
        <v>0</v>
      </c>
    </row>
    <row r="830" spans="23:36" x14ac:dyDescent="0.35">
      <c r="W830" t="s">
        <v>1703</v>
      </c>
      <c r="X830">
        <v>2023</v>
      </c>
      <c r="Y830">
        <v>9</v>
      </c>
      <c r="Z830" s="57">
        <v>45178</v>
      </c>
      <c r="AA830" t="s">
        <v>1894</v>
      </c>
      <c r="AB830" s="18">
        <v>0</v>
      </c>
      <c r="AC830" s="18"/>
      <c r="AD830" s="18"/>
      <c r="AE830" s="18"/>
      <c r="AF830" s="18"/>
      <c r="AG830" s="18"/>
      <c r="AH830" s="18"/>
      <c r="AI830" s="18"/>
      <c r="AJ830" s="18">
        <v>0</v>
      </c>
    </row>
    <row r="831" spans="23:36" x14ac:dyDescent="0.35">
      <c r="W831" s="36" t="s">
        <v>1987</v>
      </c>
      <c r="X831" s="36"/>
      <c r="Y831" s="36"/>
      <c r="Z831" s="36"/>
      <c r="AA831" s="36"/>
      <c r="AB831" s="37">
        <v>0</v>
      </c>
      <c r="AC831" s="37"/>
      <c r="AD831" s="37"/>
      <c r="AE831" s="37"/>
      <c r="AF831" s="37"/>
      <c r="AG831" s="37"/>
      <c r="AH831" s="37"/>
      <c r="AI831" s="37"/>
      <c r="AJ831" s="37">
        <v>0</v>
      </c>
    </row>
    <row r="832" spans="23:36" x14ac:dyDescent="0.35">
      <c r="W832" t="s">
        <v>1705</v>
      </c>
      <c r="X832">
        <v>2023</v>
      </c>
      <c r="Y832">
        <v>9</v>
      </c>
      <c r="Z832" s="57">
        <v>45180</v>
      </c>
      <c r="AA832" t="s">
        <v>1897</v>
      </c>
      <c r="AB832" s="18">
        <v>0</v>
      </c>
      <c r="AC832" s="18"/>
      <c r="AD832" s="18"/>
      <c r="AE832" s="18"/>
      <c r="AF832" s="18"/>
      <c r="AG832" s="18"/>
      <c r="AH832" s="18"/>
      <c r="AI832" s="18"/>
      <c r="AJ832" s="18">
        <v>0</v>
      </c>
    </row>
    <row r="833" spans="23:36" x14ac:dyDescent="0.35">
      <c r="Y833">
        <v>12</v>
      </c>
      <c r="Z833" s="57">
        <v>45261</v>
      </c>
      <c r="AA833" t="s">
        <v>2250</v>
      </c>
      <c r="AB833" s="18">
        <v>0</v>
      </c>
      <c r="AC833" s="18"/>
      <c r="AD833" s="18"/>
      <c r="AE833" s="18"/>
      <c r="AF833" s="18"/>
      <c r="AG833" s="18"/>
      <c r="AH833" s="18"/>
      <c r="AI833" s="18"/>
      <c r="AJ833" s="18">
        <v>0</v>
      </c>
    </row>
    <row r="834" spans="23:36" x14ac:dyDescent="0.35">
      <c r="X834">
        <v>2024</v>
      </c>
      <c r="Y834">
        <v>4</v>
      </c>
      <c r="Z834" s="57">
        <v>45411</v>
      </c>
      <c r="AA834" t="s">
        <v>2595</v>
      </c>
      <c r="AB834" s="18">
        <v>0</v>
      </c>
      <c r="AC834" s="18"/>
      <c r="AD834" s="18"/>
      <c r="AE834" s="18"/>
      <c r="AF834" s="18"/>
      <c r="AG834" s="18"/>
      <c r="AH834" s="18"/>
      <c r="AI834" s="18"/>
      <c r="AJ834" s="18">
        <v>0</v>
      </c>
    </row>
    <row r="835" spans="23:36" x14ac:dyDescent="0.35">
      <c r="W835" s="36" t="s">
        <v>1988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/>
      <c r="AI835" s="37"/>
      <c r="AJ835" s="37">
        <v>0</v>
      </c>
    </row>
    <row r="836" spans="23:36" x14ac:dyDescent="0.35">
      <c r="W836" t="s">
        <v>2013</v>
      </c>
      <c r="X836">
        <v>2023</v>
      </c>
      <c r="Y836">
        <v>10</v>
      </c>
      <c r="Z836" s="57">
        <v>45216</v>
      </c>
      <c r="AA836" t="s">
        <v>2014</v>
      </c>
      <c r="AB836" s="18">
        <v>0</v>
      </c>
      <c r="AC836" s="18"/>
      <c r="AD836" s="18"/>
      <c r="AE836" s="18"/>
      <c r="AF836" s="18"/>
      <c r="AG836" s="18"/>
      <c r="AH836" s="18"/>
      <c r="AI836" s="18"/>
      <c r="AJ836" s="18">
        <v>0</v>
      </c>
    </row>
    <row r="837" spans="23:36" x14ac:dyDescent="0.35">
      <c r="AA837" t="s">
        <v>2015</v>
      </c>
      <c r="AB837" s="18">
        <v>0</v>
      </c>
      <c r="AC837" s="18"/>
      <c r="AD837" s="18"/>
      <c r="AE837" s="18"/>
      <c r="AF837" s="18"/>
      <c r="AG837" s="18"/>
      <c r="AH837" s="18"/>
      <c r="AI837" s="18"/>
      <c r="AJ837" s="18">
        <v>0</v>
      </c>
    </row>
    <row r="838" spans="23:36" x14ac:dyDescent="0.35">
      <c r="Z838" t="s">
        <v>2019</v>
      </c>
      <c r="AA838" t="s">
        <v>2018</v>
      </c>
      <c r="AB838" s="18">
        <v>0</v>
      </c>
      <c r="AC838" s="18"/>
      <c r="AD838" s="18"/>
      <c r="AE838" s="18"/>
      <c r="AF838" s="18"/>
      <c r="AG838" s="18"/>
      <c r="AH838" s="18"/>
      <c r="AI838" s="18"/>
      <c r="AJ838" s="18">
        <v>0</v>
      </c>
    </row>
    <row r="839" spans="23:36" x14ac:dyDescent="0.35">
      <c r="Z839" s="57">
        <v>45224</v>
      </c>
      <c r="AA839" t="s">
        <v>2021</v>
      </c>
      <c r="AB839" s="18">
        <v>0</v>
      </c>
      <c r="AC839" s="18"/>
      <c r="AD839" s="18"/>
      <c r="AE839" s="18"/>
      <c r="AF839" s="18"/>
      <c r="AG839" s="18"/>
      <c r="AH839" s="18"/>
      <c r="AI839" s="18"/>
      <c r="AJ839" s="18">
        <v>0</v>
      </c>
    </row>
    <row r="840" spans="23:36" x14ac:dyDescent="0.35">
      <c r="AA840" t="s">
        <v>2022</v>
      </c>
      <c r="AB840" s="18">
        <v>4183.8</v>
      </c>
      <c r="AC840" s="18"/>
      <c r="AD840" s="18"/>
      <c r="AE840" s="18"/>
      <c r="AF840" s="18"/>
      <c r="AG840" s="18"/>
      <c r="AH840" s="18"/>
      <c r="AI840" s="18"/>
      <c r="AJ840" s="18">
        <v>4183.8</v>
      </c>
    </row>
    <row r="841" spans="23:36" x14ac:dyDescent="0.35">
      <c r="Z841" s="57">
        <v>45225</v>
      </c>
      <c r="AA841" t="s">
        <v>2033</v>
      </c>
      <c r="AB841" s="18">
        <v>1000</v>
      </c>
      <c r="AC841" s="18"/>
      <c r="AD841" s="18"/>
      <c r="AE841" s="18"/>
      <c r="AF841" s="18"/>
      <c r="AG841" s="18"/>
      <c r="AH841" s="18"/>
      <c r="AI841" s="18"/>
      <c r="AJ841" s="18">
        <v>1000</v>
      </c>
    </row>
    <row r="842" spans="23:36" x14ac:dyDescent="0.35">
      <c r="Z842" s="57">
        <v>45227</v>
      </c>
      <c r="AA842" t="s">
        <v>2036</v>
      </c>
      <c r="AB842" s="18">
        <v>187.5</v>
      </c>
      <c r="AC842" s="18"/>
      <c r="AD842" s="18"/>
      <c r="AE842" s="18"/>
      <c r="AF842" s="18"/>
      <c r="AG842" s="18"/>
      <c r="AH842" s="18"/>
      <c r="AI842" s="18"/>
      <c r="AJ842" s="18">
        <v>187.5</v>
      </c>
    </row>
    <row r="843" spans="23:36" x14ac:dyDescent="0.35">
      <c r="AA843" t="s">
        <v>2037</v>
      </c>
      <c r="AB843" s="18">
        <v>7440</v>
      </c>
      <c r="AC843" s="18"/>
      <c r="AD843" s="18"/>
      <c r="AE843" s="18"/>
      <c r="AF843" s="18"/>
      <c r="AG843" s="18"/>
      <c r="AH843" s="18"/>
      <c r="AI843" s="18"/>
      <c r="AJ843" s="18">
        <v>7440</v>
      </c>
    </row>
    <row r="844" spans="23:36" x14ac:dyDescent="0.35">
      <c r="Z844" s="57">
        <v>45229</v>
      </c>
      <c r="AA844" t="s">
        <v>2094</v>
      </c>
      <c r="AB844" s="18">
        <v>1000</v>
      </c>
      <c r="AC844" s="18"/>
      <c r="AD844" s="18"/>
      <c r="AE844" s="18"/>
      <c r="AF844" s="18"/>
      <c r="AG844" s="18"/>
      <c r="AH844" s="18"/>
      <c r="AI844" s="18"/>
      <c r="AJ844" s="18">
        <v>1000</v>
      </c>
    </row>
    <row r="845" spans="23:36" x14ac:dyDescent="0.35">
      <c r="Y845">
        <v>11</v>
      </c>
      <c r="Z845" s="57">
        <v>45236</v>
      </c>
      <c r="AA845" t="s">
        <v>2223</v>
      </c>
      <c r="AB845" s="18">
        <v>437.5</v>
      </c>
      <c r="AC845" s="18"/>
      <c r="AD845" s="18"/>
      <c r="AE845" s="18"/>
      <c r="AF845" s="18"/>
      <c r="AG845" s="18"/>
      <c r="AH845" s="18"/>
      <c r="AI845" s="18"/>
      <c r="AJ845" s="18">
        <v>437.5</v>
      </c>
    </row>
    <row r="846" spans="23:36" x14ac:dyDescent="0.35">
      <c r="AA846" t="s">
        <v>2224</v>
      </c>
      <c r="AB846" s="18">
        <v>19024</v>
      </c>
      <c r="AC846" s="18"/>
      <c r="AD846" s="18"/>
      <c r="AE846" s="18"/>
      <c r="AF846" s="18"/>
      <c r="AG846" s="18"/>
      <c r="AH846" s="18"/>
      <c r="AI846" s="18"/>
      <c r="AJ846" s="18">
        <v>19024</v>
      </c>
    </row>
    <row r="847" spans="23:36" x14ac:dyDescent="0.35">
      <c r="Z847" s="57">
        <v>45240</v>
      </c>
      <c r="AA847" t="s">
        <v>2227</v>
      </c>
      <c r="AB847" s="18">
        <v>1000</v>
      </c>
      <c r="AC847" s="18"/>
      <c r="AD847" s="18"/>
      <c r="AE847" s="18"/>
      <c r="AF847" s="18"/>
      <c r="AG847" s="18"/>
      <c r="AH847" s="18"/>
      <c r="AI847" s="18"/>
      <c r="AJ847" s="18">
        <v>1000</v>
      </c>
    </row>
    <row r="848" spans="23:36" x14ac:dyDescent="0.35">
      <c r="AA848" t="s">
        <v>2228</v>
      </c>
      <c r="AB848" s="18">
        <v>125</v>
      </c>
      <c r="AC848" s="18"/>
      <c r="AD848" s="18"/>
      <c r="AE848" s="18"/>
      <c r="AF848" s="18"/>
      <c r="AG848" s="18"/>
      <c r="AH848" s="18"/>
      <c r="AI848" s="18"/>
      <c r="AJ848" s="18">
        <v>125</v>
      </c>
    </row>
    <row r="849" spans="25:36" x14ac:dyDescent="0.35">
      <c r="Z849" s="57">
        <v>45245</v>
      </c>
      <c r="AA849" t="s">
        <v>2229</v>
      </c>
      <c r="AB849" s="18">
        <v>6201.6</v>
      </c>
      <c r="AC849" s="18"/>
      <c r="AD849" s="18"/>
      <c r="AE849" s="18"/>
      <c r="AF849" s="18"/>
      <c r="AG849" s="18"/>
      <c r="AH849" s="18"/>
      <c r="AI849" s="18"/>
      <c r="AJ849" s="18">
        <v>6201.6</v>
      </c>
    </row>
    <row r="850" spans="25:36" x14ac:dyDescent="0.35">
      <c r="Z850" s="57">
        <v>45247</v>
      </c>
      <c r="AA850" t="s">
        <v>2234</v>
      </c>
      <c r="AB850" s="18">
        <v>62.5</v>
      </c>
      <c r="AC850" s="18"/>
      <c r="AD850" s="18"/>
      <c r="AE850" s="18"/>
      <c r="AF850" s="18"/>
      <c r="AG850" s="18"/>
      <c r="AH850" s="18"/>
      <c r="AI850" s="18"/>
      <c r="AJ850" s="18">
        <v>62.5</v>
      </c>
    </row>
    <row r="851" spans="25:36" x14ac:dyDescent="0.35">
      <c r="AA851" t="s">
        <v>2235</v>
      </c>
      <c r="AB851" s="18">
        <v>2717.8</v>
      </c>
      <c r="AC851" s="18"/>
      <c r="AD851" s="18"/>
      <c r="AE851" s="18"/>
      <c r="AF851" s="18"/>
      <c r="AG851" s="18"/>
      <c r="AH851" s="18"/>
      <c r="AI851" s="18"/>
      <c r="AJ851" s="18">
        <v>2717.8</v>
      </c>
    </row>
    <row r="852" spans="25:36" x14ac:dyDescent="0.35">
      <c r="Z852" s="57">
        <v>45251</v>
      </c>
      <c r="AA852" t="s">
        <v>2237</v>
      </c>
      <c r="AB852" s="18">
        <v>125</v>
      </c>
      <c r="AC852" s="18"/>
      <c r="AD852" s="18"/>
      <c r="AE852" s="18"/>
      <c r="AF852" s="18"/>
      <c r="AG852" s="18"/>
      <c r="AH852" s="18"/>
      <c r="AI852" s="18"/>
      <c r="AJ852" s="18">
        <v>125</v>
      </c>
    </row>
    <row r="853" spans="25:36" x14ac:dyDescent="0.35">
      <c r="AA853" t="s">
        <v>2238</v>
      </c>
      <c r="AB853" s="18">
        <v>3212</v>
      </c>
      <c r="AC853" s="18"/>
      <c r="AD853" s="18"/>
      <c r="AE853" s="18"/>
      <c r="AF853" s="18"/>
      <c r="AG853" s="18"/>
      <c r="AH853" s="18"/>
      <c r="AI853" s="18"/>
      <c r="AJ853" s="18">
        <v>3212</v>
      </c>
    </row>
    <row r="854" spans="25:36" x14ac:dyDescent="0.35">
      <c r="Z854" s="57">
        <v>45254</v>
      </c>
      <c r="AA854" t="s">
        <v>2240</v>
      </c>
      <c r="AB854" s="18">
        <v>187.5</v>
      </c>
      <c r="AC854" s="18"/>
      <c r="AD854" s="18"/>
      <c r="AE854" s="18"/>
      <c r="AF854" s="18"/>
      <c r="AG854" s="18"/>
      <c r="AH854" s="18"/>
      <c r="AI854" s="18"/>
      <c r="AJ854" s="18">
        <v>187.5</v>
      </c>
    </row>
    <row r="855" spans="25:36" x14ac:dyDescent="0.35">
      <c r="AA855" t="s">
        <v>2241</v>
      </c>
      <c r="AB855" s="18">
        <v>8685.4</v>
      </c>
      <c r="AC855" s="18"/>
      <c r="AD855" s="18"/>
      <c r="AE855" s="18"/>
      <c r="AF855" s="18"/>
      <c r="AG855" s="18"/>
      <c r="AH855" s="18"/>
      <c r="AI855" s="18"/>
      <c r="AJ855" s="18">
        <v>8685.4</v>
      </c>
    </row>
    <row r="856" spans="25:36" x14ac:dyDescent="0.35">
      <c r="Z856" s="57">
        <v>45258</v>
      </c>
      <c r="AA856" t="s">
        <v>2244</v>
      </c>
      <c r="AB856" s="18">
        <v>187.5</v>
      </c>
      <c r="AC856" s="18"/>
      <c r="AD856" s="18"/>
      <c r="AE856" s="18"/>
      <c r="AF856" s="18"/>
      <c r="AG856" s="18"/>
      <c r="AH856" s="18"/>
      <c r="AI856" s="18"/>
      <c r="AJ856" s="18">
        <v>187.5</v>
      </c>
    </row>
    <row r="857" spans="25:36" x14ac:dyDescent="0.35">
      <c r="AA857" t="s">
        <v>2245</v>
      </c>
      <c r="AB857" s="18">
        <v>8065.4</v>
      </c>
      <c r="AC857" s="18"/>
      <c r="AD857" s="18"/>
      <c r="AE857" s="18"/>
      <c r="AF857" s="18"/>
      <c r="AG857" s="18"/>
      <c r="AH857" s="18"/>
      <c r="AI857" s="18"/>
      <c r="AJ857" s="18">
        <v>8065.4</v>
      </c>
    </row>
    <row r="858" spans="25:36" x14ac:dyDescent="0.35">
      <c r="Y858">
        <v>12</v>
      </c>
      <c r="Z858" s="57">
        <v>45261</v>
      </c>
      <c r="AA858" t="s">
        <v>2248</v>
      </c>
      <c r="AB858" s="18">
        <v>125</v>
      </c>
      <c r="AC858" s="18"/>
      <c r="AD858" s="18"/>
      <c r="AE858" s="18"/>
      <c r="AF858" s="18"/>
      <c r="AG858" s="18"/>
      <c r="AH858" s="18"/>
      <c r="AI858" s="18"/>
      <c r="AJ858" s="18">
        <v>125</v>
      </c>
    </row>
    <row r="859" spans="25:36" x14ac:dyDescent="0.35">
      <c r="AA859" t="s">
        <v>2249</v>
      </c>
      <c r="AB859" s="18">
        <v>4784</v>
      </c>
      <c r="AC859" s="18"/>
      <c r="AD859" s="18"/>
      <c r="AE859" s="18"/>
      <c r="AF859" s="18"/>
      <c r="AG859" s="18"/>
      <c r="AH859" s="18"/>
      <c r="AI859" s="18"/>
      <c r="AJ859" s="18">
        <v>4784</v>
      </c>
    </row>
    <row r="860" spans="25:36" x14ac:dyDescent="0.35">
      <c r="Z860" s="57">
        <v>45264</v>
      </c>
      <c r="AA860" t="s">
        <v>2253</v>
      </c>
      <c r="AB860" s="18">
        <v>250</v>
      </c>
      <c r="AC860" s="18"/>
      <c r="AD860" s="18"/>
      <c r="AE860" s="18"/>
      <c r="AF860" s="18"/>
      <c r="AG860" s="18"/>
      <c r="AH860" s="18"/>
      <c r="AI860" s="18"/>
      <c r="AJ860" s="18">
        <v>250</v>
      </c>
    </row>
    <row r="861" spans="25:36" x14ac:dyDescent="0.35">
      <c r="AA861" t="s">
        <v>2254</v>
      </c>
      <c r="AB861" s="18">
        <v>9682</v>
      </c>
      <c r="AC861" s="18"/>
      <c r="AD861" s="18"/>
      <c r="AE861" s="18"/>
      <c r="AF861" s="18"/>
      <c r="AG861" s="18"/>
      <c r="AH861" s="18"/>
      <c r="AI861" s="18"/>
      <c r="AJ861" s="18">
        <v>9682</v>
      </c>
    </row>
    <row r="862" spans="25:36" x14ac:dyDescent="0.35">
      <c r="Z862" s="57">
        <v>45269</v>
      </c>
      <c r="AA862" t="s">
        <v>2259</v>
      </c>
      <c r="AB862" s="18">
        <v>250</v>
      </c>
      <c r="AC862" s="18"/>
      <c r="AD862" s="18"/>
      <c r="AE862" s="18"/>
      <c r="AF862" s="18"/>
      <c r="AG862" s="18"/>
      <c r="AH862" s="18"/>
      <c r="AI862" s="18"/>
      <c r="AJ862" s="18">
        <v>250</v>
      </c>
    </row>
    <row r="863" spans="25:36" x14ac:dyDescent="0.35">
      <c r="AA863" t="s">
        <v>2260</v>
      </c>
      <c r="AB863" s="18">
        <v>10725</v>
      </c>
      <c r="AC863" s="18"/>
      <c r="AD863" s="18"/>
      <c r="AE863" s="18"/>
      <c r="AF863" s="18"/>
      <c r="AG863" s="18"/>
      <c r="AH863" s="18"/>
      <c r="AI863" s="18"/>
      <c r="AJ863" s="18">
        <v>10725</v>
      </c>
    </row>
    <row r="864" spans="25:36" x14ac:dyDescent="0.35">
      <c r="Z864" s="57">
        <v>45274</v>
      </c>
      <c r="AA864" t="s">
        <v>2262</v>
      </c>
      <c r="AB864" s="18">
        <v>125</v>
      </c>
      <c r="AC864" s="18"/>
      <c r="AD864" s="18"/>
      <c r="AE864" s="18"/>
      <c r="AF864" s="18"/>
      <c r="AG864" s="18"/>
      <c r="AH864" s="18"/>
      <c r="AI864" s="18"/>
      <c r="AJ864" s="18">
        <v>125</v>
      </c>
    </row>
    <row r="865" spans="24:36" x14ac:dyDescent="0.35">
      <c r="Z865" s="57">
        <v>45275</v>
      </c>
      <c r="AA865" t="s">
        <v>2263</v>
      </c>
      <c r="AB865" s="18">
        <v>6650.2</v>
      </c>
      <c r="AC865" s="18"/>
      <c r="AD865" s="18"/>
      <c r="AE865" s="18"/>
      <c r="AF865" s="18"/>
      <c r="AG865" s="18"/>
      <c r="AH865" s="18"/>
      <c r="AI865" s="18"/>
      <c r="AJ865" s="18">
        <v>6650.2</v>
      </c>
    </row>
    <row r="866" spans="24:36" x14ac:dyDescent="0.35">
      <c r="Z866" s="57">
        <v>45276</v>
      </c>
      <c r="AA866" t="s">
        <v>2268</v>
      </c>
      <c r="AB866" s="18">
        <v>250</v>
      </c>
      <c r="AC866" s="18"/>
      <c r="AD866" s="18"/>
      <c r="AE866" s="18"/>
      <c r="AF866" s="18"/>
      <c r="AG866" s="18"/>
      <c r="AH866" s="18"/>
      <c r="AI866" s="18"/>
      <c r="AJ866" s="18">
        <v>250</v>
      </c>
    </row>
    <row r="867" spans="24:36" x14ac:dyDescent="0.35">
      <c r="AA867" t="s">
        <v>2269</v>
      </c>
      <c r="AB867" s="18">
        <v>10539.6</v>
      </c>
      <c r="AC867" s="18"/>
      <c r="AD867" s="18"/>
      <c r="AE867" s="18"/>
      <c r="AF867" s="18"/>
      <c r="AG867" s="18"/>
      <c r="AH867" s="18"/>
      <c r="AI867" s="18"/>
      <c r="AJ867" s="18">
        <v>10539.6</v>
      </c>
    </row>
    <row r="868" spans="24:36" x14ac:dyDescent="0.35">
      <c r="Z868" s="57">
        <v>45281</v>
      </c>
      <c r="AA868" t="s">
        <v>2275</v>
      </c>
      <c r="AB868" s="18">
        <v>250</v>
      </c>
      <c r="AC868" s="18"/>
      <c r="AD868" s="18"/>
      <c r="AE868" s="18"/>
      <c r="AF868" s="18"/>
      <c r="AG868" s="18"/>
      <c r="AH868" s="18"/>
      <c r="AI868" s="18"/>
      <c r="AJ868" s="18">
        <v>250</v>
      </c>
    </row>
    <row r="869" spans="24:36" x14ac:dyDescent="0.35">
      <c r="AA869" t="s">
        <v>2276</v>
      </c>
      <c r="AB869" s="18">
        <v>11783.2</v>
      </c>
      <c r="AC869" s="18"/>
      <c r="AD869" s="18"/>
      <c r="AE869" s="18"/>
      <c r="AF869" s="18"/>
      <c r="AG869" s="18"/>
      <c r="AH869" s="18"/>
      <c r="AI869" s="18"/>
      <c r="AJ869" s="18">
        <v>11783.2</v>
      </c>
    </row>
    <row r="870" spans="24:36" x14ac:dyDescent="0.35">
      <c r="Z870" s="57">
        <v>45287</v>
      </c>
      <c r="AA870" t="s">
        <v>2281</v>
      </c>
      <c r="AB870" s="18">
        <v>312.5</v>
      </c>
      <c r="AC870" s="18"/>
      <c r="AD870" s="18"/>
      <c r="AE870" s="18"/>
      <c r="AF870" s="18"/>
      <c r="AG870" s="18"/>
      <c r="AH870" s="18"/>
      <c r="AI870" s="18"/>
      <c r="AJ870" s="18">
        <v>312.5</v>
      </c>
    </row>
    <row r="871" spans="24:36" x14ac:dyDescent="0.35">
      <c r="AA871" t="s">
        <v>2282</v>
      </c>
      <c r="AB871" s="18">
        <v>12348</v>
      </c>
      <c r="AC871" s="18"/>
      <c r="AD871" s="18"/>
      <c r="AE871" s="18"/>
      <c r="AF871" s="18"/>
      <c r="AG871" s="18"/>
      <c r="AH871" s="18"/>
      <c r="AI871" s="18"/>
      <c r="AJ871" s="18">
        <v>12348</v>
      </c>
    </row>
    <row r="872" spans="24:36" x14ac:dyDescent="0.35">
      <c r="Z872" s="57">
        <v>45290</v>
      </c>
      <c r="AA872" t="s">
        <v>2283</v>
      </c>
      <c r="AB872" s="18">
        <v>625</v>
      </c>
      <c r="AC872" s="18"/>
      <c r="AD872" s="18"/>
      <c r="AE872" s="18"/>
      <c r="AF872" s="18"/>
      <c r="AG872" s="18"/>
      <c r="AH872" s="18"/>
      <c r="AI872" s="18"/>
      <c r="AJ872" s="18">
        <v>625</v>
      </c>
    </row>
    <row r="873" spans="24:36" x14ac:dyDescent="0.35">
      <c r="AA873" t="s">
        <v>2284</v>
      </c>
      <c r="AB873" s="18">
        <v>14334</v>
      </c>
      <c r="AC873" s="18"/>
      <c r="AD873" s="18"/>
      <c r="AE873" s="18"/>
      <c r="AF873" s="18"/>
      <c r="AG873" s="18"/>
      <c r="AH873" s="18"/>
      <c r="AI873" s="18"/>
      <c r="AJ873" s="18">
        <v>14334</v>
      </c>
    </row>
    <row r="874" spans="24:36" x14ac:dyDescent="0.35">
      <c r="X874">
        <v>2024</v>
      </c>
      <c r="Y874">
        <v>1</v>
      </c>
      <c r="Z874" s="57">
        <v>45301</v>
      </c>
      <c r="AA874" t="s">
        <v>2350</v>
      </c>
      <c r="AB874" s="18">
        <v>187.5</v>
      </c>
      <c r="AC874" s="18"/>
      <c r="AD874" s="18"/>
      <c r="AE874" s="18"/>
      <c r="AF874" s="18"/>
      <c r="AG874" s="18"/>
      <c r="AH874" s="18"/>
      <c r="AI874" s="18"/>
      <c r="AJ874" s="18">
        <v>187.5</v>
      </c>
    </row>
    <row r="875" spans="24:36" x14ac:dyDescent="0.35">
      <c r="AA875" t="s">
        <v>2351</v>
      </c>
      <c r="AB875" s="18">
        <v>15087</v>
      </c>
      <c r="AC875" s="18"/>
      <c r="AD875" s="18"/>
      <c r="AE875" s="18"/>
      <c r="AF875" s="18"/>
      <c r="AG875" s="18"/>
      <c r="AH875" s="18"/>
      <c r="AI875" s="18"/>
      <c r="AJ875" s="18">
        <v>15087</v>
      </c>
    </row>
    <row r="876" spans="24:36" x14ac:dyDescent="0.35">
      <c r="Z876" s="57">
        <v>45311</v>
      </c>
      <c r="AA876" t="s">
        <v>2360</v>
      </c>
      <c r="AB876" s="18">
        <v>375</v>
      </c>
      <c r="AC876" s="18"/>
      <c r="AD876" s="18"/>
      <c r="AE876" s="18"/>
      <c r="AF876" s="18"/>
      <c r="AG876" s="18"/>
      <c r="AH876" s="18"/>
      <c r="AI876" s="18"/>
      <c r="AJ876" s="18">
        <v>375</v>
      </c>
    </row>
    <row r="877" spans="24:36" x14ac:dyDescent="0.35">
      <c r="AA877" t="s">
        <v>2361</v>
      </c>
      <c r="AB877" s="18">
        <v>15020</v>
      </c>
      <c r="AC877" s="18"/>
      <c r="AD877" s="18"/>
      <c r="AE877" s="18"/>
      <c r="AF877" s="18"/>
      <c r="AG877" s="18"/>
      <c r="AH877" s="18"/>
      <c r="AI877" s="18"/>
      <c r="AJ877" s="18">
        <v>15020</v>
      </c>
    </row>
    <row r="878" spans="24:36" x14ac:dyDescent="0.35">
      <c r="Z878" s="57">
        <v>45320</v>
      </c>
      <c r="AA878" t="s">
        <v>2371</v>
      </c>
      <c r="AB878" s="18">
        <v>187.5</v>
      </c>
      <c r="AC878" s="18"/>
      <c r="AD878" s="18"/>
      <c r="AE878" s="18"/>
      <c r="AF878" s="18"/>
      <c r="AG878" s="18"/>
      <c r="AH878" s="18"/>
      <c r="AI878" s="18"/>
      <c r="AJ878" s="18">
        <v>187.5</v>
      </c>
    </row>
    <row r="879" spans="24:36" x14ac:dyDescent="0.35">
      <c r="AA879" t="s">
        <v>2372</v>
      </c>
      <c r="AB879" s="18">
        <v>6564</v>
      </c>
      <c r="AC879" s="18"/>
      <c r="AD879" s="18"/>
      <c r="AE879" s="18"/>
      <c r="AF879" s="18"/>
      <c r="AG879" s="18"/>
      <c r="AH879" s="18"/>
      <c r="AI879" s="18"/>
      <c r="AJ879" s="18">
        <v>6564</v>
      </c>
    </row>
    <row r="880" spans="24:36" x14ac:dyDescent="0.35">
      <c r="Z880" s="57">
        <v>45322</v>
      </c>
      <c r="AA880" t="s">
        <v>2373</v>
      </c>
      <c r="AB880" s="18">
        <v>375</v>
      </c>
      <c r="AC880" s="18"/>
      <c r="AD880" s="18"/>
      <c r="AE880" s="18"/>
      <c r="AF880" s="18"/>
      <c r="AG880" s="18"/>
      <c r="AH880" s="18"/>
      <c r="AI880" s="18"/>
      <c r="AJ880" s="18">
        <v>375</v>
      </c>
    </row>
    <row r="881" spans="25:36" x14ac:dyDescent="0.35">
      <c r="AA881" t="s">
        <v>2374</v>
      </c>
      <c r="AB881" s="18">
        <v>16146.8</v>
      </c>
      <c r="AC881" s="18"/>
      <c r="AD881" s="18"/>
      <c r="AE881" s="18"/>
      <c r="AF881" s="18"/>
      <c r="AG881" s="18"/>
      <c r="AH881" s="18"/>
      <c r="AI881" s="18"/>
      <c r="AJ881" s="18">
        <v>16146.8</v>
      </c>
    </row>
    <row r="882" spans="25:36" x14ac:dyDescent="0.35">
      <c r="Y882">
        <v>2</v>
      </c>
      <c r="Z882" s="57">
        <v>45325</v>
      </c>
      <c r="AA882" t="s">
        <v>2418</v>
      </c>
      <c r="AB882" s="18">
        <v>187.5</v>
      </c>
      <c r="AC882" s="18"/>
      <c r="AD882" s="18"/>
      <c r="AE882" s="18"/>
      <c r="AF882" s="18"/>
      <c r="AG882" s="18"/>
      <c r="AH882" s="18"/>
      <c r="AI882" s="18"/>
      <c r="AJ882" s="18">
        <v>187.5</v>
      </c>
    </row>
    <row r="883" spans="25:36" x14ac:dyDescent="0.35">
      <c r="AA883" t="s">
        <v>2419</v>
      </c>
      <c r="AB883" s="18">
        <v>9928.7999999999993</v>
      </c>
      <c r="AC883" s="18"/>
      <c r="AD883" s="18"/>
      <c r="AE883" s="18"/>
      <c r="AF883" s="18"/>
      <c r="AG883" s="18"/>
      <c r="AH883" s="18"/>
      <c r="AI883" s="18"/>
      <c r="AJ883" s="18">
        <v>9928.7999999999993</v>
      </c>
    </row>
    <row r="884" spans="25:36" x14ac:dyDescent="0.35">
      <c r="AA884" t="s">
        <v>2420</v>
      </c>
      <c r="AB884" s="18">
        <v>1000</v>
      </c>
      <c r="AC884" s="18"/>
      <c r="AD884" s="18"/>
      <c r="AE884" s="18"/>
      <c r="AF884" s="18"/>
      <c r="AG884" s="18"/>
      <c r="AH884" s="18"/>
      <c r="AI884" s="18"/>
      <c r="AJ884" s="18">
        <v>1000</v>
      </c>
    </row>
    <row r="885" spans="25:36" x14ac:dyDescent="0.35">
      <c r="Z885" s="57">
        <v>45328</v>
      </c>
      <c r="AA885" t="s">
        <v>2422</v>
      </c>
      <c r="AB885" s="18">
        <v>812.5</v>
      </c>
      <c r="AC885" s="18"/>
      <c r="AD885" s="18"/>
      <c r="AE885" s="18"/>
      <c r="AF885" s="18"/>
      <c r="AG885" s="18"/>
      <c r="AH885" s="18"/>
      <c r="AI885" s="18"/>
      <c r="AJ885" s="18">
        <v>812.5</v>
      </c>
    </row>
    <row r="886" spans="25:36" x14ac:dyDescent="0.35">
      <c r="AA886" t="s">
        <v>2423</v>
      </c>
      <c r="AB886" s="18">
        <v>30308</v>
      </c>
      <c r="AC886" s="18"/>
      <c r="AD886" s="18"/>
      <c r="AE886" s="18"/>
      <c r="AF886" s="18"/>
      <c r="AG886" s="18"/>
      <c r="AH886" s="18"/>
      <c r="AI886" s="18"/>
      <c r="AJ886" s="18">
        <v>30308</v>
      </c>
    </row>
    <row r="887" spans="25:36" x14ac:dyDescent="0.35">
      <c r="Z887" s="57">
        <v>45341</v>
      </c>
      <c r="AA887" t="s">
        <v>2430</v>
      </c>
      <c r="AB887" s="18">
        <v>125</v>
      </c>
      <c r="AC887" s="18"/>
      <c r="AD887" s="18"/>
      <c r="AE887" s="18"/>
      <c r="AF887" s="18"/>
      <c r="AG887" s="18"/>
      <c r="AH887" s="18"/>
      <c r="AI887" s="18"/>
      <c r="AJ887" s="18">
        <v>125</v>
      </c>
    </row>
    <row r="888" spans="25:36" x14ac:dyDescent="0.35">
      <c r="Z888" s="57">
        <v>45342</v>
      </c>
      <c r="AA888" t="s">
        <v>2431</v>
      </c>
      <c r="AB888" s="18">
        <v>7680</v>
      </c>
      <c r="AC888" s="18"/>
      <c r="AD888" s="18"/>
      <c r="AE888" s="18"/>
      <c r="AF888" s="18"/>
      <c r="AG888" s="18"/>
      <c r="AH888" s="18"/>
      <c r="AI888" s="18"/>
      <c r="AJ888" s="18">
        <v>7680</v>
      </c>
    </row>
    <row r="889" spans="25:36" x14ac:dyDescent="0.35">
      <c r="Z889" s="57">
        <v>45348</v>
      </c>
      <c r="AA889" t="s">
        <v>2441</v>
      </c>
      <c r="AB889" s="18">
        <v>437.5</v>
      </c>
      <c r="AC889" s="18"/>
      <c r="AD889" s="18"/>
      <c r="AE889" s="18"/>
      <c r="AF889" s="18"/>
      <c r="AG889" s="18"/>
      <c r="AH889" s="18"/>
      <c r="AI889" s="18"/>
      <c r="AJ889" s="18">
        <v>437.5</v>
      </c>
    </row>
    <row r="890" spans="25:36" x14ac:dyDescent="0.35">
      <c r="AA890" t="s">
        <v>2442</v>
      </c>
      <c r="AB890" s="18">
        <v>18818.400000000001</v>
      </c>
      <c r="AC890" s="18"/>
      <c r="AD890" s="18"/>
      <c r="AE890" s="18"/>
      <c r="AF890" s="18"/>
      <c r="AG890" s="18"/>
      <c r="AH890" s="18"/>
      <c r="AI890" s="18"/>
      <c r="AJ890" s="18">
        <v>18818.400000000001</v>
      </c>
    </row>
    <row r="891" spans="25:36" x14ac:dyDescent="0.35">
      <c r="Z891" s="57">
        <v>45350</v>
      </c>
      <c r="AA891" t="s">
        <v>2445</v>
      </c>
      <c r="AB891" s="18">
        <v>1000</v>
      </c>
      <c r="AC891" s="18"/>
      <c r="AD891" s="18"/>
      <c r="AE891" s="18"/>
      <c r="AF891" s="18"/>
      <c r="AG891" s="18"/>
      <c r="AH891" s="18"/>
      <c r="AI891" s="18"/>
      <c r="AJ891" s="18">
        <v>1000</v>
      </c>
    </row>
    <row r="892" spans="25:36" x14ac:dyDescent="0.35">
      <c r="Y892">
        <v>3</v>
      </c>
      <c r="Z892" s="57">
        <v>45356</v>
      </c>
      <c r="AA892" t="s">
        <v>2499</v>
      </c>
      <c r="AB892" s="18">
        <v>625</v>
      </c>
      <c r="AC892" s="18"/>
      <c r="AD892" s="18"/>
      <c r="AE892" s="18"/>
      <c r="AF892" s="18"/>
      <c r="AG892" s="18"/>
      <c r="AH892" s="18"/>
      <c r="AI892" s="18"/>
      <c r="AJ892" s="18">
        <v>625</v>
      </c>
    </row>
    <row r="893" spans="25:36" x14ac:dyDescent="0.35">
      <c r="AA893" t="s">
        <v>2500</v>
      </c>
      <c r="AB893" s="18">
        <v>25576</v>
      </c>
      <c r="AC893" s="18"/>
      <c r="AD893" s="18"/>
      <c r="AE893" s="18"/>
      <c r="AF893" s="18"/>
      <c r="AG893" s="18"/>
      <c r="AH893" s="18"/>
      <c r="AI893" s="18"/>
      <c r="AJ893" s="18">
        <v>25576</v>
      </c>
    </row>
    <row r="894" spans="25:36" x14ac:dyDescent="0.35">
      <c r="Z894" s="57">
        <v>45364</v>
      </c>
      <c r="AA894" t="s">
        <v>2508</v>
      </c>
      <c r="AB894" s="18">
        <v>625</v>
      </c>
      <c r="AC894" s="18"/>
      <c r="AD894" s="18"/>
      <c r="AE894" s="18"/>
      <c r="AF894" s="18"/>
      <c r="AG894" s="18"/>
      <c r="AH894" s="18"/>
      <c r="AI894" s="18"/>
      <c r="AJ894" s="18">
        <v>625</v>
      </c>
    </row>
    <row r="895" spans="25:36" x14ac:dyDescent="0.35">
      <c r="AA895" t="s">
        <v>2509</v>
      </c>
      <c r="AB895" s="18">
        <v>26530</v>
      </c>
      <c r="AC895" s="18"/>
      <c r="AD895" s="18"/>
      <c r="AE895" s="18"/>
      <c r="AF895" s="18"/>
      <c r="AG895" s="18"/>
      <c r="AH895" s="18"/>
      <c r="AI895" s="18"/>
      <c r="AJ895" s="18">
        <v>26530</v>
      </c>
    </row>
    <row r="896" spans="25:36" x14ac:dyDescent="0.35">
      <c r="Z896" s="57">
        <v>45367</v>
      </c>
      <c r="AA896" t="s">
        <v>2516</v>
      </c>
      <c r="AB896" s="18">
        <v>187.5</v>
      </c>
      <c r="AC896" s="18"/>
      <c r="AD896" s="18"/>
      <c r="AE896" s="18"/>
      <c r="AF896" s="18"/>
      <c r="AG896" s="18"/>
      <c r="AH896" s="18"/>
      <c r="AI896" s="18"/>
      <c r="AJ896" s="18">
        <v>187.5</v>
      </c>
    </row>
    <row r="897" spans="25:36" x14ac:dyDescent="0.35">
      <c r="AA897" t="s">
        <v>2517</v>
      </c>
      <c r="AB897" s="18">
        <v>9299.4</v>
      </c>
      <c r="AC897" s="18"/>
      <c r="AD897" s="18"/>
      <c r="AE897" s="18"/>
      <c r="AF897" s="18"/>
      <c r="AG897" s="18"/>
      <c r="AH897" s="18"/>
      <c r="AI897" s="18"/>
      <c r="AJ897" s="18">
        <v>9299.4</v>
      </c>
    </row>
    <row r="898" spans="25:36" x14ac:dyDescent="0.35">
      <c r="Z898" s="57">
        <v>45370</v>
      </c>
      <c r="AA898" t="s">
        <v>2518</v>
      </c>
      <c r="AB898" s="18">
        <v>125</v>
      </c>
      <c r="AC898" s="18"/>
      <c r="AD898" s="18"/>
      <c r="AE898" s="18"/>
      <c r="AF898" s="18"/>
      <c r="AG898" s="18"/>
      <c r="AH898" s="18"/>
      <c r="AI898" s="18"/>
      <c r="AJ898" s="18">
        <v>125</v>
      </c>
    </row>
    <row r="899" spans="25:36" x14ac:dyDescent="0.35">
      <c r="AA899" t="s">
        <v>2519</v>
      </c>
      <c r="AB899" s="18">
        <v>5987</v>
      </c>
      <c r="AC899" s="18"/>
      <c r="AD899" s="18"/>
      <c r="AE899" s="18"/>
      <c r="AF899" s="18"/>
      <c r="AG899" s="18"/>
      <c r="AH899" s="18"/>
      <c r="AI899" s="18"/>
      <c r="AJ899" s="18">
        <v>5987</v>
      </c>
    </row>
    <row r="900" spans="25:36" x14ac:dyDescent="0.35">
      <c r="Z900" s="57">
        <v>45380</v>
      </c>
      <c r="AA900" t="s">
        <v>2526</v>
      </c>
      <c r="AB900" s="18">
        <v>250</v>
      </c>
      <c r="AC900" s="18"/>
      <c r="AD900" s="18"/>
      <c r="AE900" s="18"/>
      <c r="AF900" s="18"/>
      <c r="AG900" s="18"/>
      <c r="AH900" s="18"/>
      <c r="AI900" s="18"/>
      <c r="AJ900" s="18">
        <v>250</v>
      </c>
    </row>
    <row r="901" spans="25:36" x14ac:dyDescent="0.35">
      <c r="AA901" t="s">
        <v>2527</v>
      </c>
      <c r="AB901" s="18">
        <v>10296</v>
      </c>
      <c r="AC901" s="18"/>
      <c r="AD901" s="18"/>
      <c r="AE901" s="18"/>
      <c r="AF901" s="18"/>
      <c r="AG901" s="18"/>
      <c r="AH901" s="18"/>
      <c r="AI901" s="18"/>
      <c r="AJ901" s="18">
        <v>10296</v>
      </c>
    </row>
    <row r="902" spans="25:36" x14ac:dyDescent="0.35">
      <c r="Y902">
        <v>5</v>
      </c>
      <c r="Z902" s="57">
        <v>45416</v>
      </c>
      <c r="AA902" t="s">
        <v>2623</v>
      </c>
      <c r="AB902" s="18">
        <v>500</v>
      </c>
      <c r="AC902" s="18"/>
      <c r="AD902" s="18"/>
      <c r="AE902" s="18"/>
      <c r="AF902" s="18"/>
      <c r="AG902" s="18"/>
      <c r="AH902" s="18"/>
      <c r="AI902" s="18"/>
      <c r="AJ902" s="18">
        <v>500</v>
      </c>
    </row>
    <row r="903" spans="25:36" x14ac:dyDescent="0.35">
      <c r="AA903" t="s">
        <v>2624</v>
      </c>
      <c r="AB903" s="18">
        <v>21040</v>
      </c>
      <c r="AC903" s="18"/>
      <c r="AD903" s="18"/>
      <c r="AE903" s="18"/>
      <c r="AF903" s="18"/>
      <c r="AG903" s="18"/>
      <c r="AH903" s="18"/>
      <c r="AI903" s="18"/>
      <c r="AJ903" s="18">
        <v>21040</v>
      </c>
    </row>
    <row r="904" spans="25:36" x14ac:dyDescent="0.35">
      <c r="Z904" s="57">
        <v>45421</v>
      </c>
      <c r="AA904" t="s">
        <v>2632</v>
      </c>
      <c r="AB904" s="18">
        <v>437.5</v>
      </c>
      <c r="AC904" s="18"/>
      <c r="AD904" s="18"/>
      <c r="AE904" s="18"/>
      <c r="AF904" s="18"/>
      <c r="AG904" s="18"/>
      <c r="AH904" s="18"/>
      <c r="AI904" s="18"/>
      <c r="AJ904" s="18">
        <v>437.5</v>
      </c>
    </row>
    <row r="905" spans="25:36" x14ac:dyDescent="0.35">
      <c r="AA905" t="s">
        <v>2633</v>
      </c>
      <c r="AB905" s="18">
        <v>18068</v>
      </c>
      <c r="AC905" s="18"/>
      <c r="AD905" s="18"/>
      <c r="AE905" s="18"/>
      <c r="AF905" s="18"/>
      <c r="AG905" s="18"/>
      <c r="AH905" s="18"/>
      <c r="AI905" s="18"/>
      <c r="AJ905" s="18">
        <v>18068</v>
      </c>
    </row>
    <row r="906" spans="25:36" x14ac:dyDescent="0.35">
      <c r="Z906" s="57">
        <v>45426</v>
      </c>
      <c r="AA906" t="s">
        <v>2636</v>
      </c>
      <c r="AB906" s="18">
        <v>2544</v>
      </c>
      <c r="AC906" s="18"/>
      <c r="AD906" s="18"/>
      <c r="AE906" s="18"/>
      <c r="AF906" s="18"/>
      <c r="AG906" s="18"/>
      <c r="AH906" s="18"/>
      <c r="AI906" s="18"/>
      <c r="AJ906" s="18">
        <v>2544</v>
      </c>
    </row>
    <row r="907" spans="25:36" x14ac:dyDescent="0.35">
      <c r="Z907" s="57">
        <v>45429</v>
      </c>
      <c r="AA907" t="s">
        <v>2637</v>
      </c>
      <c r="AB907" s="18">
        <v>312.5</v>
      </c>
      <c r="AC907" s="18"/>
      <c r="AD907" s="18"/>
      <c r="AE907" s="18"/>
      <c r="AF907" s="18"/>
      <c r="AG907" s="18"/>
      <c r="AH907" s="18"/>
      <c r="AI907" s="18"/>
      <c r="AJ907" s="18">
        <v>312.5</v>
      </c>
    </row>
    <row r="908" spans="25:36" x14ac:dyDescent="0.35">
      <c r="AA908" t="s">
        <v>2638</v>
      </c>
      <c r="AB908" s="18">
        <v>13622</v>
      </c>
      <c r="AC908" s="18"/>
      <c r="AD908" s="18"/>
      <c r="AE908" s="18"/>
      <c r="AF908" s="18"/>
      <c r="AG908" s="18"/>
      <c r="AH908" s="18"/>
      <c r="AI908" s="18"/>
      <c r="AJ908" s="18">
        <v>13622</v>
      </c>
    </row>
    <row r="909" spans="25:36" x14ac:dyDescent="0.35">
      <c r="Z909" s="57">
        <v>45441</v>
      </c>
      <c r="AA909" t="s">
        <v>2649</v>
      </c>
      <c r="AB909" s="18">
        <v>437.5</v>
      </c>
      <c r="AC909" s="18"/>
      <c r="AD909" s="18"/>
      <c r="AE909" s="18"/>
      <c r="AF909" s="18"/>
      <c r="AG909" s="18"/>
      <c r="AH909" s="18"/>
      <c r="AI909" s="18"/>
      <c r="AJ909" s="18">
        <v>437.5</v>
      </c>
    </row>
    <row r="910" spans="25:36" x14ac:dyDescent="0.35">
      <c r="AA910" t="s">
        <v>2650</v>
      </c>
      <c r="AB910" s="18">
        <v>19216</v>
      </c>
      <c r="AC910" s="18"/>
      <c r="AD910" s="18"/>
      <c r="AE910" s="18"/>
      <c r="AF910" s="18"/>
      <c r="AG910" s="18"/>
      <c r="AH910" s="18"/>
      <c r="AI910" s="18"/>
      <c r="AJ910" s="18">
        <v>19216</v>
      </c>
    </row>
    <row r="911" spans="25:36" x14ac:dyDescent="0.35">
      <c r="Y911">
        <v>4</v>
      </c>
      <c r="Z911" s="57">
        <v>45388</v>
      </c>
      <c r="AA911" t="s">
        <v>2584</v>
      </c>
      <c r="AB911" s="18">
        <v>1000</v>
      </c>
      <c r="AC911" s="18"/>
      <c r="AD911" s="18"/>
      <c r="AE911" s="18"/>
      <c r="AF911" s="18"/>
      <c r="AG911" s="18"/>
      <c r="AH911" s="18"/>
      <c r="AI911" s="18"/>
      <c r="AJ911" s="18">
        <v>1000</v>
      </c>
    </row>
    <row r="912" spans="25:36" x14ac:dyDescent="0.35">
      <c r="Z912" s="57">
        <v>45394</v>
      </c>
      <c r="AA912" t="s">
        <v>2586</v>
      </c>
      <c r="AB912" s="18">
        <v>375</v>
      </c>
      <c r="AC912" s="18"/>
      <c r="AD912" s="18"/>
      <c r="AE912" s="18"/>
      <c r="AF912" s="18"/>
      <c r="AG912" s="18"/>
      <c r="AH912" s="18"/>
      <c r="AI912" s="18"/>
      <c r="AJ912" s="18">
        <v>375</v>
      </c>
    </row>
    <row r="913" spans="23:36" x14ac:dyDescent="0.35">
      <c r="AA913" t="s">
        <v>2587</v>
      </c>
      <c r="AB913" s="18">
        <v>16968</v>
      </c>
      <c r="AC913" s="18"/>
      <c r="AD913" s="18"/>
      <c r="AE913" s="18"/>
      <c r="AF913" s="18"/>
      <c r="AG913" s="18"/>
      <c r="AH913" s="18"/>
      <c r="AI913" s="18"/>
      <c r="AJ913" s="18">
        <v>16968</v>
      </c>
    </row>
    <row r="914" spans="23:36" x14ac:dyDescent="0.35">
      <c r="Z914" s="57">
        <v>45411</v>
      </c>
      <c r="AA914" t="s">
        <v>2599</v>
      </c>
      <c r="AB914" s="18">
        <v>437.5</v>
      </c>
      <c r="AC914" s="18"/>
      <c r="AD914" s="18"/>
      <c r="AE914" s="18"/>
      <c r="AF914" s="18"/>
      <c r="AG914" s="18"/>
      <c r="AH914" s="18"/>
      <c r="AI914" s="18"/>
      <c r="AJ914" s="18">
        <v>437.5</v>
      </c>
    </row>
    <row r="915" spans="23:36" x14ac:dyDescent="0.35">
      <c r="AA915" t="s">
        <v>2601</v>
      </c>
      <c r="AB915" s="18">
        <v>17922</v>
      </c>
      <c r="AC915" s="18"/>
      <c r="AD915" s="18"/>
      <c r="AE915" s="18"/>
      <c r="AF915" s="18"/>
      <c r="AG915" s="18"/>
      <c r="AH915" s="18"/>
      <c r="AI915" s="18"/>
      <c r="AJ915" s="18">
        <v>17922</v>
      </c>
    </row>
    <row r="916" spans="23:36" x14ac:dyDescent="0.35">
      <c r="W916" s="36" t="s">
        <v>2039</v>
      </c>
      <c r="X916" s="36"/>
      <c r="Y916" s="36"/>
      <c r="Z916" s="36"/>
      <c r="AA916" s="36"/>
      <c r="AB916" s="37">
        <v>463497.4</v>
      </c>
      <c r="AC916" s="37"/>
      <c r="AD916" s="37"/>
      <c r="AE916" s="37"/>
      <c r="AF916" s="37"/>
      <c r="AG916" s="37"/>
      <c r="AH916" s="37"/>
      <c r="AI916" s="37"/>
      <c r="AJ916" s="37">
        <v>463497.4</v>
      </c>
    </row>
    <row r="917" spans="23:36" x14ac:dyDescent="0.35">
      <c r="W917" t="s">
        <v>2023</v>
      </c>
      <c r="X917">
        <v>2023</v>
      </c>
      <c r="Y917">
        <v>10</v>
      </c>
      <c r="Z917" s="57">
        <v>45224</v>
      </c>
      <c r="AA917" t="s">
        <v>2029</v>
      </c>
      <c r="AB917" s="18">
        <v>0</v>
      </c>
      <c r="AC917" s="18"/>
      <c r="AD917" s="18"/>
      <c r="AE917" s="18"/>
      <c r="AF917" s="18"/>
      <c r="AG917" s="18"/>
      <c r="AH917" s="18"/>
      <c r="AI917" s="18"/>
      <c r="AJ917" s="18">
        <v>0</v>
      </c>
    </row>
    <row r="918" spans="23:36" x14ac:dyDescent="0.35">
      <c r="Y918">
        <v>11</v>
      </c>
      <c r="Z918" s="57">
        <v>45233</v>
      </c>
      <c r="AA918" t="s">
        <v>2096</v>
      </c>
      <c r="AB918" s="18">
        <v>0</v>
      </c>
      <c r="AC918" s="18"/>
      <c r="AD918" s="18"/>
      <c r="AE918" s="18"/>
      <c r="AF918" s="18"/>
      <c r="AG918" s="18"/>
      <c r="AH918" s="18"/>
      <c r="AI918" s="18"/>
      <c r="AJ918" s="18">
        <v>0</v>
      </c>
    </row>
    <row r="919" spans="23:36" x14ac:dyDescent="0.35">
      <c r="W919" s="36" t="s">
        <v>2040</v>
      </c>
      <c r="X919" s="36"/>
      <c r="Y919" s="36"/>
      <c r="Z919" s="36"/>
      <c r="AA919" s="36"/>
      <c r="AB919" s="37">
        <v>0</v>
      </c>
      <c r="AC919" s="37"/>
      <c r="AD919" s="37"/>
      <c r="AE919" s="37"/>
      <c r="AF919" s="37"/>
      <c r="AG919" s="37"/>
      <c r="AH919" s="37"/>
      <c r="AI919" s="37"/>
      <c r="AJ919" s="37">
        <v>0</v>
      </c>
    </row>
    <row r="920" spans="23:36" x14ac:dyDescent="0.35">
      <c r="W920" t="s">
        <v>2204</v>
      </c>
      <c r="X920">
        <v>2023</v>
      </c>
      <c r="Y920">
        <v>12</v>
      </c>
      <c r="Z920" s="57">
        <v>45275</v>
      </c>
      <c r="AA920" t="s">
        <v>2265</v>
      </c>
      <c r="AB920" s="18">
        <v>0</v>
      </c>
      <c r="AC920" s="18"/>
      <c r="AD920" s="18"/>
      <c r="AE920" s="18"/>
      <c r="AF920" s="18"/>
      <c r="AG920" s="18"/>
      <c r="AH920" s="18"/>
      <c r="AI920" s="18"/>
      <c r="AJ920" s="18">
        <v>0</v>
      </c>
    </row>
    <row r="921" spans="23:36" x14ac:dyDescent="0.35">
      <c r="AA921" t="s">
        <v>2336</v>
      </c>
      <c r="AB921" s="18">
        <v>0</v>
      </c>
      <c r="AC921" s="18"/>
      <c r="AD921" s="18"/>
      <c r="AE921" s="18"/>
      <c r="AF921" s="18"/>
      <c r="AG921" s="18"/>
      <c r="AH921" s="18"/>
      <c r="AI921" s="18"/>
      <c r="AJ921" s="18">
        <v>0</v>
      </c>
    </row>
    <row r="922" spans="23:36" x14ac:dyDescent="0.35">
      <c r="Z922" s="57">
        <v>45281</v>
      </c>
      <c r="AA922" t="s">
        <v>2278</v>
      </c>
      <c r="AB922" s="18">
        <v>0</v>
      </c>
      <c r="AC922" s="18"/>
      <c r="AD922" s="18"/>
      <c r="AE922" s="18"/>
      <c r="AF922" s="18"/>
      <c r="AG922" s="18"/>
      <c r="AH922" s="18"/>
      <c r="AI922" s="18"/>
      <c r="AJ922" s="18">
        <v>0</v>
      </c>
    </row>
    <row r="923" spans="23:36" x14ac:dyDescent="0.35">
      <c r="X923">
        <v>2024</v>
      </c>
      <c r="Y923">
        <v>1</v>
      </c>
      <c r="Z923" s="57">
        <v>45297</v>
      </c>
      <c r="AA923" t="s">
        <v>2346</v>
      </c>
      <c r="AB923" s="18">
        <v>0</v>
      </c>
      <c r="AC923" s="18"/>
      <c r="AD923" s="18"/>
      <c r="AE923" s="18"/>
      <c r="AF923" s="18"/>
      <c r="AG923" s="18"/>
      <c r="AH923" s="18"/>
      <c r="AI923" s="18"/>
      <c r="AJ923" s="18">
        <v>0</v>
      </c>
    </row>
    <row r="924" spans="23:36" x14ac:dyDescent="0.35">
      <c r="Y924">
        <v>3</v>
      </c>
      <c r="Z924" s="57">
        <v>45353</v>
      </c>
      <c r="AA924" t="s">
        <v>2498</v>
      </c>
      <c r="AB924" s="18">
        <v>0</v>
      </c>
      <c r="AC924" s="18"/>
      <c r="AD924" s="18"/>
      <c r="AE924" s="18"/>
      <c r="AF924" s="18"/>
      <c r="AG924" s="18"/>
      <c r="AH924" s="18"/>
      <c r="AI924" s="18"/>
      <c r="AJ924" s="18">
        <v>0</v>
      </c>
    </row>
    <row r="925" spans="23:36" x14ac:dyDescent="0.35">
      <c r="W925" s="36" t="s">
        <v>2219</v>
      </c>
      <c r="X925" s="36"/>
      <c r="Y925" s="36"/>
      <c r="Z925" s="36"/>
      <c r="AA925" s="36"/>
      <c r="AB925" s="37">
        <v>0</v>
      </c>
      <c r="AC925" s="37"/>
      <c r="AD925" s="37"/>
      <c r="AE925" s="37"/>
      <c r="AF925" s="37"/>
      <c r="AG925" s="37"/>
      <c r="AH925" s="37"/>
      <c r="AI925" s="37"/>
      <c r="AJ925" s="37">
        <v>0</v>
      </c>
    </row>
    <row r="926" spans="23:36" x14ac:dyDescent="0.35">
      <c r="W926" t="s">
        <v>2210</v>
      </c>
      <c r="X926">
        <v>2023</v>
      </c>
      <c r="Y926">
        <v>12</v>
      </c>
      <c r="Z926" s="57">
        <v>45276</v>
      </c>
      <c r="AA926" t="s">
        <v>2267</v>
      </c>
      <c r="AB926" s="18">
        <v>0</v>
      </c>
      <c r="AC926" s="18"/>
      <c r="AD926" s="18"/>
      <c r="AE926" s="18"/>
      <c r="AF926" s="18"/>
      <c r="AG926" s="18"/>
      <c r="AH926" s="18"/>
      <c r="AI926" s="18"/>
      <c r="AJ926" s="18">
        <v>0</v>
      </c>
    </row>
    <row r="927" spans="23:36" x14ac:dyDescent="0.35">
      <c r="X927">
        <v>2024</v>
      </c>
      <c r="Y927">
        <v>1</v>
      </c>
      <c r="Z927" s="57">
        <v>45300</v>
      </c>
      <c r="AA927" t="s">
        <v>2348</v>
      </c>
      <c r="AB927" s="18">
        <v>0</v>
      </c>
      <c r="AC927" s="18"/>
      <c r="AD927" s="18"/>
      <c r="AE927" s="18"/>
      <c r="AF927" s="18"/>
      <c r="AG927" s="18"/>
      <c r="AH927" s="18"/>
      <c r="AI927" s="18"/>
      <c r="AJ927" s="18">
        <v>0</v>
      </c>
    </row>
    <row r="928" spans="23:36" x14ac:dyDescent="0.35">
      <c r="Z928" s="57">
        <v>45314</v>
      </c>
      <c r="AA928" t="s">
        <v>2363</v>
      </c>
      <c r="AB928" s="18">
        <v>0</v>
      </c>
      <c r="AC928" s="18"/>
      <c r="AD928" s="18"/>
      <c r="AE928" s="18"/>
      <c r="AF928" s="18"/>
      <c r="AG928" s="18"/>
      <c r="AH928" s="18"/>
      <c r="AI928" s="18"/>
      <c r="AJ928" s="18">
        <v>0</v>
      </c>
    </row>
    <row r="929" spans="23:36" x14ac:dyDescent="0.35">
      <c r="Y929">
        <v>2</v>
      </c>
      <c r="Z929" s="57">
        <v>45343</v>
      </c>
      <c r="AA929" t="s">
        <v>2437</v>
      </c>
      <c r="AB929" s="18">
        <v>0</v>
      </c>
      <c r="AC929" s="18"/>
      <c r="AD929" s="18"/>
      <c r="AE929" s="18"/>
      <c r="AF929" s="18"/>
      <c r="AG929" s="18"/>
      <c r="AH929" s="18"/>
      <c r="AI929" s="18"/>
      <c r="AJ929" s="18">
        <v>0</v>
      </c>
    </row>
    <row r="930" spans="23:36" x14ac:dyDescent="0.35">
      <c r="Y930">
        <v>3</v>
      </c>
      <c r="Z930" s="57">
        <v>45356</v>
      </c>
      <c r="AA930" t="s">
        <v>2502</v>
      </c>
      <c r="AB930" s="18">
        <v>0</v>
      </c>
      <c r="AC930" s="18"/>
      <c r="AD930" s="18"/>
      <c r="AE930" s="18"/>
      <c r="AF930" s="18"/>
      <c r="AG930" s="18"/>
      <c r="AH930" s="18"/>
      <c r="AI930" s="18"/>
      <c r="AJ930" s="18">
        <v>0</v>
      </c>
    </row>
    <row r="931" spans="23:36" x14ac:dyDescent="0.35">
      <c r="Z931" s="57">
        <v>45373</v>
      </c>
      <c r="AA931" t="s">
        <v>2524</v>
      </c>
      <c r="AB931" s="18">
        <v>0</v>
      </c>
      <c r="AC931" s="18"/>
      <c r="AD931" s="18"/>
      <c r="AE931" s="18"/>
      <c r="AF931" s="18"/>
      <c r="AG931" s="18"/>
      <c r="AH931" s="18"/>
      <c r="AI931" s="18"/>
      <c r="AJ931" s="18">
        <v>0</v>
      </c>
    </row>
    <row r="932" spans="23:36" x14ac:dyDescent="0.35">
      <c r="Y932">
        <v>5</v>
      </c>
      <c r="Z932" s="57">
        <v>45441</v>
      </c>
      <c r="AA932" t="s">
        <v>2648</v>
      </c>
      <c r="AB932" s="18">
        <v>0</v>
      </c>
      <c r="AC932" s="18"/>
      <c r="AD932" s="18"/>
      <c r="AE932" s="18"/>
      <c r="AF932" s="18"/>
      <c r="AG932" s="18"/>
      <c r="AH932" s="18"/>
      <c r="AI932" s="18"/>
      <c r="AJ932" s="18">
        <v>0</v>
      </c>
    </row>
    <row r="933" spans="23:36" x14ac:dyDescent="0.35">
      <c r="Y933">
        <v>4</v>
      </c>
      <c r="Z933" s="57">
        <v>45386</v>
      </c>
      <c r="AA933" t="s">
        <v>2579</v>
      </c>
      <c r="AB933" s="18">
        <v>0</v>
      </c>
      <c r="AC933" s="18"/>
      <c r="AD933" s="18"/>
      <c r="AE933" s="18"/>
      <c r="AF933" s="18"/>
      <c r="AG933" s="18"/>
      <c r="AH933" s="18"/>
      <c r="AI933" s="18"/>
      <c r="AJ933" s="18">
        <v>0</v>
      </c>
    </row>
    <row r="934" spans="23:36" x14ac:dyDescent="0.35">
      <c r="Z934" s="57">
        <v>45408</v>
      </c>
      <c r="AA934" t="s">
        <v>2593</v>
      </c>
      <c r="AB934" s="18">
        <v>0</v>
      </c>
      <c r="AC934" s="18"/>
      <c r="AD934" s="18"/>
      <c r="AE934" s="18"/>
      <c r="AF934" s="18"/>
      <c r="AG934" s="18"/>
      <c r="AH934" s="18"/>
      <c r="AI934" s="18"/>
      <c r="AJ934" s="18">
        <v>0</v>
      </c>
    </row>
    <row r="935" spans="23:36" x14ac:dyDescent="0.35">
      <c r="W935" s="36" t="s">
        <v>2220</v>
      </c>
      <c r="X935" s="36"/>
      <c r="Y935" s="36"/>
      <c r="Z935" s="36"/>
      <c r="AA935" s="36"/>
      <c r="AB935" s="37">
        <v>0</v>
      </c>
      <c r="AC935" s="37"/>
      <c r="AD935" s="37"/>
      <c r="AE935" s="37"/>
      <c r="AF935" s="37"/>
      <c r="AG935" s="37"/>
      <c r="AH935" s="37"/>
      <c r="AI935" s="37"/>
      <c r="AJ935" s="37">
        <v>0</v>
      </c>
    </row>
    <row r="936" spans="23:36" x14ac:dyDescent="0.35">
      <c r="W936" t="s">
        <v>2344</v>
      </c>
      <c r="X936">
        <v>2024</v>
      </c>
      <c r="Y936">
        <v>1</v>
      </c>
      <c r="Z936" s="57">
        <v>45295</v>
      </c>
      <c r="AA936" t="s">
        <v>2343</v>
      </c>
      <c r="AB936" s="18">
        <v>0</v>
      </c>
      <c r="AC936" s="18"/>
      <c r="AD936" s="18"/>
      <c r="AE936" s="18"/>
      <c r="AF936" s="18"/>
      <c r="AG936" s="18"/>
      <c r="AH936" s="18"/>
      <c r="AI936" s="18"/>
      <c r="AJ936" s="18">
        <v>0</v>
      </c>
    </row>
    <row r="937" spans="23:36" x14ac:dyDescent="0.35">
      <c r="W937" s="36" t="s">
        <v>2413</v>
      </c>
      <c r="X937" s="36"/>
      <c r="Y937" s="36"/>
      <c r="Z937" s="36"/>
      <c r="AA937" s="36"/>
      <c r="AB937" s="37">
        <v>0</v>
      </c>
      <c r="AC937" s="37"/>
      <c r="AD937" s="37"/>
      <c r="AE937" s="37"/>
      <c r="AF937" s="37"/>
      <c r="AG937" s="37"/>
      <c r="AH937" s="37"/>
      <c r="AI937" s="37"/>
      <c r="AJ937" s="37">
        <v>0</v>
      </c>
    </row>
    <row r="938" spans="23:36" x14ac:dyDescent="0.35">
      <c r="W938" t="s">
        <v>2357</v>
      </c>
      <c r="X938">
        <v>2024</v>
      </c>
      <c r="Y938">
        <v>1</v>
      </c>
      <c r="Z938" s="57">
        <v>45311</v>
      </c>
      <c r="AA938" t="s">
        <v>2356</v>
      </c>
      <c r="AB938" s="18">
        <v>0</v>
      </c>
      <c r="AC938" s="18"/>
      <c r="AD938" s="18"/>
      <c r="AE938" s="18"/>
      <c r="AF938" s="18"/>
      <c r="AG938" s="18"/>
      <c r="AH938" s="18"/>
      <c r="AI938" s="18"/>
      <c r="AJ938" s="18">
        <v>0</v>
      </c>
    </row>
    <row r="939" spans="23:36" x14ac:dyDescent="0.35">
      <c r="Z939" s="57">
        <v>45313</v>
      </c>
      <c r="AA939" t="s">
        <v>2362</v>
      </c>
      <c r="AB939" s="18">
        <v>0</v>
      </c>
      <c r="AC939" s="18"/>
      <c r="AD939" s="18"/>
      <c r="AE939" s="18"/>
      <c r="AF939" s="18"/>
      <c r="AG939" s="18"/>
      <c r="AH939" s="18"/>
      <c r="AI939" s="18"/>
      <c r="AJ939" s="18">
        <v>0</v>
      </c>
    </row>
    <row r="940" spans="23:36" x14ac:dyDescent="0.35">
      <c r="Z940" s="57">
        <v>45315</v>
      </c>
      <c r="AA940" t="s">
        <v>2370</v>
      </c>
      <c r="AB940" s="18">
        <v>0</v>
      </c>
      <c r="AC940" s="18"/>
      <c r="AD940" s="18"/>
      <c r="AE940" s="18"/>
      <c r="AF940" s="18"/>
      <c r="AG940" s="18"/>
      <c r="AH940" s="18"/>
      <c r="AI940" s="18"/>
      <c r="AJ940" s="18">
        <v>0</v>
      </c>
    </row>
    <row r="941" spans="23:36" x14ac:dyDescent="0.35">
      <c r="Y941">
        <v>2</v>
      </c>
      <c r="Z941" s="57">
        <v>45324</v>
      </c>
      <c r="AA941" t="s">
        <v>2417</v>
      </c>
      <c r="AB941" s="18">
        <v>0</v>
      </c>
      <c r="AC941" s="18"/>
      <c r="AD941" s="18"/>
      <c r="AE941" s="18"/>
      <c r="AF941" s="18"/>
      <c r="AG941" s="18"/>
      <c r="AH941" s="18"/>
      <c r="AI941" s="18"/>
      <c r="AJ941" s="18">
        <v>0</v>
      </c>
    </row>
    <row r="942" spans="23:36" x14ac:dyDescent="0.35">
      <c r="Z942" s="57">
        <v>45330</v>
      </c>
      <c r="AA942" t="s">
        <v>2425</v>
      </c>
      <c r="AB942" s="18">
        <v>0</v>
      </c>
      <c r="AC942" s="18"/>
      <c r="AD942" s="18"/>
      <c r="AE942" s="18"/>
      <c r="AF942" s="18"/>
      <c r="AG942" s="18"/>
      <c r="AH942" s="18"/>
      <c r="AI942" s="18"/>
      <c r="AJ942" s="18">
        <v>0</v>
      </c>
    </row>
    <row r="943" spans="23:36" x14ac:dyDescent="0.35">
      <c r="Y943">
        <v>5</v>
      </c>
      <c r="Z943" s="57">
        <v>45441</v>
      </c>
      <c r="AA943" t="s">
        <v>2645</v>
      </c>
      <c r="AB943" s="18">
        <v>0</v>
      </c>
      <c r="AC943" s="18"/>
      <c r="AD943" s="18"/>
      <c r="AE943" s="18"/>
      <c r="AF943" s="18"/>
      <c r="AG943" s="18"/>
      <c r="AH943" s="18"/>
      <c r="AI943" s="18"/>
      <c r="AJ943" s="18">
        <v>0</v>
      </c>
    </row>
    <row r="944" spans="23:36" x14ac:dyDescent="0.35">
      <c r="W944" s="36" t="s">
        <v>2414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/>
      <c r="AI944" s="37"/>
      <c r="AJ944" s="37">
        <v>0</v>
      </c>
    </row>
    <row r="945" spans="23:36" x14ac:dyDescent="0.35">
      <c r="W945" t="s">
        <v>2435</v>
      </c>
      <c r="X945">
        <v>2024</v>
      </c>
      <c r="Y945">
        <v>2</v>
      </c>
      <c r="Z945" s="57">
        <v>45342</v>
      </c>
      <c r="AA945" t="s">
        <v>2433</v>
      </c>
      <c r="AB945" s="18"/>
      <c r="AC945" s="18"/>
      <c r="AD945" s="18"/>
      <c r="AE945" s="18"/>
      <c r="AF945" s="18"/>
      <c r="AG945" s="18"/>
      <c r="AH945" s="18">
        <v>0</v>
      </c>
      <c r="AI945" s="18"/>
      <c r="AJ945" s="18">
        <v>0</v>
      </c>
    </row>
    <row r="946" spans="23:36" x14ac:dyDescent="0.35">
      <c r="W946" s="36" t="s">
        <v>2577</v>
      </c>
      <c r="X946" s="36"/>
      <c r="Y946" s="36"/>
      <c r="Z946" s="36"/>
      <c r="AA946" s="36"/>
      <c r="AB946" s="37"/>
      <c r="AC946" s="37"/>
      <c r="AD946" s="37"/>
      <c r="AE946" s="37"/>
      <c r="AF946" s="37"/>
      <c r="AG946" s="37"/>
      <c r="AH946" s="37">
        <v>0</v>
      </c>
      <c r="AI946" s="37"/>
      <c r="AJ946" s="37">
        <v>0</v>
      </c>
    </row>
    <row r="947" spans="23:36" x14ac:dyDescent="0.35">
      <c r="W947" t="s">
        <v>2513</v>
      </c>
      <c r="X947">
        <v>2024</v>
      </c>
      <c r="Y947">
        <v>3</v>
      </c>
      <c r="Z947" s="57">
        <v>45367</v>
      </c>
      <c r="AA947" t="s">
        <v>2512</v>
      </c>
      <c r="AB947" s="18"/>
      <c r="AC947" s="18"/>
      <c r="AD947" s="18"/>
      <c r="AE947" s="18"/>
      <c r="AF947" s="18"/>
      <c r="AG947" s="18"/>
      <c r="AH947" s="18"/>
      <c r="AI947" s="18">
        <v>0</v>
      </c>
      <c r="AJ947" s="18">
        <v>0</v>
      </c>
    </row>
    <row r="948" spans="23:36" x14ac:dyDescent="0.35">
      <c r="W948" s="36" t="s">
        <v>2578</v>
      </c>
      <c r="X948" s="36"/>
      <c r="Y948" s="36"/>
      <c r="Z948" s="36"/>
      <c r="AA948" s="36"/>
      <c r="AB948" s="37"/>
      <c r="AC948" s="37"/>
      <c r="AD948" s="37"/>
      <c r="AE948" s="37"/>
      <c r="AF948" s="37"/>
      <c r="AG948" s="37"/>
      <c r="AH948" s="37"/>
      <c r="AI948" s="37">
        <v>0</v>
      </c>
      <c r="AJ948" s="37">
        <v>0</v>
      </c>
    </row>
    <row r="949" spans="23:36" x14ac:dyDescent="0.35">
      <c r="W949" t="s">
        <v>131</v>
      </c>
      <c r="AB949" s="18">
        <v>613856.5</v>
      </c>
      <c r="AC949" s="18">
        <v>0</v>
      </c>
      <c r="AD949" s="18">
        <v>21309.699999999997</v>
      </c>
      <c r="AE949" s="18">
        <v>114420.1</v>
      </c>
      <c r="AF949" s="18">
        <v>0</v>
      </c>
      <c r="AG949" s="18">
        <v>14154.5</v>
      </c>
      <c r="AH949" s="18">
        <v>0</v>
      </c>
      <c r="AI949" s="18">
        <v>0</v>
      </c>
      <c r="AJ949" s="18">
        <v>763740.8</v>
      </c>
    </row>
  </sheetData>
  <pageMargins left="0.39370078740157483" right="0" top="0.39370078740157483" bottom="0.39370078740157483" header="0.31496062992125984" footer="0.31496062992125984"/>
  <pageSetup scale="79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922"/>
  <sheetViews>
    <sheetView zoomScale="70" zoomScaleNormal="70" workbookViewId="0">
      <selection activeCell="U1" sqref="U1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up'!$A$2:$C$50,3,FALSE)</f>
        <v>Cash</v>
      </c>
      <c r="J2" s="5">
        <f>VLOOKUP(F2,'Set up'!$A$2:$D$50,4,FALSE)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up'!$A$2:$E$50,5,FALSE)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up'!$A$2:$C$50,3,FALSE)</f>
        <v>Cash</v>
      </c>
      <c r="J3" s="5">
        <f>VLOOKUP(F3,'Set up'!$A$2:$D$50,4,FALSE)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up'!$A$2:$E$50,5,FALSE)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up'!$A$2:$C$50,3,FALSE)</f>
        <v>Cash</v>
      </c>
      <c r="J4" s="5">
        <f>VLOOKUP(F4,'Set up'!$A$2:$D$50,4,FALSE)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up'!$A$2:$E$50,5,FALSE)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up'!$A$2:$C$50,3,FALSE)</f>
        <v>Cash</v>
      </c>
      <c r="J5" s="5">
        <f>VLOOKUP(F5,'Set up'!$A$2:$D$50,4,FALSE)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up'!$A$2:$E$50,5,FALSE)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up'!$A$2:$C$50,3,FALSE)</f>
        <v>Cash</v>
      </c>
      <c r="J6" s="5">
        <f>VLOOKUP(F6,'Set up'!$A$2:$D$50,4,FALSE)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up'!$A$2:$E$50,5,FALSE)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up'!$A$2:$C$50,3,FALSE)</f>
        <v>Cash</v>
      </c>
      <c r="J7" s="5">
        <f>VLOOKUP(F7,'Set up'!$A$2:$D$50,4,FALSE)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up'!$A$2:$E$50,5,FALSE)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up'!$A$2:$C$50,3,FALSE)</f>
        <v>Cash</v>
      </c>
      <c r="J8" s="5">
        <f>VLOOKUP(F8,'Set up'!$A$2:$D$50,4,FALSE)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up'!$A$2:$E$50,5,FALSE)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up'!$A$2:$C$50,3,FALSE)</f>
        <v>Cash</v>
      </c>
      <c r="J9" s="5">
        <f>VLOOKUP(F9,'Set up'!$A$2:$D$50,4,FALSE)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up'!$A$2:$E$50,5,FALSE)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up'!$A$2:$C$50,3,FALSE)</f>
        <v>45</v>
      </c>
      <c r="J10" s="5">
        <f>VLOOKUP(F10,'Set up'!$A$2:$D$50,4,FALSE)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up'!$A$2:$E$50,5,FALSE)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up'!$A$2:$C$50,3,FALSE)</f>
        <v>45</v>
      </c>
      <c r="J11" s="5">
        <f>VLOOKUP(F11,'Set up'!$A$2:$D$50,4,FALSE)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up'!$A$2:$E$50,5,FALSE)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up'!$A$2:$C$50,3,FALSE)</f>
        <v>120</v>
      </c>
      <c r="J12" s="5">
        <f>VLOOKUP(F12,'Set up'!$A$2:$D$50,4,FALSE)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up'!$A$2:$E$50,5,FALSE)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up'!$A$2:$C$50,3,FALSE)</f>
        <v>45</v>
      </c>
      <c r="J13" s="5">
        <f>VLOOKUP(F13,'Set up'!$A$2:$D$50,4,FALSE)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up'!$A$2:$E$50,5,FALSE)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up'!$A$2:$C$50,3,FALSE)</f>
        <v>Cash</v>
      </c>
      <c r="J14" s="5">
        <f>VLOOKUP(F14,'Set up'!$A$2:$D$50,4,FALSE)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up'!$A$2:$E$50,5,FALSE)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up'!$A$2:$C$50,3,FALSE)</f>
        <v>Cash</v>
      </c>
      <c r="J15" s="5">
        <f>VLOOKUP(F15,'Set up'!$A$2:$D$50,4,FALSE)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up'!$A$2:$E$50,5,FALSE)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up'!$A$2:$C$50,3,FALSE)</f>
        <v>Cash</v>
      </c>
      <c r="J16" s="5">
        <f>VLOOKUP(F16,'Set up'!$A$2:$D$50,4,FALSE)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up'!$A$2:$E$50,5,FALSE)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up'!$A$2:$C$50,3,FALSE)</f>
        <v>120</v>
      </c>
      <c r="J17" s="5">
        <f>VLOOKUP(F17,'Set up'!$A$2:$D$50,4,FALSE)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up'!$A$2:$E$50,5,FALSE)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up'!$A$2:$C$50,3,FALSE)</f>
        <v>120</v>
      </c>
      <c r="J18" s="5">
        <f>VLOOKUP(F18,'Set up'!$A$2:$D$50,4,FALSE)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up'!$A$2:$E$50,5,FALSE)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up'!$A$2:$C$50,3,FALSE)</f>
        <v>120</v>
      </c>
      <c r="J19" s="5">
        <f>VLOOKUP(F19,'Set up'!$A$2:$D$50,4,FALSE)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up'!$A$2:$E$50,5,FALSE)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up'!$A$2:$C$50,3,FALSE)</f>
        <v>Cash</v>
      </c>
      <c r="J20" s="5">
        <f>VLOOKUP(F20,'Set up'!$A$2:$D$50,4,FALSE)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up'!$A$2:$E$50,5,FALSE)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up'!$A$2:$C$50,3,FALSE)</f>
        <v>Cash</v>
      </c>
      <c r="J21" s="5">
        <f>VLOOKUP(F21,'Set up'!$A$2:$D$50,4,FALSE)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up'!$A$2:$E$50,5,FALSE)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up'!$A$2:$C$50,3,FALSE)</f>
        <v>45</v>
      </c>
      <c r="J22" s="5">
        <f>VLOOKUP(F22,'Set up'!$A$2:$D$50,4,FALSE)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up'!$A$2:$E$50,5,FALSE)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up'!$A$2:$C$50,3,FALSE)</f>
        <v>45</v>
      </c>
      <c r="J23" s="5">
        <f>VLOOKUP(F23,'Set up'!$A$2:$D$50,4,FALSE)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up'!$A$2:$E$50,5,FALSE)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up'!$A$2:$C$50,3,FALSE)</f>
        <v>Cash</v>
      </c>
      <c r="J24" s="5">
        <f>VLOOKUP(F24,'Set up'!$A$2:$D$50,4,FALSE)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up'!$A$2:$E$50,5,FALSE)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up'!$A$2:$C$50,3,FALSE)</f>
        <v>Cash</v>
      </c>
      <c r="J25" s="5">
        <f>VLOOKUP(F25,'Set up'!$A$2:$D$50,4,FALSE)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up'!$A$2:$E$50,5,FALSE)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up'!$A$2:$C$50,3,FALSE)</f>
        <v>Cash</v>
      </c>
      <c r="J26" s="5">
        <f>VLOOKUP(F26,'Set up'!$A$2:$D$50,4,FALSE)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up'!$A$2:$E$50,5,FALSE)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up'!$A$2:$C$50,3,FALSE)</f>
        <v>Cash</v>
      </c>
      <c r="J27" s="5">
        <f>VLOOKUP(F27,'Set up'!$A$2:$D$50,4,FALSE)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up'!$A$2:$E$50,5,FALSE)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up'!$A$2:$C$50,3,FALSE)</f>
        <v>45</v>
      </c>
      <c r="J28" s="5">
        <f>VLOOKUP(F28,'Set up'!$A$2:$D$50,4,FALSE)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up'!$A$2:$E$50,5,FALSE)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up'!$A$2:$C$50,3,FALSE)</f>
        <v>Cash</v>
      </c>
      <c r="J29" s="5">
        <f>VLOOKUP(F29,'Set up'!$A$2:$D$50,4,FALSE)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up'!$A$2:$E$50,5,FALSE)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up'!$A$2:$C$50,3,FALSE)</f>
        <v>Cash</v>
      </c>
      <c r="J30" s="5">
        <f>VLOOKUP(F30,'Set up'!$A$2:$D$50,4,FALSE)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up'!$A$2:$E$50,5,FALSE)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up'!$A$2:$C$50,3,FALSE)</f>
        <v>Cash</v>
      </c>
      <c r="J31" s="5">
        <f>VLOOKUP(F31,'Set up'!$A$2:$D$50,4,FALSE)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up'!$A$2:$E$50,5,FALSE)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up'!$A$2:$C$50,3,FALSE)</f>
        <v>Cash</v>
      </c>
      <c r="J32" s="5">
        <f>VLOOKUP(F32,'Set up'!$A$2:$D$50,4,FALSE)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up'!$A$2:$E$50,5,FALSE)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up'!$A$2:$C$50,3,FALSE)</f>
        <v>Cash</v>
      </c>
      <c r="J33" s="5">
        <f>VLOOKUP(F33,'Set up'!$A$2:$D$50,4,FALSE)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up'!$A$2:$E$50,5,FALSE)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up'!$A$2:$C$50,3,FALSE)</f>
        <v>Cash</v>
      </c>
      <c r="J34" s="5">
        <f>VLOOKUP(F34,'Set up'!$A$2:$D$50,4,FALSE)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up'!$A$2:$E$50,5,FALSE)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up'!$A$2:$C$50,3,FALSE)</f>
        <v>Cash</v>
      </c>
      <c r="J35" s="5">
        <f>VLOOKUP(F35,'Set up'!$A$2:$D$50,4,FALSE)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up'!$A$2:$E$50,5,FALSE)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up'!$A$2:$C$50,3,FALSE)</f>
        <v>45</v>
      </c>
      <c r="J36" s="5">
        <f>VLOOKUP(F36,'Set up'!$A$2:$D$50,4,FALSE)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up'!$A$2:$E$50,5,FALSE)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up'!$A$2:$C$50,3,FALSE)</f>
        <v>45</v>
      </c>
      <c r="J37" s="5">
        <f>VLOOKUP(F37,'Set up'!$A$2:$D$50,4,FALSE)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up'!$A$2:$E$50,5,FALSE)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up'!$A$2:$C$50,3,FALSE)</f>
        <v>45</v>
      </c>
      <c r="J38" s="5">
        <f>VLOOKUP(F38,'Set up'!$A$2:$D$50,4,FALSE)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up'!$A$2:$E$50,5,FALSE)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up'!$A$2:$C$50,3,FALSE)</f>
        <v>60</v>
      </c>
      <c r="J39" s="5">
        <f>VLOOKUP(F39,'Set up'!$A$2:$D$50,4,FALSE)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up'!$A$2:$E$50,5,FALSE)</f>
        <v>Chq</v>
      </c>
      <c r="S39" s="15" t="s">
        <v>187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up'!$A$2:$C$50,3,FALSE)</f>
        <v>60</v>
      </c>
      <c r="J40" s="5">
        <f>VLOOKUP(F40,'Set up'!$A$2:$D$50,4,FALSE)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up'!$A$2:$E$50,5,FALSE)</f>
        <v>Chq</v>
      </c>
      <c r="S40" s="15" t="s">
        <v>187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up'!$A$2:$C$50,3,FALSE)</f>
        <v>Cash</v>
      </c>
      <c r="J41" s="5">
        <f>VLOOKUP(F41,'Set up'!$A$2:$D$50,4,FALSE)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up'!$A$2:$E$50,5,FALSE)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up'!$A$2:$C$50,3,FALSE)</f>
        <v>120</v>
      </c>
      <c r="J42" s="5">
        <f>VLOOKUP(F42,'Set up'!$A$2:$D$50,4,FALSE)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up'!$A$2:$E$50,5,FALSE)</f>
        <v>Trsf</v>
      </c>
      <c r="S42" s="13" t="s">
        <v>213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up'!$A$2:$C$50,3,FALSE)</f>
        <v>120</v>
      </c>
      <c r="J43" s="5">
        <f>VLOOKUP(F43,'Set up'!$A$2:$D$50,4,FALSE)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up'!$A$2:$E$50,5,FALSE)</f>
        <v>Trsf</v>
      </c>
      <c r="S43" s="13" t="s">
        <v>213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up'!$A$2:$C$50,3,FALSE)</f>
        <v>120</v>
      </c>
      <c r="J44" s="5">
        <f>VLOOKUP(F44,'Set up'!$A$2:$D$50,4,FALSE)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up'!$A$2:$E$50,5,FALSE)</f>
        <v>Trsf</v>
      </c>
      <c r="S44" s="13" t="s">
        <v>213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up'!$A$2:$C$50,3,FALSE)</f>
        <v>120</v>
      </c>
      <c r="J45" s="5">
        <f>VLOOKUP(F45,'Set up'!$A$2:$D$50,4,FALSE)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up'!$A$2:$E$50,5,FALSE)</f>
        <v>Trsf</v>
      </c>
      <c r="S45" s="13" t="s">
        <v>213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up'!$A$2:$C$50,3,FALSE)</f>
        <v>120</v>
      </c>
      <c r="J46" s="5">
        <f>VLOOKUP(F46,'Set up'!$A$2:$D$50,4,FALSE)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up'!$A$2:$E$50,5,FALSE)</f>
        <v>Trsf</v>
      </c>
      <c r="S46" s="13" t="s">
        <v>213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up'!$A$2:$C$50,3,FALSE)</f>
        <v>Cash</v>
      </c>
      <c r="J47" s="5">
        <f>VLOOKUP(F47,'Set up'!$A$2:$D$50,4,FALSE)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up'!$A$2:$E$50,5,FALSE)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up'!$A$2:$C$50,3,FALSE)</f>
        <v>Cash</v>
      </c>
      <c r="J48" s="5">
        <f>VLOOKUP(F48,'Set up'!$A$2:$D$50,4,FALSE)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up'!$A$2:$E$50,5,FALSE)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up'!$A$2:$C$50,3,FALSE)</f>
        <v>Cash</v>
      </c>
      <c r="J49" s="5">
        <f>VLOOKUP(F49,'Set up'!$A$2:$D$50,4,FALSE)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up'!$A$2:$E$50,5,FALSE)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up'!$A$2:$C$50,3,FALSE)</f>
        <v>Cash</v>
      </c>
      <c r="J50" s="5">
        <f>VLOOKUP(F50,'Set up'!$A$2:$D$50,4,FALSE)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up'!$A$2:$E$50,5,FALSE)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up'!$A$2:$C$50,3,FALSE)</f>
        <v>Cash</v>
      </c>
      <c r="J51" s="5">
        <f>VLOOKUP(F51,'Set up'!$A$2:$D$50,4,FALSE)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up'!$A$2:$E$50,5,FALSE)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up'!$A$2:$C$50,3,FALSE)</f>
        <v>Cash</v>
      </c>
      <c r="J52" s="5">
        <f>VLOOKUP(F52,'Set up'!$A$2:$D$50,4,FALSE)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up'!$A$2:$E$50,5,FALSE)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up'!$A$2:$C$50,3,FALSE)</f>
        <v>120</v>
      </c>
      <c r="J53" s="5">
        <f>VLOOKUP(F53,'Set up'!$A$2:$D$50,4,FALSE)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up'!$A$2:$E$50,5,FALSE)</f>
        <v>Chq</v>
      </c>
      <c r="S53" s="13" t="s">
        <v>248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up'!$A$2:$C$50,3,FALSE)</f>
        <v>120</v>
      </c>
      <c r="J54" s="5">
        <f>VLOOKUP(F54,'Set up'!$A$2:$D$50,4,FALSE)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up'!$A$2:$E$50,5,FALSE)</f>
        <v>Chq</v>
      </c>
      <c r="S54" s="13" t="s">
        <v>248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up'!$A$2:$C$50,3,FALSE)</f>
        <v>120</v>
      </c>
      <c r="J55" s="5">
        <f>VLOOKUP(F55,'Set up'!$A$2:$D$50,4,FALSE)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up'!$A$2:$E$50,5,FALSE)</f>
        <v>Chq</v>
      </c>
      <c r="S55" s="13" t="s">
        <v>248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up'!$A$2:$C$50,3,FALSE)</f>
        <v>120</v>
      </c>
      <c r="J56" s="5">
        <f>VLOOKUP(F56,'Set up'!$A$2:$D$50,4,FALSE)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up'!$A$2:$E$50,5,FALSE)</f>
        <v>Chq</v>
      </c>
      <c r="S56" s="13" t="s">
        <v>248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up'!$A$2:$C$50,3,FALSE)</f>
        <v>120</v>
      </c>
      <c r="J57" s="5">
        <f>VLOOKUP(F57,'Set up'!$A$2:$D$50,4,FALSE)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up'!$A$2:$E$50,5,FALSE)</f>
        <v>Chq</v>
      </c>
      <c r="S57" s="13" t="s">
        <v>248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up'!$A$2:$C$50,3,FALSE)</f>
        <v>120</v>
      </c>
      <c r="J58" s="5">
        <f>VLOOKUP(F58,'Set up'!$A$2:$D$50,4,FALSE)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up'!$A$2:$E$50,5,FALSE)</f>
        <v>Chq</v>
      </c>
      <c r="S58" s="13" t="s">
        <v>248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up'!$A$2:$C$50,3,FALSE)</f>
        <v>120</v>
      </c>
      <c r="J59" s="5">
        <f>VLOOKUP(F59,'Set up'!$A$2:$D$50,4,FALSE)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up'!$A$2:$E$50,5,FALSE)</f>
        <v>Chq</v>
      </c>
      <c r="S59" s="13" t="s">
        <v>248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up'!$A$2:$C$50,3,FALSE)</f>
        <v>Cash</v>
      </c>
      <c r="J60" s="5">
        <f>VLOOKUP(F60,'Set up'!$A$2:$D$50,4,FALSE)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up'!$A$2:$E$50,5,FALSE)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up'!$A$2:$C$50,3,FALSE)</f>
        <v>Cash</v>
      </c>
      <c r="J61" s="5">
        <f>VLOOKUP(F61,'Set up'!$A$2:$D$50,4,FALSE)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up'!$A$2:$E$50,5,FALSE)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up'!$A$2:$C$50,3,FALSE)</f>
        <v>120</v>
      </c>
      <c r="J62" s="5">
        <f>VLOOKUP(F62,'Set up'!$A$2:$D$50,4,FALSE)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up'!$A$2:$E$50,5,FALSE)</f>
        <v>Chq</v>
      </c>
      <c r="S62" s="13" t="s">
        <v>248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up'!$A$2:$C$50,3,FALSE)</f>
        <v>120</v>
      </c>
      <c r="J63" s="5">
        <f>VLOOKUP(F63,'Set up'!$A$2:$D$50,4,FALSE)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up'!$A$2:$E$50,5,FALSE)</f>
        <v>Chq</v>
      </c>
      <c r="S63" s="13" t="s">
        <v>248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up'!$A$2:$C$50,3,FALSE)</f>
        <v>120</v>
      </c>
      <c r="J64" s="5">
        <f>VLOOKUP(F64,'Set up'!$A$2:$D$50,4,FALSE)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up'!$A$2:$E$50,5,FALSE)</f>
        <v>Chq</v>
      </c>
      <c r="S64" s="13" t="s">
        <v>248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up'!$A$2:$C$50,3,FALSE)</f>
        <v>120</v>
      </c>
      <c r="J65" s="5">
        <f>VLOOKUP(F65,'Set up'!$A$2:$D$50,4,FALSE)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up'!$A$2:$E$50,5,FALSE)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up'!$A$2:$C$50,3,FALSE)</f>
        <v>120</v>
      </c>
      <c r="J66" s="5">
        <f>VLOOKUP(F66,'Set up'!$A$2:$D$50,4,FALSE)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up'!$A$2:$E$50,5,FALSE)</f>
        <v>Chq</v>
      </c>
      <c r="S66" s="13" t="s">
        <v>248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up'!$A$2:$C$50,3,FALSE)</f>
        <v>120</v>
      </c>
      <c r="J67" s="5">
        <f>VLOOKUP(F67,'Set up'!$A$2:$D$50,4,FALSE)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up'!$A$2:$E$50,5,FALSE)</f>
        <v>Trsf</v>
      </c>
      <c r="S67" s="13" t="s">
        <v>249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up'!$A$2:$C$50,3,FALSE)</f>
        <v>120</v>
      </c>
      <c r="J68" s="5">
        <f>VLOOKUP(F68,'Set up'!$A$2:$D$50,4,FALSE)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up'!$A$2:$E$50,5,FALSE)</f>
        <v>Trsf</v>
      </c>
      <c r="S68" s="13" t="s">
        <v>249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up'!$A$2:$C$50,3,FALSE)</f>
        <v>120</v>
      </c>
      <c r="J69" s="5">
        <f>VLOOKUP(F69,'Set up'!$A$2:$D$50,4,FALSE)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up'!$A$2:$E$50,5,FALSE)</f>
        <v>Trsf</v>
      </c>
      <c r="S69" s="13" t="s">
        <v>249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up'!$A$2:$C$50,3,FALSE)</f>
        <v>120</v>
      </c>
      <c r="J70" s="5">
        <f>VLOOKUP(F70,'Set up'!$A$2:$D$50,4,FALSE)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up'!$A$2:$E$50,5,FALSE)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up'!$A$2:$C$50,3,FALSE)</f>
        <v>Cash</v>
      </c>
      <c r="J71" s="5">
        <f>VLOOKUP(F71,'Set up'!$A$2:$D$50,4,FALSE)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up'!$A$2:$E$50,5,FALSE)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up'!$A$2:$C$50,3,FALSE)</f>
        <v>Cash</v>
      </c>
      <c r="J72" s="5">
        <f>VLOOKUP(F72,'Set up'!$A$2:$D$50,4,FALSE)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up'!$A$2:$E$50,5,FALSE)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up'!$A$2:$C$50,3,FALSE)</f>
        <v>Cash</v>
      </c>
      <c r="J73" s="5">
        <f>VLOOKUP(F73,'Set up'!$A$2:$D$50,4,FALSE)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up'!$A$2:$E$50,5,FALSE)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up'!$A$2:$C$50,3,FALSE)</f>
        <v>45</v>
      </c>
      <c r="J74" s="5">
        <f>VLOOKUP(F74,'Set up'!$A$2:$D$50,4,FALSE)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up'!$A$2:$E$50,5,FALSE)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up'!$A$2:$C$50,3,FALSE)</f>
        <v>45</v>
      </c>
      <c r="J75" s="5">
        <f>VLOOKUP(F75,'Set up'!$A$2:$D$50,4,FALSE)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up'!$A$2:$E$50,5,FALSE)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up'!$A$2:$C$50,3,FALSE)</f>
        <v>45</v>
      </c>
      <c r="J76" s="5">
        <f>VLOOKUP(F76,'Set up'!$A$2:$D$50,4,FALSE)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up'!$A$2:$E$50,5,FALSE)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up'!$A$2:$C$50,3,FALSE)</f>
        <v>45</v>
      </c>
      <c r="J77" s="5">
        <f>VLOOKUP(F77,'Set up'!$A$2:$D$50,4,FALSE)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up'!$A$2:$E$50,5,FALSE)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up'!$A$2:$C$50,3,FALSE)</f>
        <v>120</v>
      </c>
      <c r="J78" s="5">
        <f>VLOOKUP(F78,'Set up'!$A$2:$D$50,4,FALSE)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up'!$A$2:$E$50,5,FALSE)</f>
        <v>Chq</v>
      </c>
      <c r="S78" s="13" t="s">
        <v>277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up'!$A$2:$C$50,3,FALSE)</f>
        <v>120</v>
      </c>
      <c r="J79" s="5">
        <f>VLOOKUP(F79,'Set up'!$A$2:$D$50,4,FALSE)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up'!$A$2:$E$50,5,FALSE)</f>
        <v>Chq</v>
      </c>
      <c r="S79" s="13" t="s">
        <v>277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up'!$A$2:$C$50,3,FALSE)</f>
        <v>120</v>
      </c>
      <c r="J80" s="5">
        <f>VLOOKUP(F80,'Set up'!$A$2:$D$50,4,FALSE)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up'!$A$2:$E$50,5,FALSE)</f>
        <v>Chq</v>
      </c>
      <c r="S80" s="13" t="s">
        <v>277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up'!$A$2:$C$50,3,FALSE)</f>
        <v>120</v>
      </c>
      <c r="J81" s="5">
        <f>VLOOKUP(F81,'Set up'!$A$2:$D$50,4,FALSE)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up'!$A$2:$E$50,5,FALSE)</f>
        <v>Chq</v>
      </c>
      <c r="S81" s="13" t="s">
        <v>277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up'!$A$2:$C$50,3,FALSE)</f>
        <v>120</v>
      </c>
      <c r="J82" s="5">
        <f>VLOOKUP(F82,'Set up'!$A$2:$D$50,4,FALSE)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up'!$A$2:$E$50,5,FALSE)</f>
        <v>Chq</v>
      </c>
      <c r="S82" s="13" t="s">
        <v>277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up'!$A$2:$C$50,3,FALSE)</f>
        <v>120</v>
      </c>
      <c r="J83" s="5">
        <f>VLOOKUP(F83,'Set up'!$A$2:$D$50,4,FALSE)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up'!$A$2:$E$50,5,FALSE)</f>
        <v>Chq</v>
      </c>
      <c r="S83" s="13" t="s">
        <v>277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up'!$A$2:$C$50,3,FALSE)</f>
        <v>120</v>
      </c>
      <c r="J84" s="5">
        <f>VLOOKUP(F84,'Set up'!$A$2:$D$50,4,FALSE)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up'!$A$2:$E$50,5,FALSE)</f>
        <v>Chq</v>
      </c>
      <c r="S84" s="13" t="s">
        <v>277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up'!$A$2:$C$50,3,FALSE)</f>
        <v>Cash</v>
      </c>
      <c r="J85" s="5">
        <f>VLOOKUP(F85,'Set up'!$A$2:$D$50,4,FALSE)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up'!$A$2:$E$50,5,FALSE)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up'!$A$2:$C$50,3,FALSE)</f>
        <v>Cash</v>
      </c>
      <c r="J86" s="5">
        <f>VLOOKUP(F86,'Set up'!$A$2:$D$50,4,FALSE)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up'!$A$2:$E$50,5,FALSE)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up'!$A$2:$C$50,3,FALSE)</f>
        <v>Cash</v>
      </c>
      <c r="J87" s="5">
        <f>VLOOKUP(F87,'Set up'!$A$2:$D$50,4,FALSE)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up'!$A$2:$E$50,5,FALSE)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up'!$A$2:$C$50,3,FALSE)</f>
        <v>Cash</v>
      </c>
      <c r="J88" s="5">
        <f>VLOOKUP(F88,'Set up'!$A$2:$D$50,4,FALSE)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up'!$A$2:$E$50,5,FALSE)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up'!$A$2:$C$50,3,FALSE)</f>
        <v>Cash</v>
      </c>
      <c r="J89" s="5">
        <f>VLOOKUP(F89,'Set up'!$A$2:$D$50,4,FALSE)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up'!$A$2:$E$50,5,FALSE)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up'!$A$2:$C$50,3,FALSE)</f>
        <v>45</v>
      </c>
      <c r="J90" s="5">
        <f>VLOOKUP(F90,'Set up'!$A$2:$D$50,4,FALSE)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up'!$A$2:$E$50,5,FALSE)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up'!$A$2:$C$50,3,FALSE)</f>
        <v>45</v>
      </c>
      <c r="J91" s="5">
        <f>VLOOKUP(F91,'Set up'!$A$2:$D$50,4,FALSE)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up'!$A$2:$E$50,5,FALSE)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up'!$A$2:$C$50,3,FALSE)</f>
        <v>Cash</v>
      </c>
      <c r="J92" s="5">
        <f>VLOOKUP(F92,'Set up'!$A$2:$D$50,4,FALSE)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up'!$A$2:$E$50,5,FALSE)</f>
        <v>Trsf</v>
      </c>
      <c r="S92" s="1" t="s">
        <v>160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up'!$A$2:$C$50,3,FALSE)</f>
        <v>Cash</v>
      </c>
      <c r="J93" s="5">
        <f>VLOOKUP(F93,'Set up'!$A$2:$D$50,4,FALSE)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up'!$A$2:$E$50,5,FALSE)</f>
        <v>Trsf</v>
      </c>
      <c r="S93" s="1" t="s">
        <v>160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up'!$A$2:$C$50,3,FALSE)</f>
        <v>Cash</v>
      </c>
      <c r="J94" s="5">
        <f>VLOOKUP(F94,'Set up'!$A$2:$D$50,4,FALSE)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up'!$A$2:$E$50,5,FALSE)</f>
        <v>Trsf</v>
      </c>
      <c r="S94" s="1" t="s">
        <v>160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up'!$A$2:$C$50,3,FALSE)</f>
        <v>Cash</v>
      </c>
      <c r="J95" s="5">
        <f>VLOOKUP(F95,'Set up'!$A$2:$D$50,4,FALSE)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up'!$A$2:$E$50,5,FALSE)</f>
        <v>Chq</v>
      </c>
      <c r="S95" s="1" t="s">
        <v>158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up'!$A$2:$C$50,3,FALSE)</f>
        <v>Cash</v>
      </c>
      <c r="J96" s="5">
        <f>VLOOKUP(F96,'Set up'!$A$2:$D$50,4,FALSE)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up'!$A$2:$E$50,5,FALSE)</f>
        <v>Chq</v>
      </c>
      <c r="S96" s="1" t="s">
        <v>157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up'!$A$2:$C$50,3,FALSE)</f>
        <v>120</v>
      </c>
      <c r="J97" s="5">
        <f>VLOOKUP(F97,'Set up'!$A$2:$D$50,4,FALSE)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up'!$A$2:$E$50,5,FALSE)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up'!$A$2:$C$50,3,FALSE)</f>
        <v>120</v>
      </c>
      <c r="J98" s="5">
        <f>VLOOKUP(F98,'Set up'!$A$2:$D$50,4,FALSE)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up'!$A$2:$E$50,5,FALSE)</f>
        <v>Trsf</v>
      </c>
      <c r="S98" s="13" t="s">
        <v>300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up'!$A$2:$C$50,3,FALSE)</f>
        <v>120</v>
      </c>
      <c r="J99" s="5">
        <f>VLOOKUP(F99,'Set up'!$A$2:$D$50,4,FALSE)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up'!$A$2:$E$50,5,FALSE)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up'!$A$2:$C$50,3,FALSE)</f>
        <v>120</v>
      </c>
      <c r="J100" s="5">
        <f>VLOOKUP(F100,'Set up'!$A$2:$D$50,4,FALSE)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up'!$A$2:$E$50,5,FALSE)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up'!$A$2:$C$50,3,FALSE)</f>
        <v>45</v>
      </c>
      <c r="J101" s="5">
        <f>VLOOKUP(F101,'Set up'!$A$2:$D$50,4,FALSE)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up'!$A$2:$E$50,5,FALSE)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up'!$A$2:$C$50,3,FALSE)</f>
        <v>45</v>
      </c>
      <c r="J102" s="5">
        <f>VLOOKUP(F102,'Set up'!$A$2:$D$50,4,FALSE)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up'!$A$2:$E$50,5,FALSE)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up'!$A$2:$C$50,3,FALSE)</f>
        <v>Cash</v>
      </c>
      <c r="J103" s="5">
        <f>VLOOKUP(F103,'Set up'!$A$2:$D$50,4,FALSE)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up'!$A$2:$E$50,5,FALSE)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up'!$A$2:$C$50,3,FALSE)</f>
        <v>Cash</v>
      </c>
      <c r="J104" s="5">
        <f>VLOOKUP(F104,'Set up'!$A$2:$D$50,4,FALSE)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up'!$A$2:$E$50,5,FALSE)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up'!$A$2:$C$50,3,FALSE)</f>
        <v>Cash</v>
      </c>
      <c r="J105" s="5">
        <f>VLOOKUP(F105,'Set up'!$A$2:$D$50,4,FALSE)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up'!$A$2:$E$50,5,FALSE)</f>
        <v>Chq</v>
      </c>
      <c r="S105" s="1" t="s">
        <v>159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up'!$A$2:$C$50,3,FALSE)</f>
        <v>Cash</v>
      </c>
      <c r="J106" s="5">
        <f>VLOOKUP(F106,'Set up'!$A$2:$D$50,4,FALSE)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up'!$A$2:$E$50,5,FALSE)</f>
        <v>Chq</v>
      </c>
      <c r="S106" s="1" t="s">
        <v>214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up'!$A$2:$C$50,3,FALSE)</f>
        <v>Cash</v>
      </c>
      <c r="J107" s="5">
        <f>VLOOKUP(F107,'Set up'!$A$2:$D$50,4,FALSE)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up'!$A$2:$E$50,5,FALSE)</f>
        <v>Chq</v>
      </c>
      <c r="S107" s="1" t="s">
        <v>214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up'!$A$2:$C$50,3,FALSE)</f>
        <v>Cash</v>
      </c>
      <c r="J108" s="5">
        <f>VLOOKUP(F108,'Set up'!$A$2:$D$50,4,FALSE)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up'!$A$2:$E$50,5,FALSE)</f>
        <v>Chq</v>
      </c>
      <c r="S108" s="1" t="s">
        <v>214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up'!$A$2:$C$50,3,FALSE)</f>
        <v>Cash</v>
      </c>
      <c r="J109" s="5">
        <f>VLOOKUP(F109,'Set up'!$A$2:$D$50,4,FALSE)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up'!$A$2:$E$50,5,FALSE)</f>
        <v>Chq</v>
      </c>
      <c r="S109" s="1" t="s">
        <v>214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up'!$A$2:$C$50,3,FALSE)</f>
        <v>Cash</v>
      </c>
      <c r="J110" s="5">
        <f>VLOOKUP(F110,'Set up'!$A$2:$D$50,4,FALSE)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up'!$A$2:$E$50,5,FALSE)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up'!$A$2:$C$50,3,FALSE)</f>
        <v>Cash</v>
      </c>
      <c r="J111" s="5">
        <f>VLOOKUP(F111,'Set up'!$A$2:$D$50,4,FALSE)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up'!$A$2:$E$50,5,FALSE)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up'!$A$2:$C$50,3,FALSE)</f>
        <v>Cash</v>
      </c>
      <c r="J112" s="5">
        <f>VLOOKUP(F112,'Set up'!$A$2:$D$50,4,FALSE)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up'!$A$2:$E$50,5,FALSE)</f>
        <v>Chq</v>
      </c>
      <c r="S112" s="1" t="s">
        <v>190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up'!$A$2:$C$50,3,FALSE)</f>
        <v>Cash</v>
      </c>
      <c r="J113" s="5">
        <f>VLOOKUP(F113,'Set up'!$A$2:$D$50,4,FALSE)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up'!$A$2:$E$50,5,FALSE)</f>
        <v>Chq</v>
      </c>
      <c r="S113" s="1" t="s">
        <v>190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up'!$A$2:$C$50,3,FALSE)</f>
        <v>60</v>
      </c>
      <c r="J114" s="5">
        <f>VLOOKUP(F114,'Set up'!$A$2:$D$50,4,FALSE)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up'!$A$2:$E$50,5,FALSE)</f>
        <v>Chq</v>
      </c>
      <c r="S114" s="9" t="s">
        <v>265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up'!$A$2:$C$50,3,FALSE)</f>
        <v>60</v>
      </c>
      <c r="J115" s="5">
        <f>VLOOKUP(F115,'Set up'!$A$2:$D$50,4,FALSE)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up'!$A$2:$E$50,5,FALSE)</f>
        <v>Chq</v>
      </c>
      <c r="S115" s="9" t="s">
        <v>265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up'!$A$2:$C$50,3,FALSE)</f>
        <v>Cash</v>
      </c>
      <c r="J116" s="5">
        <f>VLOOKUP(F116,'Set up'!$A$2:$D$50,4,FALSE)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up'!$A$2:$E$50,5,FALSE)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up'!$A$2:$C$50,3,FALSE)</f>
        <v>Cash</v>
      </c>
      <c r="J117" s="5">
        <f>VLOOKUP(F117,'Set up'!$A$2:$D$50,4,FALSE)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up'!$A$2:$E$50,5,FALSE)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up'!$A$2:$C$50,3,FALSE)</f>
        <v>120</v>
      </c>
      <c r="J118" s="5">
        <f>VLOOKUP(F118,'Set up'!$A$2:$D$50,4,FALSE)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up'!$A$2:$E$50,5,FALSE)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up'!$A$2:$C$50,3,FALSE)</f>
        <v>120</v>
      </c>
      <c r="J119" s="5">
        <f>VLOOKUP(F119,'Set up'!$A$2:$D$50,4,FALSE)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up'!$A$2:$E$50,5,FALSE)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up'!$A$2:$C$50,3,FALSE)</f>
        <v>120</v>
      </c>
      <c r="J120" s="5">
        <f>VLOOKUP(F120,'Set up'!$A$2:$D$50,4,FALSE)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up'!$A$2:$E$50,5,FALSE)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up'!$A$2:$C$50,3,FALSE)</f>
        <v>120</v>
      </c>
      <c r="J121" s="5">
        <f>VLOOKUP(F121,'Set up'!$A$2:$D$50,4,FALSE)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up'!$A$2:$E$50,5,FALSE)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up'!$A$2:$C$50,3,FALSE)</f>
        <v>120</v>
      </c>
      <c r="J122" s="5">
        <f>VLOOKUP(F122,'Set up'!$A$2:$D$50,4,FALSE)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up'!$A$2:$E$50,5,FALSE)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up'!$A$2:$C$50,3,FALSE)</f>
        <v>120</v>
      </c>
      <c r="J123" s="5">
        <f>VLOOKUP(F123,'Set up'!$A$2:$D$50,4,FALSE)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up'!$A$2:$E$50,5,FALSE)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up'!$A$2:$C$50,3,FALSE)</f>
        <v>Cash</v>
      </c>
      <c r="J124" s="5">
        <f>VLOOKUP(F124,'Set up'!$A$2:$D$50,4,FALSE)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up'!$A$2:$E$50,5,FALSE)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up'!$A$2:$C$50,3,FALSE)</f>
        <v>Cash</v>
      </c>
      <c r="J125" s="5">
        <f>VLOOKUP(F125,'Set up'!$A$2:$D$50,4,FALSE)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up'!$A$2:$E$50,5,FALSE)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up'!$A$2:$C$50,3,FALSE)</f>
        <v>Cash</v>
      </c>
      <c r="J126" s="5">
        <f>VLOOKUP(F126,'Set up'!$A$2:$D$50,4,FALSE)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up'!$A$2:$E$50,5,FALSE)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up'!$A$2:$C$50,3,FALSE)</f>
        <v>Cash</v>
      </c>
      <c r="J127" s="5">
        <f>VLOOKUP(F127,'Set up'!$A$2:$D$50,4,FALSE)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up'!$A$2:$E$50,5,FALSE)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up'!$A$2:$C$50,3,FALSE)</f>
        <v>Cash</v>
      </c>
      <c r="J128" s="5">
        <f>VLOOKUP(F128,'Set up'!$A$2:$D$50,4,FALSE)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up'!$A$2:$E$50,5,FALSE)</f>
        <v>Chq</v>
      </c>
      <c r="S128" s="1" t="s">
        <v>191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up'!$A$2:$C$50,3,FALSE)</f>
        <v>Cash</v>
      </c>
      <c r="J129" s="5">
        <f>VLOOKUP(F129,'Set up'!$A$2:$D$50,4,FALSE)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up'!$A$2:$E$50,5,FALSE)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up'!$A$2:$C$50,3,FALSE)</f>
        <v>Cash</v>
      </c>
      <c r="J130" s="5">
        <f>VLOOKUP(F130,'Set up'!$A$2:$D$50,4,FALSE)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up'!$A$2:$E$50,5,FALSE)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up'!$A$2:$C$50,3,FALSE)</f>
        <v>45</v>
      </c>
      <c r="J131" s="5">
        <f>VLOOKUP(F131,'Set up'!$A$2:$D$50,4,FALSE)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up'!$A$2:$E$50,5,FALSE)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up'!$A$2:$C$50,3,FALSE)</f>
        <v>45</v>
      </c>
      <c r="J132" s="5">
        <f>VLOOKUP(F132,'Set up'!$A$2:$D$50,4,FALSE)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up'!$A$2:$E$50,5,FALSE)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up'!$A$2:$C$50,3,FALSE)</f>
        <v>45</v>
      </c>
      <c r="J133" s="5">
        <f>VLOOKUP(F133,'Set up'!$A$2:$D$50,4,FALSE)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up'!$A$2:$E$50,5,FALSE)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up'!$A$2:$C$50,3,FALSE)</f>
        <v>45</v>
      </c>
      <c r="J134" s="5">
        <f>VLOOKUP(F134,'Set up'!$A$2:$D$50,4,FALSE)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up'!$A$2:$E$50,5,FALSE)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up'!$A$2:$C$50,3,FALSE)</f>
        <v>Cash</v>
      </c>
      <c r="J135" s="5">
        <f>VLOOKUP(F135,'Set up'!$A$2:$D$50,4,FALSE)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up'!$A$2:$E$50,5,FALSE)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up'!$A$2:$C$50,3,FALSE)</f>
        <v>Cash</v>
      </c>
      <c r="J136" s="5">
        <f>VLOOKUP(F136,'Set up'!$A$2:$D$50,4,FALSE)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up'!$A$2:$E$50,5,FALSE)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up'!$A$2:$C$50,3,FALSE)</f>
        <v>60</v>
      </c>
      <c r="J137" s="5">
        <f>VLOOKUP(F137,'Set up'!$A$2:$D$50,4,FALSE)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up'!$A$2:$E$50,5,FALSE)</f>
        <v>Chq</v>
      </c>
      <c r="S137" s="9" t="s">
        <v>265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up'!$A$2:$C$50,3,FALSE)</f>
        <v>Cash</v>
      </c>
      <c r="J138" s="5">
        <f>VLOOKUP(F138,'Set up'!$A$2:$D$50,4,FALSE)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up'!$A$2:$E$50,5,FALSE)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up'!$A$2:$C$50,3,FALSE)</f>
        <v>120</v>
      </c>
      <c r="J139" s="5">
        <f>VLOOKUP(F139,'Set up'!$A$2:$D$50,4,FALSE)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up'!$A$2:$E$50,5,FALSE)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up'!$A$2:$C$50,3,FALSE)</f>
        <v>120</v>
      </c>
      <c r="J140" s="5">
        <f>VLOOKUP(F140,'Set up'!$A$2:$D$50,4,FALSE)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up'!$A$2:$E$50,5,FALSE)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up'!$A$2:$C$50,3,FALSE)</f>
        <v>120</v>
      </c>
      <c r="J141" s="5">
        <f>VLOOKUP(F141,'Set up'!$A$2:$D$50,4,FALSE)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up'!$A$2:$E$50,5,FALSE)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up'!$A$2:$C$50,3,FALSE)</f>
        <v>120</v>
      </c>
      <c r="J142" s="5">
        <f>VLOOKUP(F142,'Set up'!$A$2:$D$50,4,FALSE)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up'!$A$2:$E$50,5,FALSE)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up'!$A$2:$C$50,3,FALSE)</f>
        <v>120</v>
      </c>
      <c r="J143" s="5">
        <f>VLOOKUP(F143,'Set up'!$A$2:$D$50,4,FALSE)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up'!$A$2:$E$50,5,FALSE)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up'!$A$2:$C$50,3,FALSE)</f>
        <v>#N/A</v>
      </c>
      <c r="J144" s="5" t="e">
        <f>VLOOKUP(F144,'Set up'!$A$2:$D$50,4,FALSE)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up'!$A$2:$E$50,5,FALSE)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up'!$A$2:$C$50,3,FALSE)</f>
        <v>Cash</v>
      </c>
      <c r="J145" s="5">
        <f>VLOOKUP(F145,'Set up'!$A$2:$D$50,4,FALSE)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up'!$A$2:$E$50,5,FALSE)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up'!$A$2:$C$50,3,FALSE)</f>
        <v>Cash</v>
      </c>
      <c r="J146" s="5">
        <f>VLOOKUP(F146,'Set up'!$A$2:$D$50,4,FALSE)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up'!$A$2:$E$50,5,FALSE)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up'!$A$2:$C$50,3,FALSE)</f>
        <v>120</v>
      </c>
      <c r="J147" s="5">
        <f>VLOOKUP(F147,'Set up'!$A$2:$D$50,4,FALSE)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up'!$A$2:$E$50,5,FALSE)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up'!$A$2:$C$50,3,FALSE)</f>
        <v>45</v>
      </c>
      <c r="J148" s="5">
        <f>VLOOKUP(F148,'Set up'!$A$2:$D$50,4,FALSE)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up'!$A$2:$E$50,5,FALSE)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up'!$A$2:$C$50,3,FALSE)</f>
        <v>45</v>
      </c>
      <c r="J149" s="5">
        <f>VLOOKUP(F149,'Set up'!$A$2:$D$50,4,FALSE)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up'!$A$2:$E$50,5,FALSE)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up'!$A$2:$C$50,3,FALSE)</f>
        <v>45</v>
      </c>
      <c r="J150" s="5">
        <f>VLOOKUP(F150,'Set up'!$A$2:$D$50,4,FALSE)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up'!$A$2:$E$50,5,FALSE)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up'!$A$2:$C$50,3,FALSE)</f>
        <v>120</v>
      </c>
      <c r="J151" s="5">
        <f>VLOOKUP(F151,'Set up'!$A$2:$D$50,4,FALSE)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up'!$A$2:$E$50,5,FALSE)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up'!$A$2:$C$50,3,FALSE)</f>
        <v>120</v>
      </c>
      <c r="J152" s="5">
        <f>VLOOKUP(F152,'Set up'!$A$2:$D$50,4,FALSE)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up'!$A$2:$E$50,5,FALSE)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up'!$A$2:$C$50,3,FALSE)</f>
        <v>120</v>
      </c>
      <c r="J153" s="5">
        <f>VLOOKUP(F153,'Set up'!$A$2:$D$50,4,FALSE)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up'!$A$2:$E$50,5,FALSE)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up'!$A$2:$C$50,3,FALSE)</f>
        <v>120</v>
      </c>
      <c r="J154" s="5">
        <f>VLOOKUP(F154,'Set up'!$A$2:$D$50,4,FALSE)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up'!$A$2:$E$50,5,FALSE)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up'!$A$2:$C$50,3,FALSE)</f>
        <v>Cash</v>
      </c>
      <c r="J155" s="5">
        <f>VLOOKUP(F155,'Set up'!$A$2:$D$50,4,FALSE)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up'!$A$2:$E$50,5,FALSE)</f>
        <v>Chq</v>
      </c>
      <c r="S155" s="1" t="s">
        <v>231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up'!$A$2:$C$50,3,FALSE)</f>
        <v>Cash</v>
      </c>
      <c r="J156" s="5">
        <f>VLOOKUP(F156,'Set up'!$A$2:$D$50,4,FALSE)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up'!$A$2:$E$50,5,FALSE)</f>
        <v>Chq</v>
      </c>
      <c r="S156" s="1" t="s">
        <v>231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up'!$A$2:$C$50,3,FALSE)</f>
        <v>Cash</v>
      </c>
      <c r="J157" s="5">
        <f>VLOOKUP(F157,'Set up'!$A$2:$D$50,4,FALSE)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up'!$A$2:$E$50,5,FALSE)</f>
        <v>Chq</v>
      </c>
      <c r="S157" s="1" t="s">
        <v>231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up'!$A$2:$C$50,3,FALSE)</f>
        <v>Cash</v>
      </c>
      <c r="J158" s="5">
        <f>VLOOKUP(F158,'Set up'!$A$2:$D$50,4,FALSE)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up'!$A$2:$E$50,5,FALSE)</f>
        <v>Chq</v>
      </c>
      <c r="S158" s="1" t="s">
        <v>231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up'!$A$2:$C$50,3,FALSE)</f>
        <v>Cash</v>
      </c>
      <c r="J159" s="5">
        <f>VLOOKUP(F159,'Set up'!$A$2:$D$50,4,FALSE)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up'!$A$2:$E$50,5,FALSE)</f>
        <v>Chq</v>
      </c>
      <c r="S159" s="1" t="s">
        <v>231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up'!$A$2:$C$50,3,FALSE)</f>
        <v>Cash</v>
      </c>
      <c r="J160" s="5">
        <f>VLOOKUP(F160,'Set up'!$A$2:$D$50,4,FALSE)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up'!$A$2:$E$50,5,FALSE)</f>
        <v>Chq</v>
      </c>
      <c r="S160" s="1" t="s">
        <v>231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up'!$A$2:$C$50,3,FALSE)</f>
        <v>Cash</v>
      </c>
      <c r="J161" s="5">
        <f>VLOOKUP(F161,'Set up'!$A$2:$D$50,4,FALSE)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up'!$A$2:$E$50,5,FALSE)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up'!$A$2:$C$50,3,FALSE)</f>
        <v>Cash</v>
      </c>
      <c r="J162" s="5">
        <f>VLOOKUP(F162,'Set up'!$A$2:$D$50,4,FALSE)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up'!$A$2:$E$50,5,FALSE)</f>
        <v>Chq</v>
      </c>
      <c r="S162" s="1" t="s">
        <v>231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up'!$A$2:$C$50,3,FALSE)</f>
        <v>Cash</v>
      </c>
      <c r="J163" s="5">
        <f>VLOOKUP(F163,'Set up'!$A$2:$D$50,4,FALSE)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up'!$A$2:$E$50,5,FALSE)</f>
        <v>Chq</v>
      </c>
      <c r="S163" s="1" t="s">
        <v>231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up'!$A$2:$C$50,3,FALSE)</f>
        <v>Cash</v>
      </c>
      <c r="J164" s="5">
        <f>VLOOKUP(F164,'Set up'!$A$2:$D$50,4,FALSE)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up'!$A$2:$E$50,5,FALSE)</f>
        <v>Chq</v>
      </c>
      <c r="S164" s="1" t="s">
        <v>231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up'!$A$2:$C$50,3,FALSE)</f>
        <v>Cash</v>
      </c>
      <c r="J165" s="5">
        <f>VLOOKUP(F165,'Set up'!$A$2:$D$50,4,FALSE)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up'!$A$2:$E$50,5,FALSE)</f>
        <v>Chq</v>
      </c>
      <c r="S165" s="1" t="s">
        <v>231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up'!$A$2:$C$50,3,FALSE)</f>
        <v>Cash</v>
      </c>
      <c r="J166" s="5">
        <f>VLOOKUP(F166,'Set up'!$A$2:$D$50,4,FALSE)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up'!$A$2:$E$50,5,FALSE)</f>
        <v>Chq</v>
      </c>
      <c r="S166" s="1" t="s">
        <v>231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up'!$A$2:$C$50,3,FALSE)</f>
        <v>120</v>
      </c>
      <c r="J167" s="5">
        <f>VLOOKUP(F167,'Set up'!$A$2:$D$50,4,FALSE)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up'!$A$2:$E$50,5,FALSE)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up'!$A$2:$C$50,3,FALSE)</f>
        <v>Cash</v>
      </c>
      <c r="J168" s="5">
        <f>VLOOKUP(F168,'Set up'!$A$2:$D$50,4,FALSE)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up'!$A$2:$E$50,5,FALSE)</f>
        <v>Chq</v>
      </c>
      <c r="S168" s="1" t="s">
        <v>250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up'!$A$2:$C$50,3,FALSE)</f>
        <v>45</v>
      </c>
      <c r="J169" s="5">
        <f>VLOOKUP(F169,'Set up'!$A$2:$D$50,4,FALSE)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up'!$A$2:$E$50,5,FALSE)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up'!$A$2:$C$50,3,FALSE)</f>
        <v>45</v>
      </c>
      <c r="J170" s="5">
        <f>VLOOKUP(F170,'Set up'!$A$2:$D$50,4,FALSE)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up'!$A$2:$E$50,5,FALSE)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up'!$A$2:$C$50,3,FALSE)</f>
        <v>Cash</v>
      </c>
      <c r="J171" s="5">
        <f>VLOOKUP(F171,'Set up'!$A$2:$D$50,4,FALSE)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up'!$A$2:$E$50,5,FALSE)</f>
        <v>Chq</v>
      </c>
      <c r="S171" s="1" t="s">
        <v>250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up'!$A$2:$C$50,3,FALSE)</f>
        <v>Cash</v>
      </c>
      <c r="J172" s="5">
        <f>VLOOKUP(F172,'Set up'!$A$2:$D$50,4,FALSE)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up'!$A$2:$E$50,5,FALSE)</f>
        <v>Chq</v>
      </c>
      <c r="S172" s="1" t="s">
        <v>250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up'!$A$2:$C$50,3,FALSE)</f>
        <v>Cash</v>
      </c>
      <c r="J173" s="5">
        <f>VLOOKUP(F173,'Set up'!$A$2:$D$50,4,FALSE)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up'!$A$2:$E$50,5,FALSE)</f>
        <v>Chq</v>
      </c>
      <c r="S173" s="1" t="s">
        <v>250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up'!$A$2:$C$50,3,FALSE)</f>
        <v>Cash</v>
      </c>
      <c r="J174" s="5">
        <f>VLOOKUP(F174,'Set up'!$A$2:$D$50,4,FALSE)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up'!$A$2:$E$50,5,FALSE)</f>
        <v>Chq</v>
      </c>
      <c r="S174" s="1" t="s">
        <v>250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up'!$A$2:$C$50,3,FALSE)</f>
        <v>Cash</v>
      </c>
      <c r="J175" s="5">
        <f>VLOOKUP(F175,'Set up'!$A$2:$D$50,4,FALSE)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up'!$A$2:$E$50,5,FALSE)</f>
        <v>Chq</v>
      </c>
      <c r="S175" s="1" t="s">
        <v>250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up'!$A$2:$C$50,3,FALSE)</f>
        <v>Cash</v>
      </c>
      <c r="J176" s="5">
        <f>VLOOKUP(F176,'Set up'!$A$2:$D$50,4,FALSE)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up'!$A$2:$E$50,5,FALSE)</f>
        <v>Chq</v>
      </c>
      <c r="S176" s="1" t="s">
        <v>250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up'!$A$2:$C$50,3,FALSE)</f>
        <v>Cash</v>
      </c>
      <c r="J177" s="5">
        <f>VLOOKUP(F177,'Set up'!$A$2:$D$50,4,FALSE)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up'!$A$2:$E$50,5,FALSE)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up'!$A$2:$C$50,3,FALSE)</f>
        <v>45</v>
      </c>
      <c r="J178" s="5">
        <f>VLOOKUP(F178,'Set up'!$A$2:$D$50,4,FALSE)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up'!$A$2:$E$50,5,FALSE)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up'!$A$2:$C$50,3,FALSE)</f>
        <v>45</v>
      </c>
      <c r="J179" s="5">
        <f>VLOOKUP(F179,'Set up'!$A$2:$D$50,4,FALSE)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up'!$A$2:$E$50,5,FALSE)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up'!$A$2:$C$50,3,FALSE)</f>
        <v>45</v>
      </c>
      <c r="J180" s="5">
        <f>VLOOKUP(F180,'Set up'!$A$2:$D$50,4,FALSE)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up'!$A$2:$E$50,5,FALSE)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up'!$A$2:$C$50,3,FALSE)</f>
        <v>Cash</v>
      </c>
      <c r="J181" s="5">
        <f>VLOOKUP(F181,'Set up'!$A$2:$D$50,4,FALSE)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up'!$A$2:$E$50,5,FALSE)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up'!$A$2:$C$50,3,FALSE)</f>
        <v>Cash</v>
      </c>
      <c r="J182" s="5">
        <f>VLOOKUP(F182,'Set up'!$A$2:$D$50,4,FALSE)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up'!$A$2:$E$50,5,FALSE)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up'!$A$2:$C$50,3,FALSE)</f>
        <v>Cash</v>
      </c>
      <c r="J183" s="5">
        <f>VLOOKUP(F183,'Set up'!$A$2:$D$50,4,FALSE)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up'!$A$2:$E$50,5,FALSE)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up'!$A$2:$C$50,3,FALSE)</f>
        <v>120</v>
      </c>
      <c r="J184" s="5">
        <f>VLOOKUP(F184,'Set up'!$A$2:$D$50,4,FALSE)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up'!$A$2:$E$50,5,FALSE)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up'!$A$2:$C$50,3,FALSE)</f>
        <v>120</v>
      </c>
      <c r="J185" s="5">
        <f>VLOOKUP(F185,'Set up'!$A$2:$D$50,4,FALSE)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up'!$A$2:$E$50,5,FALSE)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up'!$A$2:$C$50,3,FALSE)</f>
        <v>120</v>
      </c>
      <c r="J186" s="5">
        <f>VLOOKUP(F186,'Set up'!$A$2:$D$50,4,FALSE)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up'!$A$2:$E$50,5,FALSE)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up'!$A$2:$C$50,3,FALSE)</f>
        <v>120</v>
      </c>
      <c r="J187" s="5">
        <f>VLOOKUP(F187,'Set up'!$A$2:$D$50,4,FALSE)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up'!$A$2:$E$50,5,FALSE)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up'!$A$2:$C$50,3,FALSE)</f>
        <v>Cash</v>
      </c>
      <c r="J188" s="5">
        <f>VLOOKUP(F188,'Set up'!$A$2:$D$50,4,FALSE)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up'!$A$2:$E$50,5,FALSE)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up'!$A$2:$C$50,3,FALSE)</f>
        <v>Cash</v>
      </c>
      <c r="J189" s="5">
        <f>VLOOKUP(F189,'Set up'!$A$2:$D$50,4,FALSE)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up'!$A$2:$E$50,5,FALSE)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up'!$A$2:$C$50,3,FALSE)</f>
        <v>Cash</v>
      </c>
      <c r="J190" s="5">
        <f>VLOOKUP(F190,'Set up'!$A$2:$D$50,4,FALSE)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up'!$A$2:$E$50,5,FALSE)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up'!$A$2:$C$50,3,FALSE)</f>
        <v>Cash</v>
      </c>
      <c r="J191" s="5">
        <f>VLOOKUP(F191,'Set up'!$A$2:$D$50,4,FALSE)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up'!$A$2:$E$50,5,FALSE)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up'!$A$2:$C$50,3,FALSE)</f>
        <v>Cash</v>
      </c>
      <c r="J192" s="5">
        <f>VLOOKUP(F192,'Set up'!$A$2:$D$50,4,FALSE)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up'!$A$2:$E$50,5,FALSE)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up'!$A$2:$C$50,3,FALSE)</f>
        <v>Cash</v>
      </c>
      <c r="J193" s="5">
        <f>VLOOKUP(F193,'Set up'!$A$2:$D$50,4,FALSE)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up'!$A$2:$E$50,5,FALSE)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up'!$A$2:$C$50,3,FALSE)</f>
        <v>Cash</v>
      </c>
      <c r="J194" s="5">
        <f>VLOOKUP(F194,'Set up'!$A$2:$D$50,4,FALSE)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up'!$A$2:$E$50,5,FALSE)</f>
        <v>Chq</v>
      </c>
      <c r="S194" s="1" t="s">
        <v>270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up'!$A$2:$C$50,3,FALSE)</f>
        <v>Cash</v>
      </c>
      <c r="J195" s="5">
        <f>VLOOKUP(F195,'Set up'!$A$2:$D$50,4,FALSE)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up'!$A$2:$E$50,5,FALSE)</f>
        <v>Chq</v>
      </c>
      <c r="S195" s="1" t="s">
        <v>270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up'!$A$2:$C$50,3,FALSE)</f>
        <v>Cash</v>
      </c>
      <c r="J196" s="5">
        <f>VLOOKUP(F196,'Set up'!$A$2:$D$50,4,FALSE)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up'!$A$2:$E$50,5,FALSE)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up'!$A$2:$C$50,3,FALSE)</f>
        <v>Cash</v>
      </c>
      <c r="J197" s="5">
        <f>VLOOKUP(F197,'Set up'!$A$2:$D$50,4,FALSE)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up'!$A$2:$E$50,5,FALSE)</f>
        <v>Chq</v>
      </c>
      <c r="S197" s="1" t="s">
        <v>271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up'!$A$2:$C$50,3,FALSE)</f>
        <v>Cash</v>
      </c>
      <c r="J198" s="5">
        <f>VLOOKUP(F198,'Set up'!$A$2:$D$50,4,FALSE)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up'!$A$2:$E$50,5,FALSE)</f>
        <v>Chq</v>
      </c>
      <c r="S198" s="1" t="s">
        <v>271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up'!$A$2:$C$50,3,FALSE)</f>
        <v>Cash</v>
      </c>
      <c r="J199" s="5">
        <f>VLOOKUP(F199,'Set up'!$A$2:$D$50,4,FALSE)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up'!$A$2:$E$50,5,FALSE)</f>
        <v>Chq</v>
      </c>
      <c r="S199" s="1" t="s">
        <v>271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up'!$A$2:$C$50,3,FALSE)</f>
        <v>Cash</v>
      </c>
      <c r="J200" s="5">
        <f>VLOOKUP(F200,'Set up'!$A$2:$D$50,4,FALSE)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up'!$A$2:$E$50,5,FALSE)</f>
        <v>Chq</v>
      </c>
      <c r="S200" s="1" t="s">
        <v>271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up'!$A$2:$C$50,3,FALSE)</f>
        <v>Cash</v>
      </c>
      <c r="J201" s="5">
        <f>VLOOKUP(F201,'Set up'!$A$2:$D$50,4,FALSE)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up'!$A$2:$E$50,5,FALSE)</f>
        <v>Chq</v>
      </c>
      <c r="S201" s="1" t="s">
        <v>272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up'!$A$2:$C$50,3,FALSE)</f>
        <v>Cash</v>
      </c>
      <c r="J202" s="5">
        <f>VLOOKUP(F202,'Set up'!$A$2:$D$50,4,FALSE)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up'!$A$2:$E$50,5,FALSE)</f>
        <v>Chq</v>
      </c>
      <c r="S202" s="1" t="s">
        <v>272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up'!$A$2:$C$50,3,FALSE)</f>
        <v>Cash</v>
      </c>
      <c r="J203" s="5">
        <f>VLOOKUP(F203,'Set up'!$A$2:$D$50,4,FALSE)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up'!$A$2:$E$50,5,FALSE)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up'!$A$2:$C$50,3,FALSE)</f>
        <v>Cash</v>
      </c>
      <c r="J204" s="5">
        <f>VLOOKUP(F204,'Set up'!$A$2:$D$50,4,FALSE)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up'!$A$2:$E$50,5,FALSE)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up'!$A$2:$C$50,3,FALSE)</f>
        <v>120</v>
      </c>
      <c r="J205" s="5">
        <f>VLOOKUP(F205,'Set up'!$A$2:$D$50,4,FALSE)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up'!$A$2:$E$50,5,FALSE)</f>
        <v>Chq</v>
      </c>
      <c r="S205" s="1" t="s">
        <v>386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up'!$A$2:$C$50,3,FALSE)</f>
        <v>120</v>
      </c>
      <c r="J206" s="5">
        <f>VLOOKUP(F206,'Set up'!$A$2:$D$50,4,FALSE)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up'!$A$2:$E$50,5,FALSE)</f>
        <v>Chq</v>
      </c>
      <c r="S206" s="1" t="s">
        <v>386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up'!$A$2:$C$50,3,FALSE)</f>
        <v>120</v>
      </c>
      <c r="J207" s="5">
        <f>VLOOKUP(F207,'Set up'!$A$2:$D$50,4,FALSE)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up'!$A$2:$E$50,5,FALSE)</f>
        <v>Chq</v>
      </c>
      <c r="S207" s="1" t="s">
        <v>386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up'!$A$2:$C$50,3,FALSE)</f>
        <v>120</v>
      </c>
      <c r="J208" s="5">
        <f>VLOOKUP(F208,'Set up'!$A$2:$D$50,4,FALSE)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up'!$A$2:$E$50,5,FALSE)</f>
        <v>Chq</v>
      </c>
      <c r="S208" s="1" t="s">
        <v>386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up'!$A$2:$C$50,3,FALSE)</f>
        <v>Cash</v>
      </c>
      <c r="J209" s="5">
        <f>VLOOKUP(F209,'Set up'!$A$2:$D$50,4,FALSE)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up'!$A$2:$E$50,5,FALSE)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up'!$A$2:$C$50,3,FALSE)</f>
        <v>Cash</v>
      </c>
      <c r="J210" s="5">
        <f>VLOOKUP(F210,'Set up'!$A$2:$D$50,4,FALSE)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up'!$A$2:$E$50,5,FALSE)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up'!$A$2:$C$50,3,FALSE)</f>
        <v>Cash</v>
      </c>
      <c r="J211" s="5">
        <f>VLOOKUP(F211,'Set up'!$A$2:$D$50,4,FALSE)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up'!$A$2:$E$50,5,FALSE)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up'!$A$2:$C$50,3,FALSE)</f>
        <v>Cash</v>
      </c>
      <c r="J212" s="5">
        <f>VLOOKUP(F212,'Set up'!$A$2:$D$50,4,FALSE)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up'!$A$2:$E$50,5,FALSE)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up'!$A$2:$C$50,3,FALSE)</f>
        <v>Cash</v>
      </c>
      <c r="J213" s="5">
        <f>VLOOKUP(F213,'Set up'!$A$2:$D$50,4,FALSE)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up'!$A$2:$E$50,5,FALSE)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up'!$A$2:$C$50,3,FALSE)</f>
        <v>Cash</v>
      </c>
      <c r="J214" s="5">
        <f>VLOOKUP(F214,'Set up'!$A$2:$D$50,4,FALSE)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up'!$A$2:$E$50,5,FALSE)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up'!$A$2:$C$50,3,FALSE)</f>
        <v>120</v>
      </c>
      <c r="J215" s="5">
        <f>VLOOKUP(F215,'Set up'!$A$2:$D$50,4,FALSE)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up'!$A$2:$E$50,5,FALSE)</f>
        <v>Chq</v>
      </c>
      <c r="S215" s="1" t="s">
        <v>390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up'!$A$2:$C$50,3,FALSE)</f>
        <v>120</v>
      </c>
      <c r="J216" s="5">
        <f>VLOOKUP(F216,'Set up'!$A$2:$D$50,4,FALSE)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up'!$A$2:$E$50,5,FALSE)</f>
        <v>Chq</v>
      </c>
      <c r="S216" s="1" t="s">
        <v>390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up'!$A$2:$C$50,3,FALSE)</f>
        <v>120</v>
      </c>
      <c r="J217" s="5">
        <f>VLOOKUP(F217,'Set up'!$A$2:$D$50,4,FALSE)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up'!$A$2:$E$50,5,FALSE)</f>
        <v>Chq</v>
      </c>
      <c r="S217" s="1" t="s">
        <v>390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up'!$A$2:$C$50,3,FALSE)</f>
        <v>120</v>
      </c>
      <c r="J218" s="5">
        <f>VLOOKUP(F218,'Set up'!$A$2:$D$50,4,FALSE)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up'!$A$2:$E$50,5,FALSE)</f>
        <v>Chq</v>
      </c>
      <c r="S218" s="1" t="s">
        <v>390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up'!$A$2:$C$50,3,FALSE)</f>
        <v>Cash</v>
      </c>
      <c r="J219" s="5">
        <f>VLOOKUP(F219,'Set up'!$A$2:$D$50,4,FALSE)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up'!$A$2:$E$50,5,FALSE)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up'!$A$2:$C$50,3,FALSE)</f>
        <v>Cash</v>
      </c>
      <c r="J220" s="5">
        <f>VLOOKUP(F220,'Set up'!$A$2:$D$50,4,FALSE)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up'!$A$2:$E$50,5,FALSE)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up'!$A$2:$C$50,3,FALSE)</f>
        <v>Cash</v>
      </c>
      <c r="J221" s="5">
        <f>VLOOKUP(F221,'Set up'!$A$2:$D$50,4,FALSE)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up'!$A$2:$E$50,5,FALSE)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up'!$A$2:$C$50,3,FALSE)</f>
        <v>60</v>
      </c>
      <c r="J222" s="5">
        <f>VLOOKUP(F222,'Set up'!$A$2:$D$50,4,FALSE)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up'!$A$2:$E$50,5,FALSE)</f>
        <v>Chq</v>
      </c>
      <c r="S222" s="1" t="s">
        <v>462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up'!$A$2:$C$50,3,FALSE)</f>
        <v>60</v>
      </c>
      <c r="J223" s="5">
        <f>VLOOKUP(F223,'Set up'!$A$2:$D$50,4,FALSE)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up'!$A$2:$E$50,5,FALSE)</f>
        <v>Chq</v>
      </c>
      <c r="S223" s="1" t="s">
        <v>462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up'!$A$2:$C$50,3,FALSE)</f>
        <v>60</v>
      </c>
      <c r="J224" s="5">
        <f>VLOOKUP(F224,'Set up'!$A$2:$D$50,4,FALSE)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up'!$A$2:$E$50,5,FALSE)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up'!$A$2:$C$50,3,FALSE)</f>
        <v>60</v>
      </c>
      <c r="J225" s="5">
        <f>VLOOKUP(F225,'Set up'!$A$2:$D$50,4,FALSE)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up'!$A$2:$E$50,5,FALSE)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up'!$A$2:$C$50,3,FALSE)</f>
        <v>120</v>
      </c>
      <c r="J226" s="5">
        <f>VLOOKUP(F226,'Set up'!$A$2:$D$50,4,FALSE)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up'!$A$2:$E$50,5,FALSE)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up'!$A$2:$C$50,3,FALSE)</f>
        <v>120</v>
      </c>
      <c r="J227" s="5">
        <f>VLOOKUP(F227,'Set up'!$A$2:$D$50,4,FALSE)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up'!$A$2:$E$50,5,FALSE)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up'!$A$2:$C$50,3,FALSE)</f>
        <v>120</v>
      </c>
      <c r="J228" s="5">
        <f>VLOOKUP(F228,'Set up'!$A$2:$D$50,4,FALSE)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up'!$A$2:$E$50,5,FALSE)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up'!$A$2:$C$50,3,FALSE)</f>
        <v>120</v>
      </c>
      <c r="J229" s="5">
        <f>VLOOKUP(F229,'Set up'!$A$2:$D$50,4,FALSE)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up'!$A$2:$E$50,5,FALSE)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up'!$A$2:$C$50,3,FALSE)</f>
        <v>60</v>
      </c>
      <c r="J230" s="5">
        <f>VLOOKUP(F230,'Set up'!$A$2:$D$50,4,FALSE)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up'!$A$2:$E$50,5,FALSE)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up'!$A$2:$C$50,3,FALSE)</f>
        <v>120</v>
      </c>
      <c r="J231" s="5">
        <f>VLOOKUP(F231,'Set up'!$A$2:$D$50,4,FALSE)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up'!$A$2:$E$50,5,FALSE)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up'!$A$2:$C$50,3,FALSE)</f>
        <v>120</v>
      </c>
      <c r="J232" s="5">
        <f>VLOOKUP(F232,'Set up'!$A$2:$D$50,4,FALSE)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up'!$A$2:$E$50,5,FALSE)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up'!$A$2:$C$50,3,FALSE)</f>
        <v>120</v>
      </c>
      <c r="J233" s="5">
        <f>VLOOKUP(F233,'Set up'!$A$2:$D$50,4,FALSE)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up'!$A$2:$E$50,5,FALSE)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up'!$A$2:$C$50,3,FALSE)</f>
        <v>120</v>
      </c>
      <c r="J234" s="5">
        <f>VLOOKUP(F234,'Set up'!$A$2:$D$50,4,FALSE)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up'!$A$2:$E$50,5,FALSE)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up'!$A$2:$C$50,3,FALSE)</f>
        <v>Cash</v>
      </c>
      <c r="J235" s="5">
        <f>VLOOKUP(F235,'Set up'!$A$2:$D$50,4,FALSE)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up'!$A$2:$E$50,5,FALSE)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up'!$A$2:$C$50,3,FALSE)</f>
        <v>120</v>
      </c>
      <c r="J236" s="5">
        <f>VLOOKUP(F236,'Set up'!$A$2:$D$50,4,FALSE)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up'!$A$2:$E$50,5,FALSE)</f>
        <v>Chq</v>
      </c>
      <c r="S236" s="1" t="s">
        <v>390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up'!$A$2:$C$50,3,FALSE)</f>
        <v>45</v>
      </c>
      <c r="J237" s="5">
        <f>VLOOKUP(F237,'Set up'!$A$2:$D$50,4,FALSE)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up'!$A$2:$E$50,5,FALSE)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up'!$A$2:$C$50,3,FALSE)</f>
        <v>45</v>
      </c>
      <c r="J238" s="5">
        <f>VLOOKUP(F238,'Set up'!$A$2:$D$50,4,FALSE)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up'!$A$2:$E$50,5,FALSE)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up'!$A$2:$C$50,3,FALSE)</f>
        <v>45</v>
      </c>
      <c r="J239" s="5">
        <f>VLOOKUP(F239,'Set up'!$A$2:$D$50,4,FALSE)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up'!$A$2:$E$50,5,FALSE)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up'!$A$2:$C$50,3,FALSE)</f>
        <v>45</v>
      </c>
      <c r="J240" s="5">
        <f>VLOOKUP(F240,'Set up'!$A$2:$D$50,4,FALSE)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up'!$A$2:$E$50,5,FALSE)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up'!$A$2:$C$50,3,FALSE)</f>
        <v>45</v>
      </c>
      <c r="J241" s="5">
        <f>VLOOKUP(F241,'Set up'!$A$2:$D$50,4,FALSE)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up'!$A$2:$E$50,5,FALSE)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up'!$A$2:$C$50,3,FALSE)</f>
        <v>Cash</v>
      </c>
      <c r="J242" s="5">
        <f>VLOOKUP(F242,'Set up'!$A$2:$D$50,4,FALSE)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up'!$A$2:$E$50,5,FALSE)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up'!$A$2:$C$50,3,FALSE)</f>
        <v>Cash</v>
      </c>
      <c r="J243" s="5">
        <f>VLOOKUP(F243,'Set up'!$A$2:$D$50,4,FALSE)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up'!$A$2:$E$50,5,FALSE)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up'!$A$2:$C$50,3,FALSE)</f>
        <v>Cash</v>
      </c>
      <c r="J244" s="5">
        <f>VLOOKUP(F244,'Set up'!$A$2:$D$50,4,FALSE)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up'!$A$2:$E$50,5,FALSE)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up'!$A$2:$C$50,3,FALSE)</f>
        <v>120</v>
      </c>
      <c r="J245" s="5">
        <f>VLOOKUP(F245,'Set up'!$A$2:$D$50,4,FALSE)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up'!$A$2:$E$50,5,FALSE)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up'!$A$2:$C$50,3,FALSE)</f>
        <v>120</v>
      </c>
      <c r="J246" s="5">
        <f>VLOOKUP(F246,'Set up'!$A$2:$D$50,4,FALSE)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up'!$A$2:$E$50,5,FALSE)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up'!$A$2:$C$50,3,FALSE)</f>
        <v>120</v>
      </c>
      <c r="J247" s="5">
        <f>VLOOKUP(F247,'Set up'!$A$2:$D$50,4,FALSE)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up'!$A$2:$E$50,5,FALSE)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up'!$A$2:$C$50,3,FALSE)</f>
        <v>120</v>
      </c>
      <c r="J248" s="5">
        <f>VLOOKUP(F248,'Set up'!$A$2:$D$50,4,FALSE)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up'!$A$2:$E$50,5,FALSE)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up'!$A$2:$C$50,3,FALSE)</f>
        <v>120</v>
      </c>
      <c r="J249" s="5">
        <f>VLOOKUP(F249,'Set up'!$A$2:$D$50,4,FALSE)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up'!$A$2:$E$50,5,FALSE)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up'!$A$2:$C$50,3,FALSE)</f>
        <v>120</v>
      </c>
      <c r="J250" s="5">
        <f>VLOOKUP(F250,'Set up'!$A$2:$D$50,4,FALSE)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up'!$A$2:$E$50,5,FALSE)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up'!$A$2:$C$50,3,FALSE)</f>
        <v>Cash</v>
      </c>
      <c r="J251" s="5">
        <f>VLOOKUP(F251,'Set up'!$A$2:$D$50,4,FALSE)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up'!$A$2:$E$50,5,FALSE)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up'!$A$2:$C$50,3,FALSE)</f>
        <v>60</v>
      </c>
      <c r="J252" s="5">
        <f>VLOOKUP(F252,'Set up'!$A$2:$D$50,4,FALSE)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up'!$A$2:$E$50,5,FALSE)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up'!$A$2:$C$50,3,FALSE)</f>
        <v>60</v>
      </c>
      <c r="J253" s="5">
        <f>VLOOKUP(F253,'Set up'!$A$2:$D$50,4,FALSE)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up'!$A$2:$E$50,5,FALSE)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up'!$A$2:$C$50,3,FALSE)</f>
        <v>60</v>
      </c>
      <c r="J254" s="5">
        <f>VLOOKUP(F254,'Set up'!$A$2:$D$50,4,FALSE)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up'!$A$2:$E$50,5,FALSE)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up'!$A$2:$C$50,3,FALSE)</f>
        <v>120</v>
      </c>
      <c r="J255" s="5">
        <f>VLOOKUP(F255,'Set up'!$A$2:$D$50,4,FALSE)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up'!$A$2:$E$50,5,FALSE)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up'!$A$2:$C$50,3,FALSE)</f>
        <v>120</v>
      </c>
      <c r="J256" s="5">
        <f>VLOOKUP(F256,'Set up'!$A$2:$D$50,4,FALSE)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up'!$A$2:$E$50,5,FALSE)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up'!$A$2:$C$50,3,FALSE)</f>
        <v>120</v>
      </c>
      <c r="J257" s="5">
        <f>VLOOKUP(F257,'Set up'!$A$2:$D$50,4,FALSE)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up'!$A$2:$E$50,5,FALSE)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up'!$A$2:$C$50,3,FALSE)</f>
        <v>120</v>
      </c>
      <c r="J258" s="5">
        <f>VLOOKUP(F258,'Set up'!$A$2:$D$50,4,FALSE)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up'!$A$2:$E$50,5,FALSE)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up'!$A$2:$C$50,3,FALSE)</f>
        <v>120</v>
      </c>
      <c r="J259" s="5">
        <f>VLOOKUP(F259,'Set up'!$A$2:$D$50,4,FALSE)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up'!$A$2:$E$50,5,FALSE)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up'!$A$2:$C$50,3,FALSE)</f>
        <v>120</v>
      </c>
      <c r="J260" s="5">
        <f>VLOOKUP(F260,'Set up'!$A$2:$D$50,4,FALSE)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up'!$A$2:$E$50,5,FALSE)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up'!$A$2:$C$50,3,FALSE)</f>
        <v>120</v>
      </c>
      <c r="J261" s="5">
        <f>VLOOKUP(F261,'Set up'!$A$2:$D$50,4,FALSE)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up'!$A$2:$E$50,5,FALSE)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up'!$A$2:$C$50,3,FALSE)</f>
        <v>120</v>
      </c>
      <c r="J262" s="5">
        <f>VLOOKUP(F262,'Set up'!$A$2:$D$50,4,FALSE)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up'!$A$2:$E$50,5,FALSE)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up'!$A$2:$C$50,3,FALSE)</f>
        <v>120</v>
      </c>
      <c r="J263" s="5">
        <f>VLOOKUP(F263,'Set up'!$A$2:$D$50,4,FALSE)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up'!$A$2:$E$50,5,FALSE)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up'!$A$2:$C$50,3,FALSE)</f>
        <v>120</v>
      </c>
      <c r="J264" s="5">
        <f>VLOOKUP(F264,'Set up'!$A$2:$D$50,4,FALSE)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up'!$A$2:$E$50,5,FALSE)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up'!$A$2:$C$50,3,FALSE)</f>
        <v>Cash</v>
      </c>
      <c r="J265" s="5">
        <f>VLOOKUP(F265,'Set up'!$A$2:$D$50,4,FALSE)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up'!$A$2:$E$50,5,FALSE)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up'!$A$2:$C$50,3,FALSE)</f>
        <v>Cash</v>
      </c>
      <c r="J266" s="5">
        <f>VLOOKUP(F266,'Set up'!$A$2:$D$50,4,FALSE)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up'!$A$2:$E$50,5,FALSE)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up'!$A$2:$C$50,3,FALSE)</f>
        <v>Cash</v>
      </c>
      <c r="J267" s="5">
        <f>VLOOKUP(F267,'Set up'!$A$2:$D$50,4,FALSE)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up'!$A$2:$E$50,5,FALSE)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up'!$A$2:$C$50,3,FALSE)</f>
        <v>Cash</v>
      </c>
      <c r="J268" s="5">
        <f>VLOOKUP(F268,'Set up'!$A$2:$D$50,4,FALSE)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up'!$A$2:$E$50,5,FALSE)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up'!$A$2:$C$50,3,FALSE)</f>
        <v>Cash</v>
      </c>
      <c r="J269" s="5">
        <f>VLOOKUP(F269,'Set up'!$A$2:$D$50,4,FALSE)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up'!$A$2:$E$50,5,FALSE)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up'!$A$2:$C$50,3,FALSE)</f>
        <v>45</v>
      </c>
      <c r="J270" s="5">
        <f>VLOOKUP(F270,'Set up'!$A$2:$D$50,4,FALSE)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up'!$A$2:$E$50,5,FALSE)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up'!$A$2:$C$50,3,FALSE)</f>
        <v>45</v>
      </c>
      <c r="J271" s="5">
        <f>VLOOKUP(F271,'Set up'!$A$2:$D$50,4,FALSE)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up'!$A$2:$E$50,5,FALSE)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up'!$A$2:$C$50,3,FALSE)</f>
        <v>45</v>
      </c>
      <c r="J272" s="5">
        <f>VLOOKUP(F272,'Set up'!$A$2:$D$50,4,FALSE)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up'!$A$2:$E$50,5,FALSE)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up'!$A$2:$C$50,3,FALSE)</f>
        <v>45</v>
      </c>
      <c r="J273" s="5">
        <f>VLOOKUP(F273,'Set up'!$A$2:$D$50,4,FALSE)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up'!$A$2:$E$50,5,FALSE)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up'!$A$2:$C$50,3,FALSE)</f>
        <v>Cash</v>
      </c>
      <c r="J274" s="5">
        <f>VLOOKUP(F274,'Set up'!$A$2:$D$50,4,FALSE)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up'!$A$2:$E$50,5,FALSE)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up'!$A$2:$C$50,3,FALSE)</f>
        <v>Cash</v>
      </c>
      <c r="J275" s="5">
        <f>VLOOKUP(F275,'Set up'!$A$2:$D$50,4,FALSE)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up'!$A$2:$E$50,5,FALSE)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up'!$A$2:$C$50,3,FALSE)</f>
        <v>Cash</v>
      </c>
      <c r="J276" s="5">
        <f>VLOOKUP(F276,'Set up'!$A$2:$D$50,4,FALSE)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up'!$A$2:$E$50,5,FALSE)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up'!$A$2:$C$50,3,FALSE)</f>
        <v>Cash</v>
      </c>
      <c r="J277" s="5">
        <f>VLOOKUP(F277,'Set up'!$A$2:$D$50,4,FALSE)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up'!$A$2:$E$50,5,FALSE)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up'!$A$2:$C$50,3,FALSE)</f>
        <v>Cash</v>
      </c>
      <c r="J278" s="5">
        <f>VLOOKUP(F278,'Set up'!$A$2:$D$50,4,FALSE)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up'!$A$2:$E$50,5,FALSE)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up'!$A$2:$C$50,3,FALSE)</f>
        <v>Cash</v>
      </c>
      <c r="J279" s="5">
        <f>VLOOKUP(F279,'Set up'!$A$2:$D$50,4,FALSE)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up'!$A$2:$E$50,5,FALSE)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up'!$A$2:$C$50,3,FALSE)</f>
        <v>Cash</v>
      </c>
      <c r="J280" s="5">
        <f>VLOOKUP(F280,'Set up'!$A$2:$D$50,4,FALSE)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up'!$A$2:$E$50,5,FALSE)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up'!$A$2:$C$50,3,FALSE)</f>
        <v>Cash</v>
      </c>
      <c r="J281" s="5">
        <f>VLOOKUP(F281,'Set up'!$A$2:$D$50,4,FALSE)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up'!$A$2:$E$50,5,FALSE)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up'!$A$2:$C$50,3,FALSE)</f>
        <v>Cash</v>
      </c>
      <c r="J282" s="5">
        <f>VLOOKUP(F282,'Set up'!$A$2:$D$50,4,FALSE)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up'!$A$2:$E$50,5,FALSE)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up'!$A$2:$C$50,3,FALSE)</f>
        <v>Cash</v>
      </c>
      <c r="J283" s="5">
        <f>VLOOKUP(F283,'Set up'!$A$2:$D$50,4,FALSE)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up'!$A$2:$E$50,5,FALSE)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up'!$A$2:$C$50,3,FALSE)</f>
        <v>Cash</v>
      </c>
      <c r="J284" s="5">
        <f>VLOOKUP(F284,'Set up'!$A$2:$D$50,4,FALSE)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up'!$A$2:$E$50,5,FALSE)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up'!$A$2:$C$50,3,FALSE)</f>
        <v>Cash</v>
      </c>
      <c r="J285" s="5">
        <f>VLOOKUP(F285,'Set up'!$A$2:$D$50,4,FALSE)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up'!$A$2:$E$50,5,FALSE)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up'!$A$2:$C$50,3,FALSE)</f>
        <v>Cash</v>
      </c>
      <c r="J286" s="5">
        <f>VLOOKUP(F286,'Set up'!$A$2:$D$50,4,FALSE)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up'!$A$2:$E$50,5,FALSE)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up'!$A$2:$C$50,3,FALSE)</f>
        <v>120</v>
      </c>
      <c r="J287" s="5">
        <f>VLOOKUP(F287,'Set up'!$A$2:$D$50,4,FALSE)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up'!$A$2:$E$50,5,FALSE)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up'!$A$2:$C$50,3,FALSE)</f>
        <v>60</v>
      </c>
      <c r="J288" s="5">
        <f>VLOOKUP(F288,'Set up'!$A$2:$D$50,4,FALSE)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up'!$A$2:$E$50,5,FALSE)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up'!$A$2:$C$50,3,FALSE)</f>
        <v>60</v>
      </c>
      <c r="J289" s="5">
        <f>VLOOKUP(F289,'Set up'!$A$2:$D$50,4,FALSE)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up'!$A$2:$E$50,5,FALSE)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up'!$A$2:$C$50,3,FALSE)</f>
        <v>60</v>
      </c>
      <c r="J290" s="5">
        <f>VLOOKUP(F290,'Set up'!$A$2:$D$50,4,FALSE)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up'!$A$2:$E$50,5,FALSE)</f>
        <v>Chq</v>
      </c>
      <c r="S290" s="1" t="s">
        <v>528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up'!$A$2:$C$50,3,FALSE)</f>
        <v>120</v>
      </c>
      <c r="J291" s="5">
        <f>VLOOKUP(F291,'Set up'!$A$2:$D$50,4,FALSE)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up'!$A$2:$E$50,5,FALSE)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up'!$A$2:$C$50,3,FALSE)</f>
        <v>120</v>
      </c>
      <c r="J292" s="5">
        <f>VLOOKUP(F292,'Set up'!$A$2:$D$50,4,FALSE)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up'!$A$2:$E$50,5,FALSE)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up'!$A$2:$C$50,3,FALSE)</f>
        <v>Cash</v>
      </c>
      <c r="J293" s="5">
        <f>VLOOKUP(F293,'Set up'!$A$2:$D$50,4,FALSE)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up'!$A$2:$E$50,5,FALSE)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up'!$A$2:$C$50,3,FALSE)</f>
        <v>Cash</v>
      </c>
      <c r="J294" s="5">
        <f>VLOOKUP(F294,'Set up'!$A$2:$D$50,4,FALSE)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up'!$A$2:$E$50,5,FALSE)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up'!$A$2:$C$50,3,FALSE)</f>
        <v>Cash</v>
      </c>
      <c r="J295" s="5">
        <f>VLOOKUP(F295,'Set up'!$A$2:$D$50,4,FALSE)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up'!$A$2:$E$50,5,FALSE)</f>
        <v>Chq</v>
      </c>
      <c r="S295" s="1" t="s">
        <v>387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up'!$A$2:$C$50,3,FALSE)</f>
        <v>Cash</v>
      </c>
      <c r="J296" s="5">
        <f>VLOOKUP(F296,'Set up'!$A$2:$D$50,4,FALSE)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up'!$A$2:$E$50,5,FALSE)</f>
        <v>Chq</v>
      </c>
      <c r="S296" s="1" t="s">
        <v>389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up'!$A$2:$C$50,3,FALSE)</f>
        <v>Cash</v>
      </c>
      <c r="J297" s="5">
        <f>VLOOKUP(F297,'Set up'!$A$2:$D$50,4,FALSE)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up'!$A$2:$E$50,5,FALSE)</f>
        <v>Chq</v>
      </c>
      <c r="S297" s="1" t="s">
        <v>389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up'!$A$2:$C$50,3,FALSE)</f>
        <v>120</v>
      </c>
      <c r="J298" s="5">
        <f>VLOOKUP(F298,'Set up'!$A$2:$D$50,4,FALSE)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up'!$A$2:$E$50,5,FALSE)</f>
        <v>Chq</v>
      </c>
      <c r="S298" s="1" t="s">
        <v>576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up'!$A$2:$C$50,3,FALSE)</f>
        <v>120</v>
      </c>
      <c r="J299" s="5">
        <f>VLOOKUP(F299,'Set up'!$A$2:$D$50,4,FALSE)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up'!$A$2:$E$50,5,FALSE)</f>
        <v>Chq</v>
      </c>
      <c r="S299" s="1" t="s">
        <v>576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up'!$A$2:$C$50,3,FALSE)</f>
        <v>Cash</v>
      </c>
      <c r="J300" s="5">
        <f>VLOOKUP(F300,'Set up'!$A$2:$D$50,4,FALSE)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up'!$A$2:$E$50,5,FALSE)</f>
        <v>Chq</v>
      </c>
      <c r="S300" s="1" t="s">
        <v>441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up'!$A$2:$C$50,3,FALSE)</f>
        <v>45</v>
      </c>
      <c r="J301" s="5">
        <f>VLOOKUP(F301,'Set up'!$A$2:$D$50,4,FALSE)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up'!$A$2:$E$50,5,FALSE)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up'!$A$2:$C$50,3,FALSE)</f>
        <v>45</v>
      </c>
      <c r="J302" s="5">
        <f>VLOOKUP(F302,'Set up'!$A$2:$D$50,4,FALSE)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up'!$A$2:$E$50,5,FALSE)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up'!$A$2:$C$50,3,FALSE)</f>
        <v>45</v>
      </c>
      <c r="J303" s="5">
        <f>VLOOKUP(F303,'Set up'!$A$2:$D$50,4,FALSE)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up'!$A$2:$E$50,5,FALSE)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up'!$A$2:$C$50,3,FALSE)</f>
        <v>45</v>
      </c>
      <c r="J304" s="5">
        <f>VLOOKUP(F304,'Set up'!$A$2:$D$50,4,FALSE)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up'!$A$2:$E$50,5,FALSE)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up'!$A$2:$C$50,3,FALSE)</f>
        <v>45</v>
      </c>
      <c r="J305" s="5">
        <f>VLOOKUP(F305,'Set up'!$A$2:$D$50,4,FALSE)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up'!$A$2:$E$50,5,FALSE)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up'!$A$2:$C$50,3,FALSE)</f>
        <v>120</v>
      </c>
      <c r="J306" s="5">
        <f>VLOOKUP(F306,'Set up'!$A$2:$D$50,4,FALSE)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up'!$A$2:$E$50,5,FALSE)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up'!$A$2:$C$50,3,FALSE)</f>
        <v>120</v>
      </c>
      <c r="J307" s="5">
        <f>VLOOKUP(F307,'Set up'!$A$2:$D$50,4,FALSE)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up'!$A$2:$E$50,5,FALSE)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up'!$A$2:$C$50,3,FALSE)</f>
        <v>120</v>
      </c>
      <c r="J308" s="5">
        <f>VLOOKUP(F308,'Set up'!$A$2:$D$50,4,FALSE)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up'!$A$2:$E$50,5,FALSE)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up'!$A$2:$C$50,3,FALSE)</f>
        <v>120</v>
      </c>
      <c r="J309" s="5">
        <f>VLOOKUP(F309,'Set up'!$A$2:$D$50,4,FALSE)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up'!$A$2:$E$50,5,FALSE)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up'!$A$2:$C$50,3,FALSE)</f>
        <v>120</v>
      </c>
      <c r="J310" s="5">
        <f>VLOOKUP(F310,'Set up'!$A$2:$D$50,4,FALSE)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up'!$A$2:$E$50,5,FALSE)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up'!$A$2:$C$50,3,FALSE)</f>
        <v>Cash</v>
      </c>
      <c r="J311" s="5">
        <f>VLOOKUP(F311,'Set up'!$A$2:$D$50,4,FALSE)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up'!$A$2:$E$50,5,FALSE)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up'!$A$2:$C$50,3,FALSE)</f>
        <v>Cash</v>
      </c>
      <c r="J312" s="5">
        <f>VLOOKUP(F312,'Set up'!$A$2:$D$50,4,FALSE)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up'!$A$2:$E$50,5,FALSE)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up'!$A$2:$C$50,3,FALSE)</f>
        <v>Cash</v>
      </c>
      <c r="J313" s="5">
        <f>VLOOKUP(F313,'Set up'!$A$2:$D$50,4,FALSE)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up'!$A$2:$E$50,5,FALSE)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up'!$A$2:$C$50,3,FALSE)</f>
        <v>Cash</v>
      </c>
      <c r="J314" s="5">
        <f>VLOOKUP(F314,'Set up'!$A$2:$D$50,4,FALSE)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up'!$A$2:$E$50,5,FALSE)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up'!$A$2:$C$50,3,FALSE)</f>
        <v>120</v>
      </c>
      <c r="J315" s="5">
        <f>VLOOKUP(F315,'Set up'!$A$2:$D$50,4,FALSE)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up'!$A$2:$E$50,5,FALSE)</f>
        <v>Chq</v>
      </c>
      <c r="S315" s="1" t="s">
        <v>576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up'!$A$2:$C$50,3,FALSE)</f>
        <v>120</v>
      </c>
      <c r="J316" s="5">
        <f>VLOOKUP(F316,'Set up'!$A$2:$D$50,4,FALSE)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up'!$A$2:$E$50,5,FALSE)</f>
        <v>Chq</v>
      </c>
      <c r="S316" s="1" t="s">
        <v>576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up'!$A$2:$C$50,3,FALSE)</f>
        <v>120</v>
      </c>
      <c r="J317" s="5">
        <f>VLOOKUP(F317,'Set up'!$A$2:$D$50,4,FALSE)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up'!$A$2:$E$50,5,FALSE)</f>
        <v>Chq</v>
      </c>
      <c r="S317" s="1" t="s">
        <v>576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up'!$A$2:$C$50,3,FALSE)</f>
        <v>120</v>
      </c>
      <c r="J318" s="5">
        <f>VLOOKUP(F318,'Set up'!$A$2:$D$50,4,FALSE)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up'!$A$2:$E$50,5,FALSE)</f>
        <v>Chq</v>
      </c>
      <c r="S318" s="1" t="s">
        <v>576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up'!$A$2:$C$50,3,FALSE)</f>
        <v>Cash</v>
      </c>
      <c r="J319" s="5">
        <f>VLOOKUP(F319,'Set up'!$A$2:$D$50,4,FALSE)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up'!$A$2:$E$50,5,FALSE)</f>
        <v>Chq</v>
      </c>
      <c r="S319" s="1" t="s">
        <v>434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up'!$A$2:$C$50,3,FALSE)</f>
        <v>120</v>
      </c>
      <c r="J320" s="5">
        <f>VLOOKUP(F320,'Set up'!$A$2:$D$50,4,FALSE)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up'!$A$2:$E$50,5,FALSE)</f>
        <v>Chq</v>
      </c>
      <c r="S320" s="1" t="s">
        <v>576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up'!$A$2:$C$50,3,FALSE)</f>
        <v>Cash</v>
      </c>
      <c r="J321" s="5">
        <f>VLOOKUP(F321,'Set up'!$A$2:$D$50,4,FALSE)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up'!$A$2:$E$50,5,FALSE)</f>
        <v>Chq</v>
      </c>
      <c r="S321" s="1" t="s">
        <v>480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up'!$A$2:$C$50,3,FALSE)</f>
        <v>Cash</v>
      </c>
      <c r="J322" s="5">
        <f>VLOOKUP(F322,'Set up'!$A$2:$D$50,4,FALSE)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up'!$A$2:$E$50,5,FALSE)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up'!$A$2:$C$50,3,FALSE)</f>
        <v>Cash</v>
      </c>
      <c r="J323" s="5">
        <f>VLOOKUP(F323,'Set up'!$A$2:$D$50,4,FALSE)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up'!$A$2:$E$50,5,FALSE)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up'!$A$2:$C$50,3,FALSE)</f>
        <v>Cash</v>
      </c>
      <c r="J324" s="5">
        <f>VLOOKUP(F324,'Set up'!$A$2:$D$50,4,FALSE)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up'!$A$2:$E$50,5,FALSE)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up'!$A$2:$C$50,3,FALSE)</f>
        <v>Cash</v>
      </c>
      <c r="J325" s="5">
        <f>VLOOKUP(F325,'Set up'!$A$2:$D$50,4,FALSE)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up'!$A$2:$E$50,5,FALSE)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up'!$A$2:$C$50,3,FALSE)</f>
        <v>Cash</v>
      </c>
      <c r="J326" s="5">
        <f>VLOOKUP(F326,'Set up'!$A$2:$D$50,4,FALSE)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up'!$A$2:$E$50,5,FALSE)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up'!$A$2:$C$50,3,FALSE)</f>
        <v>120</v>
      </c>
      <c r="J327" s="5">
        <f>VLOOKUP(F327,'Set up'!$A$2:$D$50,4,FALSE)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up'!$A$2:$E$50,5,FALSE)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up'!$A$2:$C$50,3,FALSE)</f>
        <v>120</v>
      </c>
      <c r="J328" s="5">
        <f>VLOOKUP(F328,'Set up'!$A$2:$D$50,4,FALSE)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up'!$A$2:$E$50,5,FALSE)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up'!$A$2:$C$50,3,FALSE)</f>
        <v>120</v>
      </c>
      <c r="J329" s="5">
        <f>VLOOKUP(F329,'Set up'!$A$2:$D$50,4,FALSE)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up'!$A$2:$E$50,5,FALSE)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up'!$A$2:$C$50,3,FALSE)</f>
        <v>120</v>
      </c>
      <c r="J330" s="5">
        <f>VLOOKUP(F330,'Set up'!$A$2:$D$50,4,FALSE)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up'!$A$2:$E$50,5,FALSE)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up'!$A$2:$C$50,3,FALSE)</f>
        <v>45</v>
      </c>
      <c r="J331" s="5">
        <f>VLOOKUP(F331,'Set up'!$A$2:$D$50,4,FALSE)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up'!$A$2:$E$50,5,FALSE)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up'!$A$2:$C$50,3,FALSE)</f>
        <v>45</v>
      </c>
      <c r="J332" s="5">
        <f>VLOOKUP(F332,'Set up'!$A$2:$D$50,4,FALSE)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up'!$A$2:$E$50,5,FALSE)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up'!$A$2:$C$50,3,FALSE)</f>
        <v>45</v>
      </c>
      <c r="J333" s="5">
        <f>VLOOKUP(F333,'Set up'!$A$2:$D$50,4,FALSE)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up'!$A$2:$E$50,5,FALSE)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up'!$A$2:$C$50,3,FALSE)</f>
        <v>45</v>
      </c>
      <c r="J334" s="5">
        <f>VLOOKUP(F334,'Set up'!$A$2:$D$50,4,FALSE)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up'!$A$2:$E$50,5,FALSE)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up'!$A$2:$C$50,3,FALSE)</f>
        <v>Cash</v>
      </c>
      <c r="J335" s="5">
        <f>VLOOKUP(F335,'Set up'!$A$2:$D$50,4,FALSE)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up'!$A$2:$E$50,5,FALSE)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up'!$A$2:$C$50,3,FALSE)</f>
        <v>Cash</v>
      </c>
      <c r="J336" s="5">
        <f>VLOOKUP(F336,'Set up'!$A$2:$D$50,4,FALSE)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up'!$A$2:$E$50,5,FALSE)</f>
        <v>Chq</v>
      </c>
      <c r="S336" s="1" t="s">
        <v>432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up'!$A$2:$C$50,3,FALSE)</f>
        <v>Cash</v>
      </c>
      <c r="J337" s="5">
        <f>VLOOKUP(F337,'Set up'!$A$2:$D$50,4,FALSE)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up'!$A$2:$E$50,5,FALSE)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up'!$A$2:$C$50,3,FALSE)</f>
        <v>Cash</v>
      </c>
      <c r="J338" s="5">
        <f>VLOOKUP(F338,'Set up'!$A$2:$D$50,4,FALSE)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up'!$A$2:$E$50,5,FALSE)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up'!$A$2:$C$50,3,FALSE)</f>
        <v>Cash</v>
      </c>
      <c r="J339" s="5">
        <f>VLOOKUP(F339,'Set up'!$A$2:$D$50,4,FALSE)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up'!$A$2:$E$50,5,FALSE)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up'!$A$2:$C$50,3,FALSE)</f>
        <v>Cash</v>
      </c>
      <c r="J340" s="5">
        <f>VLOOKUP(F340,'Set up'!$A$2:$D$50,4,FALSE)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up'!$A$2:$E$50,5,FALSE)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up'!$A$2:$C$50,3,FALSE)</f>
        <v>Cash</v>
      </c>
      <c r="J341" s="5">
        <f>VLOOKUP(F341,'Set up'!$A$2:$D$50,4,FALSE)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up'!$A$2:$E$50,5,FALSE)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up'!$A$2:$C$50,3,FALSE)</f>
        <v>Cash</v>
      </c>
      <c r="J342" s="5">
        <f>VLOOKUP(F342,'Set up'!$A$2:$D$50,4,FALSE)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up'!$A$2:$E$50,5,FALSE)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up'!$A$2:$C$50,3,FALSE)</f>
        <v>Cash</v>
      </c>
      <c r="J343" s="5">
        <f>VLOOKUP(F343,'Set up'!$A$2:$D$50,4,FALSE)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up'!$A$2:$E$50,5,FALSE)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up'!$A$2:$C$50,3,FALSE)</f>
        <v>Cash</v>
      </c>
      <c r="J344" s="5">
        <f>VLOOKUP(F344,'Set up'!$A$2:$D$50,4,FALSE)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up'!$A$2:$E$50,5,FALSE)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up'!$A$2:$C$50,3,FALSE)</f>
        <v>Cash</v>
      </c>
      <c r="J345" s="5">
        <f>VLOOKUP(F345,'Set up'!$A$2:$D$50,4,FALSE)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up'!$A$2:$E$50,5,FALSE)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up'!$A$2:$C$50,3,FALSE)</f>
        <v>Cash</v>
      </c>
      <c r="J346" s="5">
        <f>VLOOKUP(F346,'Set up'!$A$2:$D$50,4,FALSE)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up'!$A$2:$E$50,5,FALSE)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up'!$A$2:$C$50,3,FALSE)</f>
        <v>Cash</v>
      </c>
      <c r="J347" s="5">
        <f>VLOOKUP(F347,'Set up'!$A$2:$D$50,4,FALSE)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up'!$A$2:$E$50,5,FALSE)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up'!$A$2:$C$50,3,FALSE)</f>
        <v>60</v>
      </c>
      <c r="J348" s="5">
        <f>VLOOKUP(F348,'Set up'!$A$2:$D$50,4,FALSE)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up'!$A$2:$E$50,5,FALSE)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up'!$A$2:$C$50,3,FALSE)</f>
        <v>Cash</v>
      </c>
      <c r="J349" s="5">
        <f>VLOOKUP(F349,'Set up'!$A$2:$D$50,4,FALSE)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up'!$A$2:$E$50,5,FALSE)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up'!$A$2:$C$50,3,FALSE)</f>
        <v>Cash</v>
      </c>
      <c r="J350" s="5">
        <f>VLOOKUP(F350,'Set up'!$A$2:$D$50,4,FALSE)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up'!$A$2:$E$50,5,FALSE)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up'!$A$2:$C$50,3,FALSE)</f>
        <v>Cash</v>
      </c>
      <c r="J351" s="5">
        <f>VLOOKUP(F351,'Set up'!$A$2:$D$50,4,FALSE)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up'!$A$2:$E$50,5,FALSE)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up'!$A$2:$C$50,3,FALSE)</f>
        <v>Cash</v>
      </c>
      <c r="J352" s="5">
        <f>VLOOKUP(F352,'Set up'!$A$2:$D$50,4,FALSE)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up'!$A$2:$E$50,5,FALSE)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up'!$A$2:$C$50,3,FALSE)</f>
        <v>Cash</v>
      </c>
      <c r="J353" s="5">
        <f>VLOOKUP(F353,'Set up'!$A$2:$D$50,4,FALSE)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up'!$A$2:$E$50,5,FALSE)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up'!$A$2:$C$50,3,FALSE)</f>
        <v>Cash</v>
      </c>
      <c r="J354" s="5">
        <f>VLOOKUP(F354,'Set up'!$A$2:$D$50,4,FALSE)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up'!$A$2:$E$50,5,FALSE)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up'!$A$2:$C$50,3,FALSE)</f>
        <v>Cash</v>
      </c>
      <c r="J355" s="5">
        <f>VLOOKUP(F355,'Set up'!$A$2:$D$50,4,FALSE)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up'!$A$2:$E$50,5,FALSE)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up'!$A$2:$C$50,3,FALSE)</f>
        <v>Cash</v>
      </c>
      <c r="J356" s="5">
        <f>VLOOKUP(F356,'Set up'!$A$2:$D$50,4,FALSE)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up'!$A$2:$E$50,5,FALSE)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up'!$A$2:$C$50,3,FALSE)</f>
        <v>Cash</v>
      </c>
      <c r="J357" s="5">
        <f>VLOOKUP(F357,'Set up'!$A$2:$D$50,4,FALSE)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up'!$A$2:$E$50,5,FALSE)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up'!$A$2:$C$50,3,FALSE)</f>
        <v>Cash</v>
      </c>
      <c r="J358" s="5">
        <f>VLOOKUP(F358,'Set up'!$A$2:$D$50,4,FALSE)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up'!$A$2:$E$50,5,FALSE)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up'!$A$2:$C$50,3,FALSE)</f>
        <v>Cash</v>
      </c>
      <c r="J359" s="5">
        <f>VLOOKUP(F359,'Set up'!$A$2:$D$50,4,FALSE)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up'!$A$2:$E$50,5,FALSE)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up'!$A$2:$C$50,3,FALSE)</f>
        <v>Cash</v>
      </c>
      <c r="J360" s="5">
        <f>VLOOKUP(F360,'Set up'!$A$2:$D$50,4,FALSE)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up'!$A$2:$E$50,5,FALSE)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up'!$A$2:$C$50,3,FALSE)</f>
        <v>Cash</v>
      </c>
      <c r="J361" s="5">
        <f>VLOOKUP(F361,'Set up'!$A$2:$D$50,4,FALSE)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up'!$A$2:$E$50,5,FALSE)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up'!$A$2:$C$50,3,FALSE)</f>
        <v>Cash</v>
      </c>
      <c r="J362" s="5">
        <f>VLOOKUP(F362,'Set up'!$A$2:$D$50,4,FALSE)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up'!$A$2:$E$50,5,FALSE)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up'!$A$2:$C$50,3,FALSE)</f>
        <v>Cash</v>
      </c>
      <c r="J363" s="5">
        <f>VLOOKUP(F363,'Set up'!$A$2:$D$50,4,FALSE)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up'!$A$2:$E$50,5,FALSE)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up'!$A$2:$C$50,3,FALSE)</f>
        <v>Cash</v>
      </c>
      <c r="J364" s="5">
        <f>VLOOKUP(F364,'Set up'!$A$2:$D$50,4,FALSE)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up'!$A$2:$E$50,5,FALSE)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up'!$A$2:$C$50,3,FALSE)</f>
        <v>Cash</v>
      </c>
      <c r="J365" s="5">
        <f>VLOOKUP(F365,'Set up'!$A$2:$D$50,4,FALSE)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up'!$A$2:$E$50,5,FALSE)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up'!$A$2:$C$50,3,FALSE)</f>
        <v>Cash</v>
      </c>
      <c r="J366" s="5">
        <f>VLOOKUP(F366,'Set up'!$A$2:$D$50,4,FALSE)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up'!$A$2:$E$50,5,FALSE)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up'!$A$2:$C$50,3,FALSE)</f>
        <v>Cash</v>
      </c>
      <c r="J367" s="5">
        <f>VLOOKUP(F367,'Set up'!$A$2:$D$50,4,FALSE)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up'!$A$2:$E$50,5,FALSE)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up'!$A$2:$C$50,3,FALSE)</f>
        <v>Cash</v>
      </c>
      <c r="J368" s="5">
        <f>VLOOKUP(F368,'Set up'!$A$2:$D$50,4,FALSE)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up'!$A$2:$E$50,5,FALSE)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up'!$A$2:$C$50,3,FALSE)</f>
        <v>Cash</v>
      </c>
      <c r="J369" s="5">
        <f>VLOOKUP(F369,'Set up'!$A$2:$D$50,4,FALSE)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up'!$A$2:$E$50,5,FALSE)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up'!$A$2:$C$50,3,FALSE)</f>
        <v>Cash</v>
      </c>
      <c r="J370" s="5">
        <f>VLOOKUP(F370,'Set up'!$A$2:$D$50,4,FALSE)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up'!$A$2:$E$50,5,FALSE)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up'!$A$2:$C$50,3,FALSE)</f>
        <v>Cash</v>
      </c>
      <c r="J371" s="5">
        <f>VLOOKUP(F371,'Set up'!$A$2:$D$50,4,FALSE)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up'!$A$2:$E$50,5,FALSE)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up'!$A$2:$C$50,3,FALSE)</f>
        <v>Cash</v>
      </c>
      <c r="J372" s="5">
        <f>VLOOKUP(F372,'Set up'!$A$2:$D$50,4,FALSE)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up'!$A$2:$E$50,5,FALSE)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up'!$A$2:$C$50,3,FALSE)</f>
        <v>Cash</v>
      </c>
      <c r="J373" s="5">
        <f>VLOOKUP(F373,'Set up'!$A$2:$D$50,4,FALSE)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up'!$A$2:$E$50,5,FALSE)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up'!$A$2:$C$50,3,FALSE)</f>
        <v>Cash</v>
      </c>
      <c r="J374" s="5">
        <f>VLOOKUP(F374,'Set up'!$A$2:$D$50,4,FALSE)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up'!$A$2:$E$50,5,FALSE)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up'!$A$2:$C$50,3,FALSE)</f>
        <v>Cash</v>
      </c>
      <c r="J375" s="5">
        <f>VLOOKUP(F375,'Set up'!$A$2:$D$50,4,FALSE)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up'!$A$2:$E$50,5,FALSE)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up'!$A$2:$C$50,3,FALSE)</f>
        <v>Cash</v>
      </c>
      <c r="J376" s="5">
        <f>VLOOKUP(F376,'Set up'!$A$2:$D$50,4,FALSE)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up'!$A$2:$E$50,5,FALSE)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up'!$A$2:$C$50,3,FALSE)</f>
        <v>Cash</v>
      </c>
      <c r="J377" s="5">
        <f>VLOOKUP(F377,'Set up'!$A$2:$D$50,4,FALSE)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up'!$A$2:$E$50,5,FALSE)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up'!$A$2:$C$50,3,FALSE)</f>
        <v>Cash</v>
      </c>
      <c r="J378" s="5">
        <f>VLOOKUP(F378,'Set up'!$A$2:$D$50,4,FALSE)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up'!$A$2:$E$50,5,FALSE)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up'!$A$2:$C$50,3,FALSE)</f>
        <v>Cash</v>
      </c>
      <c r="J379" s="5">
        <f>VLOOKUP(F379,'Set up'!$A$2:$D$50,4,FALSE)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up'!$A$2:$E$50,5,FALSE)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up'!$A$2:$C$50,3,FALSE)</f>
        <v>Cash</v>
      </c>
      <c r="J380" s="5">
        <f>VLOOKUP(F380,'Set up'!$A$2:$D$50,4,FALSE)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up'!$A$2:$E$50,5,FALSE)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up'!$A$2:$C$50,3,FALSE)</f>
        <v>Cash</v>
      </c>
      <c r="J381" s="5">
        <f>VLOOKUP(F381,'Set up'!$A$2:$D$50,4,FALSE)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up'!$A$2:$E$50,5,FALSE)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up'!$A$2:$C$50,3,FALSE)</f>
        <v>Cash</v>
      </c>
      <c r="J382" s="5">
        <f>VLOOKUP(F382,'Set up'!$A$2:$D$50,4,FALSE)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up'!$A$2:$E$50,5,FALSE)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up'!$A$2:$C$50,3,FALSE)</f>
        <v>120</v>
      </c>
      <c r="J383" s="5">
        <f>VLOOKUP(F383,'Set up'!$A$2:$D$50,4,FALSE)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up'!$A$2:$E$50,5,FALSE)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up'!$A$2:$C$50,3,FALSE)</f>
        <v>120</v>
      </c>
      <c r="J384" s="5">
        <f>VLOOKUP(F384,'Set up'!$A$2:$D$50,4,FALSE)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up'!$A$2:$E$50,5,FALSE)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up'!$A$2:$C$50,3,FALSE)</f>
        <v>Cash</v>
      </c>
      <c r="J385" s="5">
        <f>VLOOKUP(F385,'Set up'!$A$2:$D$50,4,FALSE)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up'!$A$2:$E$50,5,FALSE)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up'!$A$2:$C$50,3,FALSE)</f>
        <v>120</v>
      </c>
      <c r="J386" s="5">
        <f>VLOOKUP(F386,'Set up'!$A$2:$D$50,4,FALSE)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up'!$A$2:$E$50,5,FALSE)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up'!$A$2:$C$50,3,FALSE)</f>
        <v>120</v>
      </c>
      <c r="J387" s="5">
        <f>VLOOKUP(F387,'Set up'!$A$2:$D$50,4,FALSE)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up'!$A$2:$E$50,5,FALSE)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up'!$A$2:$C$50,3,FALSE)</f>
        <v>120</v>
      </c>
      <c r="J388" s="5">
        <f>VLOOKUP(F388,'Set up'!$A$2:$D$50,4,FALSE)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up'!$A$2:$E$50,5,FALSE)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up'!$A$2:$C$50,3,FALSE)</f>
        <v>120</v>
      </c>
      <c r="J389" s="5">
        <f>VLOOKUP(F389,'Set up'!$A$2:$D$50,4,FALSE)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up'!$A$2:$E$50,5,FALSE)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up'!$A$2:$C$50,3,FALSE)</f>
        <v>Cash</v>
      </c>
      <c r="J390" s="5">
        <f>VLOOKUP(F390,'Set up'!$A$2:$D$50,4,FALSE)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up'!$A$2:$E$50,5,FALSE)</f>
        <v>Chq</v>
      </c>
      <c r="S390" s="1" t="s">
        <v>491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up'!$A$2:$C$50,3,FALSE)</f>
        <v>Cash</v>
      </c>
      <c r="J391" s="5">
        <f>VLOOKUP(F391,'Set up'!$A$2:$D$50,4,FALSE)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up'!$A$2:$E$50,5,FALSE)</f>
        <v>Chq</v>
      </c>
      <c r="S391" s="1" t="s">
        <v>491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up'!$A$2:$C$50,3,FALSE)</f>
        <v>Cash</v>
      </c>
      <c r="J392" s="5">
        <f>VLOOKUP(F392,'Set up'!$A$2:$D$50,4,FALSE)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up'!$A$2:$E$50,5,FALSE)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up'!$A$2:$C$50,3,FALSE)</f>
        <v>Cash</v>
      </c>
      <c r="J393" s="5">
        <f>VLOOKUP(F393,'Set up'!$A$2:$D$50,4,FALSE)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up'!$A$2:$E$50,5,FALSE)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up'!$A$2:$C$50,3,FALSE)</f>
        <v>Cash</v>
      </c>
      <c r="J394" s="5">
        <f>VLOOKUP(F394,'Set up'!$A$2:$D$50,4,FALSE)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up'!$A$2:$E$50,5,FALSE)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up'!$A$2:$C$50,3,FALSE)</f>
        <v>Cash</v>
      </c>
      <c r="J395" s="5">
        <f>VLOOKUP(F395,'Set up'!$A$2:$D$50,4,FALSE)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up'!$A$2:$E$50,5,FALSE)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up'!$A$2:$C$50,3,FALSE)</f>
        <v>45</v>
      </c>
      <c r="J396" s="5">
        <f>VLOOKUP(F396,'Set up'!$A$2:$D$50,4,FALSE)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up'!$A$2:$E$50,5,FALSE)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up'!$A$2:$C$50,3,FALSE)</f>
        <v>45</v>
      </c>
      <c r="J397" s="5">
        <f>VLOOKUP(F397,'Set up'!$A$2:$D$50,4,FALSE)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up'!$A$2:$E$50,5,FALSE)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up'!$A$2:$C$50,3,FALSE)</f>
        <v>Cash</v>
      </c>
      <c r="J398" s="5">
        <f>VLOOKUP(F398,'Set up'!$A$2:$D$50,4,FALSE)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up'!$A$2:$E$50,5,FALSE)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up'!$A$2:$C$50,3,FALSE)</f>
        <v>Cash</v>
      </c>
      <c r="J399" s="5">
        <f>VLOOKUP(F399,'Set up'!$A$2:$D$50,4,FALSE)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up'!$A$2:$E$50,5,FALSE)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up'!$A$2:$C$50,3,FALSE)</f>
        <v>Cash</v>
      </c>
      <c r="J400" s="5">
        <f>VLOOKUP(F400,'Set up'!$A$2:$D$50,4,FALSE)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up'!$A$2:$E$50,5,FALSE)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up'!$A$2:$C$50,3,FALSE)</f>
        <v>Cash</v>
      </c>
      <c r="J401" s="5">
        <f>VLOOKUP(F401,'Set up'!$A$2:$D$50,4,FALSE)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up'!$A$2:$E$50,5,FALSE)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up'!$A$2:$C$50,3,FALSE)</f>
        <v>Cash</v>
      </c>
      <c r="J402" s="5">
        <f>VLOOKUP(F402,'Set up'!$A$2:$D$50,4,FALSE)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up'!$A$2:$E$50,5,FALSE)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up'!$A$2:$C$50,3,FALSE)</f>
        <v>Cash</v>
      </c>
      <c r="J403" s="5">
        <f>VLOOKUP(F403,'Set up'!$A$2:$D$50,4,FALSE)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up'!$A$2:$E$50,5,FALSE)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up'!$A$2:$C$50,3,FALSE)</f>
        <v>120</v>
      </c>
      <c r="J404" s="5">
        <f>VLOOKUP(F404,'Set up'!$A$2:$D$50,4,FALSE)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up'!$A$2:$E$50,5,FALSE)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up'!$A$2:$C$50,3,FALSE)</f>
        <v>120</v>
      </c>
      <c r="J405" s="5">
        <f>VLOOKUP(F405,'Set up'!$A$2:$D$50,4,FALSE)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up'!$A$2:$E$50,5,FALSE)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up'!$A$2:$C$50,3,FALSE)</f>
        <v>120</v>
      </c>
      <c r="J406" s="5">
        <f>VLOOKUP(F406,'Set up'!$A$2:$D$50,4,FALSE)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up'!$A$2:$E$50,5,FALSE)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up'!$A$2:$C$50,3,FALSE)</f>
        <v>120</v>
      </c>
      <c r="J407" s="5">
        <f>VLOOKUP(F407,'Set up'!$A$2:$D$50,4,FALSE)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up'!$A$2:$E$50,5,FALSE)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up'!$A$2:$C$50,3,FALSE)</f>
        <v>Cash</v>
      </c>
      <c r="J408" s="5">
        <f>VLOOKUP(F408,'Set up'!$A$2:$D$50,4,FALSE)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up'!$A$2:$E$50,5,FALSE)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up'!$A$2:$C$50,3,FALSE)</f>
        <v>Cash</v>
      </c>
      <c r="J409" s="5">
        <f>VLOOKUP(F409,'Set up'!$A$2:$D$50,4,FALSE)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up'!$A$2:$E$50,5,FALSE)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up'!$A$2:$C$50,3,FALSE)</f>
        <v>Cash</v>
      </c>
      <c r="J410" s="5">
        <f>VLOOKUP(F410,'Set up'!$A$2:$D$50,4,FALSE)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up'!$A$2:$E$50,5,FALSE)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up'!$A$2:$C$50,3,FALSE)</f>
        <v>Cash</v>
      </c>
      <c r="J411" s="5">
        <f>VLOOKUP(F411,'Set up'!$A$2:$D$50,4,FALSE)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up'!$A$2:$E$50,5,FALSE)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up'!$A$2:$C$50,3,FALSE)</f>
        <v>Cash</v>
      </c>
      <c r="J412" s="5">
        <f>VLOOKUP(F412,'Set up'!$A$2:$D$50,4,FALSE)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up'!$A$2:$E$50,5,FALSE)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up'!$A$2:$C$50,3,FALSE)</f>
        <v>Cash</v>
      </c>
      <c r="J413" s="5">
        <f>VLOOKUP(F413,'Set up'!$A$2:$D$50,4,FALSE)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up'!$A$2:$E$50,5,FALSE)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up'!$A$2:$C$50,3,FALSE)</f>
        <v>Cash</v>
      </c>
      <c r="J414" s="5">
        <f>VLOOKUP(F414,'Set up'!$A$2:$D$50,4,FALSE)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up'!$A$2:$E$50,5,FALSE)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up'!$A$2:$C$50,3,FALSE)</f>
        <v>120</v>
      </c>
      <c r="J415" s="5">
        <f>VLOOKUP(F415,'Set up'!$A$2:$D$50,4,FALSE)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up'!$A$2:$E$50,5,FALSE)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up'!$A$2:$C$50,3,FALSE)</f>
        <v>120</v>
      </c>
      <c r="J416" s="5">
        <f>VLOOKUP(F416,'Set up'!$A$2:$D$50,4,FALSE)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up'!$A$2:$E$50,5,FALSE)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up'!$A$2:$C$50,3,FALSE)</f>
        <v>#N/A</v>
      </c>
      <c r="J417" s="5" t="e">
        <f>VLOOKUP(F417,'Set up'!$A$2:$D$50,4,FALSE)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up'!$A$2:$E$50,5,FALSE)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up'!$A$2:$C$50,3,FALSE)</f>
        <v>Cash</v>
      </c>
      <c r="J418" s="5">
        <f>VLOOKUP(F418,'Set up'!$A$2:$D$50,4,FALSE)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up'!$A$2:$E$50,5,FALSE)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up'!$A$2:$C$50,3,FALSE)</f>
        <v>Cash</v>
      </c>
      <c r="J419" s="5">
        <f>VLOOKUP(F419,'Set up'!$A$2:$D$50,4,FALSE)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up'!$A$2:$E$50,5,FALSE)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up'!$A$2:$C$50,3,FALSE)</f>
        <v>Cash</v>
      </c>
      <c r="J420" s="5">
        <f>VLOOKUP(F420,'Set up'!$A$2:$D$50,4,FALSE)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up'!$A$2:$E$50,5,FALSE)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up'!$A$2:$C$50,3,FALSE)</f>
        <v>Cash</v>
      </c>
      <c r="J421" s="5">
        <f>VLOOKUP(F421,'Set up'!$A$2:$D$50,4,FALSE)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up'!$A$2:$E$50,5,FALSE)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up'!$A$2:$C$50,3,FALSE)</f>
        <v>Cash</v>
      </c>
      <c r="J422" s="5">
        <f>VLOOKUP(F422,'Set up'!$A$2:$D$50,4,FALSE)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up'!$A$2:$E$50,5,FALSE)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up'!$A$2:$C$50,3,FALSE)</f>
        <v>Cash</v>
      </c>
      <c r="J423" s="5">
        <f>VLOOKUP(F423,'Set up'!$A$2:$D$50,4,FALSE)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up'!$A$2:$E$50,5,FALSE)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up'!$A$2:$C$50,3,FALSE)</f>
        <v>Cash</v>
      </c>
      <c r="J424" s="5">
        <f>VLOOKUP(F424,'Set up'!$A$2:$D$50,4,FALSE)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up'!$A$2:$E$50,5,FALSE)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up'!$A$2:$C$50,3,FALSE)</f>
        <v>#N/A</v>
      </c>
      <c r="J425" s="5" t="e">
        <f>VLOOKUP(F425,'Set up'!$A$2:$D$50,4,FALSE)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up'!$A$2:$E$50,5,FALSE)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up'!$A$2:$C$50,3,FALSE)</f>
        <v>#N/A</v>
      </c>
      <c r="J426" s="5" t="e">
        <f>VLOOKUP(F426,'Set up'!$A$2:$D$50,4,FALSE)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up'!$A$2:$E$50,5,FALSE)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up'!$A$2:$C$50,3,FALSE)</f>
        <v>#N/A</v>
      </c>
      <c r="J427" s="5" t="e">
        <f>VLOOKUP(F427,'Set up'!$A$2:$D$50,4,FALSE)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up'!$A$2:$E$50,5,FALSE)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up'!$A$2:$C$50,3,FALSE)</f>
        <v>#N/A</v>
      </c>
      <c r="J428" s="5" t="e">
        <f>VLOOKUP(F428,'Set up'!$A$2:$D$50,4,FALSE)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up'!$A$2:$E$50,5,FALSE)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up'!$A$2:$C$50,3,FALSE)</f>
        <v>Cash</v>
      </c>
      <c r="J429" s="5">
        <f>VLOOKUP(F429,'Set up'!$A$2:$D$50,4,FALSE)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up'!$A$2:$E$50,5,FALSE)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up'!$A$2:$C$50,3,FALSE)</f>
        <v>Cash</v>
      </c>
      <c r="J430" s="5">
        <f>VLOOKUP(F430,'Set up'!$A$2:$D$50,4,FALSE)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up'!$A$2:$E$50,5,FALSE)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up'!$A$2:$C$50,3,FALSE)</f>
        <v>Cash</v>
      </c>
      <c r="J431" s="5">
        <f>VLOOKUP(F431,'Set up'!$A$2:$D$50,4,FALSE)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up'!$A$2:$E$50,5,FALSE)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up'!$A$2:$C$50,3,FALSE)</f>
        <v>Cash</v>
      </c>
      <c r="J432" s="5">
        <f>VLOOKUP(F432,'Set up'!$A$2:$D$50,4,FALSE)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up'!$A$2:$E$50,5,FALSE)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up'!$A$2:$C$50,3,FALSE)</f>
        <v>45</v>
      </c>
      <c r="J433" s="5">
        <f>VLOOKUP(F433,'Set up'!$A$2:$D$50,4,FALSE)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up'!$A$2:$E$50,5,FALSE)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up'!$A$2:$C$50,3,FALSE)</f>
        <v>45</v>
      </c>
      <c r="J434" s="5">
        <f>VLOOKUP(F434,'Set up'!$A$2:$D$50,4,FALSE)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up'!$A$2:$E$50,5,FALSE)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up'!$A$2:$C$50,3,FALSE)</f>
        <v>45</v>
      </c>
      <c r="J435" s="5">
        <f>VLOOKUP(F435,'Set up'!$A$2:$D$50,4,FALSE)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up'!$A$2:$E$50,5,FALSE)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up'!$A$2:$C$50,3,FALSE)</f>
        <v>Cash</v>
      </c>
      <c r="J436" s="5">
        <f>VLOOKUP(F436,'Set up'!$A$2:$D$50,4,FALSE)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up'!$A$2:$E$50,5,FALSE)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up'!$A$2:$C$50,3,FALSE)</f>
        <v>Cash</v>
      </c>
      <c r="J437" s="5">
        <f>VLOOKUP(F437,'Set up'!$A$2:$D$50,4,FALSE)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up'!$A$2:$E$50,5,FALSE)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up'!$A$2:$C$50,3,FALSE)</f>
        <v>Cash</v>
      </c>
      <c r="J438" s="5">
        <f>VLOOKUP(F438,'Set up'!$A$2:$D$50,4,FALSE)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up'!$A$2:$E$50,5,FALSE)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up'!$A$2:$C$50,3,FALSE)</f>
        <v>Cash</v>
      </c>
      <c r="J439" s="5">
        <f>VLOOKUP(F439,'Set up'!$A$2:$D$50,4,FALSE)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up'!$A$2:$E$50,5,FALSE)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up'!$A$2:$C$50,3,FALSE)</f>
        <v>Cash</v>
      </c>
      <c r="J440" s="5">
        <f>VLOOKUP(F440,'Set up'!$A$2:$D$50,4,FALSE)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up'!$A$2:$E$50,5,FALSE)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up'!$A$2:$C$50,3,FALSE)</f>
        <v>Cash</v>
      </c>
      <c r="J441" s="5">
        <f>VLOOKUP(F441,'Set up'!$A$2:$D$50,4,FALSE)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up'!$A$2:$E$50,5,FALSE)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up'!$A$2:$C$50,3,FALSE)</f>
        <v>Cash</v>
      </c>
      <c r="J442" s="5">
        <f>VLOOKUP(F442,'Set up'!$A$2:$D$50,4,FALSE)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up'!$A$2:$E$50,5,FALSE)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up'!$A$2:$C$50,3,FALSE)</f>
        <v>Cash</v>
      </c>
      <c r="J443" s="5">
        <f>VLOOKUP(F443,'Set up'!$A$2:$D$50,4,FALSE)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up'!$A$2:$E$50,5,FALSE)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up'!$A$2:$C$50,3,FALSE)</f>
        <v>Cash</v>
      </c>
      <c r="J444" s="5">
        <f>VLOOKUP(F444,'Set up'!$A$2:$D$50,4,FALSE)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up'!$A$2:$E$50,5,FALSE)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up'!$A$2:$C$50,3,FALSE)</f>
        <v>Cash</v>
      </c>
      <c r="J445" s="5">
        <f>VLOOKUP(F445,'Set up'!$A$2:$D$50,4,FALSE)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up'!$A$2:$E$50,5,FALSE)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up'!$A$2:$C$50,3,FALSE)</f>
        <v>Cash</v>
      </c>
      <c r="J446" s="5">
        <f>VLOOKUP(F446,'Set up'!$A$2:$D$50,4,FALSE)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up'!$A$2:$E$50,5,FALSE)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up'!$A$2:$C$50,3,FALSE)</f>
        <v>Cash</v>
      </c>
      <c r="J447" s="5">
        <f>VLOOKUP(F447,'Set up'!$A$2:$D$50,4,FALSE)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up'!$A$2:$E$50,5,FALSE)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up'!$A$2:$C$50,3,FALSE)</f>
        <v>Cash</v>
      </c>
      <c r="J448" s="5">
        <f>VLOOKUP(F448,'Set up'!$A$2:$D$50,4,FALSE)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up'!$A$2:$E$50,5,FALSE)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up'!$A$2:$C$50,3,FALSE)</f>
        <v>Cash</v>
      </c>
      <c r="J449" s="5">
        <f>VLOOKUP(F449,'Set up'!$A$2:$D$50,4,FALSE)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up'!$A$2:$E$50,5,FALSE)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up'!$A$2:$C$50,3,FALSE)</f>
        <v>Cash</v>
      </c>
      <c r="J450" s="5">
        <f>VLOOKUP(F450,'Set up'!$A$2:$D$50,4,FALSE)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up'!$A$2:$E$50,5,FALSE)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up'!$A$2:$C$50,3,FALSE)</f>
        <v>Cash</v>
      </c>
      <c r="J451" s="5">
        <f>VLOOKUP(F451,'Set up'!$A$2:$D$50,4,FALSE)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up'!$A$2:$E$50,5,FALSE)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up'!$A$2:$C$50,3,FALSE)</f>
        <v>Cash</v>
      </c>
      <c r="J452" s="5">
        <f>VLOOKUP(F452,'Set up'!$A$2:$D$50,4,FALSE)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up'!$A$2:$E$50,5,FALSE)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up'!$A$2:$C$50,3,FALSE)</f>
        <v>Cash</v>
      </c>
      <c r="J453" s="5">
        <f>VLOOKUP(F453,'Set up'!$A$2:$D$50,4,FALSE)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up'!$A$2:$E$50,5,FALSE)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up'!$A$2:$C$50,3,FALSE)</f>
        <v>Cash</v>
      </c>
      <c r="J454" s="5">
        <f>VLOOKUP(F454,'Set up'!$A$2:$D$50,4,FALSE)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up'!$A$2:$E$50,5,FALSE)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up'!$A$2:$C$50,3,FALSE)</f>
        <v>Cash</v>
      </c>
      <c r="J455" s="5">
        <f>VLOOKUP(F455,'Set up'!$A$2:$D$50,4,FALSE)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up'!$A$2:$E$50,5,FALSE)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up'!$A$2:$C$50,3,FALSE)</f>
        <v>Cash</v>
      </c>
      <c r="J456" s="5">
        <f>VLOOKUP(F456,'Set up'!$A$2:$D$50,4,FALSE)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up'!$A$2:$E$50,5,FALSE)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up'!$A$2:$C$50,3,FALSE)</f>
        <v>Cash</v>
      </c>
      <c r="J457" s="5">
        <f>VLOOKUP(F457,'Set up'!$A$2:$D$50,4,FALSE)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up'!$A$2:$E$50,5,FALSE)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up'!$A$2:$C$50,3,FALSE)</f>
        <v>Cash</v>
      </c>
      <c r="J458" s="5">
        <f>VLOOKUP(F458,'Set up'!$A$2:$D$50,4,FALSE)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up'!$A$2:$E$50,5,FALSE)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up'!$A$2:$C$50,3,FALSE)</f>
        <v>Cash</v>
      </c>
      <c r="J459" s="5">
        <f>VLOOKUP(F459,'Set up'!$A$2:$D$50,4,FALSE)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up'!$A$2:$E$50,5,FALSE)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up'!$A$2:$C$50,3,FALSE)</f>
        <v>Cash</v>
      </c>
      <c r="J460" s="5">
        <f>VLOOKUP(F460,'Set up'!$A$2:$D$50,4,FALSE)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up'!$A$2:$E$50,5,FALSE)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up'!$A$2:$C$50,3,FALSE)</f>
        <v>Cash</v>
      </c>
      <c r="J461" s="5">
        <f>VLOOKUP(F461,'Set up'!$A$2:$D$50,4,FALSE)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up'!$A$2:$E$50,5,FALSE)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up'!$A$2:$C$50,3,FALSE)</f>
        <v>Cash</v>
      </c>
      <c r="J462" s="5">
        <f>VLOOKUP(F462,'Set up'!$A$2:$D$50,4,FALSE)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up'!$A$2:$E$50,5,FALSE)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up'!$A$2:$C$50,3,FALSE)</f>
        <v>Cash</v>
      </c>
      <c r="J463" s="5">
        <f>VLOOKUP(F463,'Set up'!$A$2:$D$50,4,FALSE)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up'!$A$2:$E$50,5,FALSE)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up'!$A$2:$C$50,3,FALSE)</f>
        <v>120</v>
      </c>
      <c r="J464" s="5">
        <f>VLOOKUP(F464,'Set up'!$A$2:$D$50,4,FALSE)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up'!$A$2:$E$50,5,FALSE)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up'!$A$2:$C$50,3,FALSE)</f>
        <v>120</v>
      </c>
      <c r="J465" s="5">
        <f>VLOOKUP(F465,'Set up'!$A$2:$D$50,4,FALSE)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up'!$A$2:$E$50,5,FALSE)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up'!$A$2:$C$50,3,FALSE)</f>
        <v>120</v>
      </c>
      <c r="J466" s="5">
        <f>VLOOKUP(F466,'Set up'!$A$2:$D$50,4,FALSE)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up'!$A$2:$E$50,5,FALSE)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up'!$A$2:$C$50,3,FALSE)</f>
        <v>120</v>
      </c>
      <c r="J467" s="5">
        <f>VLOOKUP(F467,'Set up'!$A$2:$D$50,4,FALSE)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up'!$A$2:$E$50,5,FALSE)</f>
        <v>Chq</v>
      </c>
      <c r="S467" s="1" t="s">
        <v>750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up'!$A$2:$C$50,3,FALSE)</f>
        <v>120</v>
      </c>
      <c r="J468" s="5">
        <f>VLOOKUP(F468,'Set up'!$A$2:$D$50,4,FALSE)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up'!$A$2:$E$50,5,FALSE)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up'!$A$2:$C$50,3,FALSE)</f>
        <v>Cash</v>
      </c>
      <c r="J469" s="5">
        <f>VLOOKUP(F469,'Set up'!$A$2:$D$50,4,FALSE)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up'!$A$2:$E$50,5,FALSE)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up'!$A$2:$C$50,3,FALSE)</f>
        <v>Cash</v>
      </c>
      <c r="J470" s="5">
        <f>VLOOKUP(F470,'Set up'!$A$2:$D$50,4,FALSE)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up'!$A$2:$E$50,5,FALSE)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up'!$A$2:$C$50,3,FALSE)</f>
        <v>Cash</v>
      </c>
      <c r="J471" s="5">
        <f>VLOOKUP(F471,'Set up'!$A$2:$D$50,4,FALSE)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up'!$A$2:$E$50,5,FALSE)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up'!$A$2:$C$50,3,FALSE)</f>
        <v>120</v>
      </c>
      <c r="J472" s="5">
        <f>VLOOKUP(F472,'Set up'!$A$2:$D$50,4,FALSE)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up'!$A$2:$E$50,5,FALSE)</f>
        <v>Chq</v>
      </c>
      <c r="S472" s="1" t="s">
        <v>750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up'!$A$2:$C$50,3,FALSE)</f>
        <v>120</v>
      </c>
      <c r="J473" s="5">
        <f>VLOOKUP(F473,'Set up'!$A$2:$D$50,4,FALSE)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up'!$A$2:$E$50,5,FALSE)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up'!$A$2:$C$50,3,FALSE)</f>
        <v>Cash</v>
      </c>
      <c r="J474" s="5">
        <f>VLOOKUP(F474,'Set up'!$A$2:$D$50,4,FALSE)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up'!$A$2:$E$50,5,FALSE)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up'!$A$2:$C$50,3,FALSE)</f>
        <v>Cash</v>
      </c>
      <c r="J475" s="5">
        <f>VLOOKUP(F475,'Set up'!$A$2:$D$50,4,FALSE)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up'!$A$2:$E$50,5,FALSE)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up'!$A$2:$C$50,3,FALSE)</f>
        <v>Cash</v>
      </c>
      <c r="J476" s="5">
        <f>VLOOKUP(F476,'Set up'!$A$2:$D$50,4,FALSE)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up'!$A$2:$E$50,5,FALSE)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up'!$A$2:$C$50,3,FALSE)</f>
        <v>Cash</v>
      </c>
      <c r="J477" s="5">
        <f>VLOOKUP(F477,'Set up'!$A$2:$D$50,4,FALSE)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up'!$A$2:$E$50,5,FALSE)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up'!$A$2:$C$50,3,FALSE)</f>
        <v>Cash</v>
      </c>
      <c r="J478" s="5">
        <f>VLOOKUP(F478,'Set up'!$A$2:$D$50,4,FALSE)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up'!$A$2:$E$50,5,FALSE)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up'!$A$2:$C$50,3,FALSE)</f>
        <v>Cash</v>
      </c>
      <c r="J479" s="5">
        <f>VLOOKUP(F479,'Set up'!$A$2:$D$50,4,FALSE)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up'!$A$2:$E$50,5,FALSE)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up'!$A$2:$C$50,3,FALSE)</f>
        <v>Cash</v>
      </c>
      <c r="J480" s="5">
        <f>VLOOKUP(F480,'Set up'!$A$2:$D$50,4,FALSE)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up'!$A$2:$E$50,5,FALSE)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up'!$A$2:$C$50,3,FALSE)</f>
        <v>Cash</v>
      </c>
      <c r="J481" s="5">
        <f>VLOOKUP(F481,'Set up'!$A$2:$D$50,4,FALSE)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up'!$A$2:$E$50,5,FALSE)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up'!$A$2:$C$50,3,FALSE)</f>
        <v>Cash</v>
      </c>
      <c r="J482" s="5">
        <f>VLOOKUP(F482,'Set up'!$A$2:$D$50,4,FALSE)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up'!$A$2:$E$50,5,FALSE)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up'!$A$2:$C$50,3,FALSE)</f>
        <v>Cash</v>
      </c>
      <c r="J483" s="5">
        <f>VLOOKUP(F483,'Set up'!$A$2:$D$50,4,FALSE)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up'!$A$2:$E$50,5,FALSE)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up'!$A$2:$C$50,3,FALSE)</f>
        <v>Cash</v>
      </c>
      <c r="J484" s="5">
        <f>VLOOKUP(F484,'Set up'!$A$2:$D$50,4,FALSE)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up'!$A$2:$E$50,5,FALSE)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up'!$A$2:$C$50,3,FALSE)</f>
        <v>Cash</v>
      </c>
      <c r="J485" s="5">
        <f>VLOOKUP(F485,'Set up'!$A$2:$D$50,4,FALSE)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up'!$A$2:$E$50,5,FALSE)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up'!$A$2:$C$50,3,FALSE)</f>
        <v>Cash</v>
      </c>
      <c r="J486" s="5">
        <f>VLOOKUP(F486,'Set up'!$A$2:$D$50,4,FALSE)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up'!$A$2:$E$50,5,FALSE)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up'!$A$2:$C$50,3,FALSE)</f>
        <v>Cash</v>
      </c>
      <c r="J487" s="5">
        <f>VLOOKUP(F487,'Set up'!$A$2:$D$50,4,FALSE)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up'!$A$2:$E$50,5,FALSE)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up'!$A$2:$C$50,3,FALSE)</f>
        <v>Cash</v>
      </c>
      <c r="J488" s="5">
        <f>VLOOKUP(F488,'Set up'!$A$2:$D$50,4,FALSE)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up'!$A$2:$E$50,5,FALSE)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up'!$A$2:$C$50,3,FALSE)</f>
        <v>120</v>
      </c>
      <c r="J489" s="5">
        <f>VLOOKUP(F489,'Set up'!$A$2:$D$50,4,FALSE)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up'!$A$2:$E$50,5,FALSE)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up'!$A$2:$C$50,3,FALSE)</f>
        <v>120</v>
      </c>
      <c r="J490" s="5">
        <f>VLOOKUP(F490,'Set up'!$A$2:$D$50,4,FALSE)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up'!$A$2:$E$50,5,FALSE)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up'!$A$2:$C$50,3,FALSE)</f>
        <v>Cash</v>
      </c>
      <c r="J491" s="5">
        <f>VLOOKUP(F491,'Set up'!$A$2:$D$50,4,FALSE)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up'!$A$2:$E$50,5,FALSE)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up'!$A$2:$C$50,3,FALSE)</f>
        <v>Cash</v>
      </c>
      <c r="J492" s="5">
        <f>VLOOKUP(F492,'Set up'!$A$2:$D$50,4,FALSE)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up'!$A$2:$E$50,5,FALSE)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up'!$A$2:$C$50,3,FALSE)</f>
        <v>Cash</v>
      </c>
      <c r="J493" s="5">
        <f>VLOOKUP(F493,'Set up'!$A$2:$D$50,4,FALSE)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up'!$A$2:$E$50,5,FALSE)</f>
        <v>Trsf</v>
      </c>
      <c r="S493" s="1" t="s">
        <v>580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up'!$A$2:$C$50,3,FALSE)</f>
        <v>Cash</v>
      </c>
      <c r="J494" s="5">
        <f>VLOOKUP(F494,'Set up'!$A$2:$D$50,4,FALSE)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up'!$A$2:$E$50,5,FALSE)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up'!$A$2:$C$50,3,FALSE)</f>
        <v>Cash</v>
      </c>
      <c r="J495" s="5">
        <f>VLOOKUP(F495,'Set up'!$A$2:$D$50,4,FALSE)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up'!$A$2:$E$50,5,FALSE)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up'!$A$2:$C$50,3,FALSE)</f>
        <v>Cash</v>
      </c>
      <c r="J496" s="5">
        <f>VLOOKUP(F496,'Set up'!$A$2:$D$50,4,FALSE)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up'!$A$2:$E$50,5,FALSE)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up'!$A$2:$C$50,3,FALSE)</f>
        <v>Cash</v>
      </c>
      <c r="J497" s="5">
        <f>VLOOKUP(F497,'Set up'!$A$2:$D$50,4,FALSE)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up'!$A$2:$E$50,5,FALSE)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up'!$A$2:$C$50,3,FALSE)</f>
        <v>Cash</v>
      </c>
      <c r="J498" s="5">
        <f>VLOOKUP(F498,'Set up'!$A$2:$D$50,4,FALSE)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up'!$A$2:$E$50,5,FALSE)</f>
        <v>Trsf</v>
      </c>
      <c r="S498" s="1" t="s">
        <v>736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up'!$A$2:$C$50,3,FALSE)</f>
        <v>Cash</v>
      </c>
      <c r="J499" s="5">
        <f>VLOOKUP(F499,'Set up'!$A$2:$D$50,4,FALSE)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up'!$A$2:$E$50,5,FALSE)</f>
        <v>Trsf</v>
      </c>
      <c r="S499" s="1" t="s">
        <v>581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up'!$A$2:$C$50,3,FALSE)</f>
        <v>Cash</v>
      </c>
      <c r="J500" s="5">
        <f>VLOOKUP(F500,'Set up'!$A$2:$D$50,4,FALSE)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up'!$A$2:$E$50,5,FALSE)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up'!$A$2:$C$50,3,FALSE)</f>
        <v>Cash</v>
      </c>
      <c r="J501" s="5">
        <f>VLOOKUP(F501,'Set up'!$A$2:$D$50,4,FALSE)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up'!$A$2:$E$50,5,FALSE)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up'!$A$2:$C$50,3,FALSE)</f>
        <v>Cash</v>
      </c>
      <c r="J502" s="5">
        <f>VLOOKUP(F502,'Set up'!$A$2:$D$50,4,FALSE)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up'!$A$2:$E$50,5,FALSE)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up'!$A$2:$C$50,3,FALSE)</f>
        <v>Cash</v>
      </c>
      <c r="J503" s="5">
        <f>VLOOKUP(F503,'Set up'!$A$2:$D$50,4,FALSE)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up'!$A$2:$E$50,5,FALSE)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up'!$A$2:$C$50,3,FALSE)</f>
        <v>Cash</v>
      </c>
      <c r="J504" s="5">
        <f>VLOOKUP(F504,'Set up'!$A$2:$D$50,4,FALSE)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up'!$A$2:$E$50,5,FALSE)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up'!$A$2:$C$50,3,FALSE)</f>
        <v>Cash</v>
      </c>
      <c r="J505" s="5">
        <f>VLOOKUP(F505,'Set up'!$A$2:$D$50,4,FALSE)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up'!$A$2:$E$50,5,FALSE)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up'!$A$2:$C$50,3,FALSE)</f>
        <v>Cash</v>
      </c>
      <c r="J506" s="5">
        <f>VLOOKUP(F506,'Set up'!$A$2:$D$50,4,FALSE)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up'!$A$2:$E$50,5,FALSE)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up'!$A$2:$C$50,3,FALSE)</f>
        <v>Cash</v>
      </c>
      <c r="J507" s="5">
        <f>VLOOKUP(F507,'Set up'!$A$2:$D$50,4,FALSE)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up'!$A$2:$E$50,5,FALSE)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up'!$A$2:$C$50,3,FALSE)</f>
        <v>45</v>
      </c>
      <c r="J508" s="5">
        <f>VLOOKUP(F508,'Set up'!$A$2:$D$50,4,FALSE)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up'!$A$2:$E$50,5,FALSE)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up'!$A$2:$C$50,3,FALSE)</f>
        <v>45</v>
      </c>
      <c r="J509" s="5">
        <f>VLOOKUP(F509,'Set up'!$A$2:$D$50,4,FALSE)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up'!$A$2:$E$50,5,FALSE)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up'!$A$2:$C$50,3,FALSE)</f>
        <v>45</v>
      </c>
      <c r="J510" s="5">
        <f>VLOOKUP(F510,'Set up'!$A$2:$D$50,4,FALSE)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up'!$A$2:$E$50,5,FALSE)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up'!$A$2:$C$50,3,FALSE)</f>
        <v>45</v>
      </c>
      <c r="J511" s="5">
        <f>VLOOKUP(F511,'Set up'!$A$2:$D$50,4,FALSE)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up'!$A$2:$E$50,5,FALSE)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up'!$A$2:$C$50,3,FALSE)</f>
        <v>120</v>
      </c>
      <c r="J512" s="5">
        <f>VLOOKUP(F512,'Set up'!$A$2:$D$50,4,FALSE)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up'!$A$2:$E$50,5,FALSE)</f>
        <v>Trsf</v>
      </c>
      <c r="S512" s="1" t="s">
        <v>751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up'!$A$2:$C$50,3,FALSE)</f>
        <v>120</v>
      </c>
      <c r="J513" s="5">
        <f>VLOOKUP(F513,'Set up'!$A$2:$D$50,4,FALSE)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up'!$A$2:$E$50,5,FALSE)</f>
        <v>Trsf</v>
      </c>
      <c r="S513" s="1" t="s">
        <v>751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up'!$A$2:$C$50,3,FALSE)</f>
        <v>120</v>
      </c>
      <c r="J514" s="5">
        <f>VLOOKUP(F514,'Set up'!$A$2:$D$50,4,FALSE)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up'!$A$2:$E$50,5,FALSE)</f>
        <v>Trsf</v>
      </c>
      <c r="S514" s="1" t="s">
        <v>751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up'!$A$2:$C$50,3,FALSE)</f>
        <v>120</v>
      </c>
      <c r="J515" s="5">
        <f>VLOOKUP(F515,'Set up'!$A$2:$D$50,4,FALSE)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up'!$A$2:$E$50,5,FALSE)</f>
        <v>Trsf</v>
      </c>
      <c r="S515" s="1" t="s">
        <v>751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up'!$A$2:$C$50,3,FALSE)</f>
        <v>120</v>
      </c>
      <c r="J516" s="5">
        <f>VLOOKUP(F516,'Set up'!$A$2:$D$50,4,FALSE)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up'!$A$2:$E$50,5,FALSE)</f>
        <v>Trsf</v>
      </c>
      <c r="S516" s="1" t="s">
        <v>751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up'!$A$2:$C$50,3,FALSE)</f>
        <v>120</v>
      </c>
      <c r="J517" s="5">
        <f>VLOOKUP(F517,'Set up'!$A$2:$D$50,4,FALSE)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up'!$A$2:$E$50,5,FALSE)</f>
        <v>Trsf</v>
      </c>
      <c r="S517" s="1" t="s">
        <v>751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up'!$A$2:$C$50,3,FALSE)</f>
        <v>Cash</v>
      </c>
      <c r="J518" s="5">
        <f>VLOOKUP(F518,'Set up'!$A$2:$D$50,4,FALSE)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up'!$A$2:$E$50,5,FALSE)</f>
        <v>Trsf</v>
      </c>
      <c r="S518" s="1" t="s">
        <v>579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up'!$A$2:$C$50,3,FALSE)</f>
        <v>Cash</v>
      </c>
      <c r="J519" s="5">
        <f>VLOOKUP(F519,'Set up'!$A$2:$D$50,4,FALSE)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up'!$A$2:$E$50,5,FALSE)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up'!$A$2:$C$50,3,FALSE)</f>
        <v>Cash</v>
      </c>
      <c r="J520" s="5">
        <f>VLOOKUP(F520,'Set up'!$A$2:$D$50,4,FALSE)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up'!$A$2:$E$50,5,FALSE)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up'!$A$2:$C$50,3,FALSE)</f>
        <v>Cash</v>
      </c>
      <c r="J521" s="5">
        <f>VLOOKUP(F521,'Set up'!$A$2:$D$50,4,FALSE)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up'!$A$2:$E$50,5,FALSE)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up'!$A$2:$C$50,3,FALSE)</f>
        <v>Cash</v>
      </c>
      <c r="J522" s="5">
        <f>VLOOKUP(F522,'Set up'!$A$2:$D$50,4,FALSE)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up'!$A$2:$E$50,5,FALSE)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up'!$A$2:$C$50,3,FALSE)</f>
        <v>Cash</v>
      </c>
      <c r="J523" s="5">
        <f>VLOOKUP(F523,'Set up'!$A$2:$D$50,4,FALSE)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up'!$A$2:$E$50,5,FALSE)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up'!$A$2:$C$50,3,FALSE)</f>
        <v>Cash</v>
      </c>
      <c r="J524" s="5">
        <f>VLOOKUP(F524,'Set up'!$A$2:$D$50,4,FALSE)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up'!$A$2:$E$50,5,FALSE)</f>
        <v>Trsf</v>
      </c>
      <c r="S524" s="1" t="s">
        <v>819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up'!$A$2:$C$50,3,FALSE)</f>
        <v>120</v>
      </c>
      <c r="J525" s="5">
        <f>VLOOKUP(F525,'Set up'!$A$2:$D$50,4,FALSE)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up'!$A$2:$E$50,5,FALSE)</f>
        <v>Chq</v>
      </c>
      <c r="S525" s="1" t="s">
        <v>818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up'!$A$2:$C$50,3,FALSE)</f>
        <v>120</v>
      </c>
      <c r="J526" s="5">
        <f>VLOOKUP(F526,'Set up'!$A$2:$D$50,4,FALSE)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up'!$A$2:$E$50,5,FALSE)</f>
        <v>Chq</v>
      </c>
      <c r="S526" s="1" t="s">
        <v>818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up'!$A$2:$C$50,3,FALSE)</f>
        <v>120</v>
      </c>
      <c r="J527" s="5">
        <f>VLOOKUP(F527,'Set up'!$A$2:$D$50,4,FALSE)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up'!$A$2:$E$50,5,FALSE)</f>
        <v>Chq</v>
      </c>
      <c r="S527" s="1" t="s">
        <v>818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up'!$A$2:$C$50,3,FALSE)</f>
        <v>120</v>
      </c>
      <c r="J528" s="5">
        <f>VLOOKUP(F528,'Set up'!$A$2:$D$50,4,FALSE)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up'!$A$2:$E$50,5,FALSE)</f>
        <v>Chq</v>
      </c>
      <c r="S528" s="1" t="s">
        <v>818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up'!$A$2:$C$50,3,FALSE)</f>
        <v>120</v>
      </c>
      <c r="J529" s="5">
        <f>VLOOKUP(F529,'Set up'!$A$2:$D$50,4,FALSE)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up'!$A$2:$E$50,5,FALSE)</f>
        <v>Chq</v>
      </c>
      <c r="S529" s="1" t="s">
        <v>818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up'!$A$2:$C$50,3,FALSE)</f>
        <v>120</v>
      </c>
      <c r="J530" s="5">
        <f>VLOOKUP(F530,'Set up'!$A$2:$D$50,4,FALSE)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up'!$A$2:$E$50,5,FALSE)</f>
        <v>Chq</v>
      </c>
      <c r="S530" s="1" t="s">
        <v>818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up'!$A$2:$C$50,3,FALSE)</f>
        <v>120</v>
      </c>
      <c r="J531" s="5">
        <f>VLOOKUP(F531,'Set up'!$A$2:$D$50,4,FALSE)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up'!$A$2:$E$50,5,FALSE)</f>
        <v>Chq</v>
      </c>
      <c r="S531" s="1" t="s">
        <v>818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up'!$A$2:$C$50,3,FALSE)</f>
        <v>120</v>
      </c>
      <c r="J532" s="5">
        <f>VLOOKUP(F532,'Set up'!$A$2:$D$50,4,FALSE)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up'!$A$2:$E$50,5,FALSE)</f>
        <v>Chq</v>
      </c>
      <c r="S532" s="1" t="s">
        <v>818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up'!$A$2:$C$50,3,FALSE)</f>
        <v>120</v>
      </c>
      <c r="J533" s="5">
        <f>VLOOKUP(F533,'Set up'!$A$2:$D$50,4,FALSE)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up'!$A$2:$E$50,5,FALSE)</f>
        <v>Chq</v>
      </c>
      <c r="S533" s="1" t="s">
        <v>818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up'!$A$2:$C$50,3,FALSE)</f>
        <v>120</v>
      </c>
      <c r="J534" s="5">
        <f>VLOOKUP(F534,'Set up'!$A$2:$D$50,4,FALSE)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up'!$A$2:$E$50,5,FALSE)</f>
        <v>Chq</v>
      </c>
      <c r="S534" s="1" t="s">
        <v>818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up'!$A$2:$C$50,3,FALSE)</f>
        <v>120</v>
      </c>
      <c r="J535" s="5">
        <f>VLOOKUP(F535,'Set up'!$A$2:$D$50,4,FALSE)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up'!$A$2:$E$50,5,FALSE)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up'!$A$2:$C$50,3,FALSE)</f>
        <v>Cash</v>
      </c>
      <c r="J536" s="5">
        <f>VLOOKUP(F536,'Set up'!$A$2:$D$50,4,FALSE)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up'!$A$2:$E$50,5,FALSE)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up'!$A$2:$C$50,3,FALSE)</f>
        <v>Cash</v>
      </c>
      <c r="J537" s="5">
        <f>VLOOKUP(F537,'Set up'!$A$2:$D$50,4,FALSE)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up'!$A$2:$E$50,5,FALSE)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up'!$A$2:$C$50,3,FALSE)</f>
        <v>Cash</v>
      </c>
      <c r="J538" s="5">
        <f>VLOOKUP(F538,'Set up'!$A$2:$D$50,4,FALSE)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up'!$A$2:$E$50,5,FALSE)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up'!$A$2:$C$50,3,FALSE)</f>
        <v>Cash</v>
      </c>
      <c r="J539" s="5">
        <f>VLOOKUP(F539,'Set up'!$A$2:$D$50,4,FALSE)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up'!$A$2:$E$50,5,FALSE)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up'!$A$2:$C$50,3,FALSE)</f>
        <v>Cash</v>
      </c>
      <c r="J540" s="5">
        <f>VLOOKUP(F540,'Set up'!$A$2:$D$50,4,FALSE)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up'!$A$2:$E$50,5,FALSE)</f>
        <v>Trsf</v>
      </c>
      <c r="S540" s="1" t="s">
        <v>819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up'!$A$2:$C$50,3,FALSE)</f>
        <v>Cash</v>
      </c>
      <c r="J541" s="5">
        <f>VLOOKUP(F541,'Set up'!$A$2:$D$50,4,FALSE)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up'!$A$2:$E$50,5,FALSE)</f>
        <v>Trsf</v>
      </c>
      <c r="S541" s="1" t="s">
        <v>583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up'!$A$2:$C$50,3,FALSE)</f>
        <v>Cash</v>
      </c>
      <c r="J542" s="5">
        <f>VLOOKUP(F542,'Set up'!$A$2:$D$50,4,FALSE)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up'!$A$2:$E$50,5,FALSE)</f>
        <v>Trsf</v>
      </c>
      <c r="S542" s="1" t="s">
        <v>583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up'!$A$2:$C$50,3,FALSE)</f>
        <v>Cash</v>
      </c>
      <c r="J543" s="5">
        <f>VLOOKUP(F543,'Set up'!$A$2:$D$50,4,FALSE)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up'!$A$2:$E$50,5,FALSE)</f>
        <v>Trsf</v>
      </c>
      <c r="S543" s="1" t="s">
        <v>583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up'!$A$2:$C$50,3,FALSE)</f>
        <v>120</v>
      </c>
      <c r="J544" s="5">
        <f>VLOOKUP(F544,'Set up'!$A$2:$D$50,4,FALSE)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up'!$A$2:$E$50,5,FALSE)</f>
        <v>Trsf</v>
      </c>
      <c r="S544" s="1" t="s">
        <v>751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up'!$A$2:$C$50,3,FALSE)</f>
        <v>120</v>
      </c>
      <c r="J545" s="5">
        <f>VLOOKUP(F545,'Set up'!$A$2:$D$50,4,FALSE)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up'!$A$2:$E$50,5,FALSE)</f>
        <v>Trsf</v>
      </c>
      <c r="S545" s="1" t="s">
        <v>751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up'!$A$2:$C$50,3,FALSE)</f>
        <v>120</v>
      </c>
      <c r="J546" s="5">
        <f>VLOOKUP(F546,'Set up'!$A$2:$D$50,4,FALSE)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up'!$A$2:$E$50,5,FALSE)</f>
        <v>Trsf</v>
      </c>
      <c r="S546" s="1" t="s">
        <v>751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up'!$A$2:$C$50,3,FALSE)</f>
        <v>120</v>
      </c>
      <c r="J547" s="5">
        <f>VLOOKUP(F547,'Set up'!$A$2:$D$50,4,FALSE)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up'!$A$2:$E$50,5,FALSE)</f>
        <v>Trsf</v>
      </c>
      <c r="S547" s="1" t="s">
        <v>751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up'!$A$2:$C$50,3,FALSE)</f>
        <v>Cash</v>
      </c>
      <c r="J548" s="5">
        <f>VLOOKUP(F548,'Set up'!$A$2:$D$50,4,FALSE)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up'!$A$2:$E$50,5,FALSE)</f>
        <v>Chq</v>
      </c>
      <c r="S548" s="1" t="s">
        <v>619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up'!$A$2:$C$50,3,FALSE)</f>
        <v>Cash</v>
      </c>
      <c r="J549" s="5">
        <f>VLOOKUP(F549,'Set up'!$A$2:$D$50,4,FALSE)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up'!$A$2:$E$50,5,FALSE)</f>
        <v>Chq</v>
      </c>
      <c r="S549" s="1" t="s">
        <v>619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up'!$A$2:$C$50,3,FALSE)</f>
        <v>120</v>
      </c>
      <c r="J550" s="5">
        <f>VLOOKUP(F550,'Set up'!$A$2:$D$50,4,FALSE)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up'!$A$2:$E$50,5,FALSE)</f>
        <v>Chq</v>
      </c>
      <c r="S550" s="1" t="s">
        <v>818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up'!$A$2:$C$50,3,FALSE)</f>
        <v>120</v>
      </c>
      <c r="J551" s="5">
        <f>VLOOKUP(F551,'Set up'!$A$2:$D$50,4,FALSE)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up'!$A$2:$E$50,5,FALSE)</f>
        <v>Chq</v>
      </c>
      <c r="S551" s="1" t="s">
        <v>818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up'!$A$2:$C$50,3,FALSE)</f>
        <v>120</v>
      </c>
      <c r="J552" s="5">
        <f>VLOOKUP(F552,'Set up'!$A$2:$D$50,4,FALSE)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up'!$A$2:$E$50,5,FALSE)</f>
        <v>Chq</v>
      </c>
      <c r="S552" s="1" t="s">
        <v>818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up'!$A$2:$C$50,3,FALSE)</f>
        <v>120</v>
      </c>
      <c r="J553" s="5">
        <f>VLOOKUP(F553,'Set up'!$A$2:$D$50,4,FALSE)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up'!$A$2:$E$50,5,FALSE)</f>
        <v>Chq</v>
      </c>
      <c r="S553" s="1" t="s">
        <v>818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up'!$A$2:$C$50,3,FALSE)</f>
        <v>Cash</v>
      </c>
      <c r="J554" s="5">
        <f>VLOOKUP(F554,'Set up'!$A$2:$D$50,4,FALSE)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up'!$A$2:$E$50,5,FALSE)</f>
        <v>Trsf</v>
      </c>
      <c r="S554" s="1" t="s">
        <v>620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up'!$A$2:$C$50,3,FALSE)</f>
        <v>Cash</v>
      </c>
      <c r="J555" s="5">
        <f>VLOOKUP(F555,'Set up'!$A$2:$D$50,4,FALSE)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up'!$A$2:$E$50,5,FALSE)</f>
        <v>Trsf</v>
      </c>
      <c r="S555" s="1" t="s">
        <v>620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up'!$A$2:$C$50,3,FALSE)</f>
        <v>Cash</v>
      </c>
      <c r="J556" s="5">
        <f>VLOOKUP(F556,'Set up'!$A$2:$D$50,4,FALSE)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up'!$A$2:$E$50,5,FALSE)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up'!$A$2:$C$50,3,FALSE)</f>
        <v>Cash</v>
      </c>
      <c r="J557" s="5">
        <f>VLOOKUP(F557,'Set up'!$A$2:$D$50,4,FALSE)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up'!$A$2:$E$50,5,FALSE)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up'!$A$2:$C$50,3,FALSE)</f>
        <v>120</v>
      </c>
      <c r="J558" s="5">
        <f>VLOOKUP(F558,'Set up'!$A$2:$D$50,4,FALSE)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up'!$A$2:$E$50,5,FALSE)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up'!$A$2:$C$50,3,FALSE)</f>
        <v>120</v>
      </c>
      <c r="J559" s="5">
        <f>VLOOKUP(F559,'Set up'!$A$2:$D$50,4,FALSE)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up'!$A$2:$E$50,5,FALSE)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up'!$A$2:$C$50,3,FALSE)</f>
        <v>120</v>
      </c>
      <c r="J560" s="5">
        <f>VLOOKUP(F560,'Set up'!$A$2:$D$50,4,FALSE)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up'!$A$2:$E$50,5,FALSE)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up'!$A$2:$C$50,3,FALSE)</f>
        <v>120</v>
      </c>
      <c r="J561" s="5">
        <f>VLOOKUP(F561,'Set up'!$A$2:$D$50,4,FALSE)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up'!$A$2:$E$50,5,FALSE)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up'!$A$2:$C$50,3,FALSE)</f>
        <v>120</v>
      </c>
      <c r="J562" s="5">
        <f>VLOOKUP(F562,'Set up'!$A$2:$D$50,4,FALSE)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up'!$A$2:$E$50,5,FALSE)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up'!$A$2:$C$50,3,FALSE)</f>
        <v>120</v>
      </c>
      <c r="J563" s="5">
        <f>VLOOKUP(F563,'Set up'!$A$2:$D$50,4,FALSE)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up'!$A$2:$E$50,5,FALSE)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up'!$A$2:$C$50,3,FALSE)</f>
        <v>120</v>
      </c>
      <c r="J564" s="5">
        <f>VLOOKUP(F564,'Set up'!$A$2:$D$50,4,FALSE)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up'!$A$2:$E$50,5,FALSE)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up'!$A$2:$C$50,3,FALSE)</f>
        <v>60</v>
      </c>
      <c r="J565" s="5">
        <f>VLOOKUP(F565,'Set up'!$A$2:$D$50,4,FALSE)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up'!$A$2:$E$50,5,FALSE)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up'!$A$2:$C$50,3,FALSE)</f>
        <v>60</v>
      </c>
      <c r="J566" s="5">
        <f>VLOOKUP(F566,'Set up'!$A$2:$D$50,4,FALSE)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up'!$A$2:$E$50,5,FALSE)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up'!$A$2:$C$50,3,FALSE)</f>
        <v>45</v>
      </c>
      <c r="J567" s="5">
        <f>VLOOKUP(F567,'Set up'!$A$2:$D$50,4,FALSE)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up'!$A$2:$E$50,5,FALSE)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up'!$A$2:$C$50,3,FALSE)</f>
        <v>45</v>
      </c>
      <c r="J568" s="5">
        <f>VLOOKUP(F568,'Set up'!$A$2:$D$50,4,FALSE)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up'!$A$2:$E$50,5,FALSE)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up'!$A$2:$C$50,3,FALSE)</f>
        <v>45</v>
      </c>
      <c r="J569" s="5">
        <f>VLOOKUP(F569,'Set up'!$A$2:$D$50,4,FALSE)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up'!$A$2:$E$50,5,FALSE)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up'!$A$2:$C$50,3,FALSE)</f>
        <v>45</v>
      </c>
      <c r="J570" s="5">
        <f>VLOOKUP(F570,'Set up'!$A$2:$D$50,4,FALSE)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up'!$A$2:$E$50,5,FALSE)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up'!$A$2:$C$50,3,FALSE)</f>
        <v>Cash</v>
      </c>
      <c r="J571" s="5">
        <f>VLOOKUP(F571,'Set up'!$A$2:$D$50,4,FALSE)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up'!$A$2:$E$50,5,FALSE)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up'!$A$2:$C$50,3,FALSE)</f>
        <v>Cash</v>
      </c>
      <c r="J572" s="5">
        <f>VLOOKUP(F572,'Set up'!$A$2:$D$50,4,FALSE)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up'!$A$2:$E$50,5,FALSE)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up'!$A$2:$C$50,3,FALSE)</f>
        <v>Cash</v>
      </c>
      <c r="J573" s="5">
        <f>VLOOKUP(F573,'Set up'!$A$2:$D$50,4,FALSE)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up'!$A$2:$E$50,5,FALSE)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up'!$A$2:$C$50,3,FALSE)</f>
        <v>Cash</v>
      </c>
      <c r="J574" s="5">
        <f>VLOOKUP(F574,'Set up'!$A$2:$D$50,4,FALSE)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up'!$A$2:$E$50,5,FALSE)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up'!$A$2:$C$50,3,FALSE)</f>
        <v>Cash</v>
      </c>
      <c r="J575" s="5">
        <f>VLOOKUP(F575,'Set up'!$A$2:$D$50,4,FALSE)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up'!$A$2:$E$50,5,FALSE)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up'!$A$2:$C$50,3,FALSE)</f>
        <v>Cash</v>
      </c>
      <c r="J576" s="5">
        <f>VLOOKUP(F576,'Set up'!$A$2:$D$50,4,FALSE)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up'!$A$2:$E$50,5,FALSE)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up'!$A$2:$C$50,3,FALSE)</f>
        <v>Cash</v>
      </c>
      <c r="J577" s="5">
        <f>VLOOKUP(F577,'Set up'!$A$2:$D$50,4,FALSE)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up'!$A$2:$E$50,5,FALSE)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up'!$A$2:$C$50,3,FALSE)</f>
        <v>Cash</v>
      </c>
      <c r="J578" s="5">
        <f>VLOOKUP(F578,'Set up'!$A$2:$D$50,4,FALSE)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up'!$A$2:$E$50,5,FALSE)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up'!$A$2:$C$50,3,FALSE)</f>
        <v>Cash</v>
      </c>
      <c r="J579" s="5">
        <f>VLOOKUP(F579,'Set up'!$A$2:$D$50,4,FALSE)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up'!$A$2:$E$50,5,FALSE)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up'!$A$2:$C$50,3,FALSE)</f>
        <v>Cash</v>
      </c>
      <c r="J580" s="5">
        <f>VLOOKUP(F580,'Set up'!$A$2:$D$50,4,FALSE)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up'!$A$2:$E$50,5,FALSE)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up'!$A$2:$C$50,3,FALSE)</f>
        <v>Cash</v>
      </c>
      <c r="J581" s="5">
        <f>VLOOKUP(F581,'Set up'!$A$2:$D$50,4,FALSE)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up'!$A$2:$E$50,5,FALSE)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up'!$A$2:$C$50,3,FALSE)</f>
        <v>Cash</v>
      </c>
      <c r="J582" s="5">
        <f>VLOOKUP(F582,'Set up'!$A$2:$D$50,4,FALSE)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up'!$A$2:$E$50,5,FALSE)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up'!$A$2:$C$50,3,FALSE)</f>
        <v>Cash</v>
      </c>
      <c r="J583" s="5">
        <f>VLOOKUP(F583,'Set up'!$A$2:$D$50,4,FALSE)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up'!$A$2:$E$50,5,FALSE)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up'!$A$2:$C$50,3,FALSE)</f>
        <v>Cash</v>
      </c>
      <c r="J584" s="5">
        <f>VLOOKUP(F584,'Set up'!$A$2:$D$50,4,FALSE)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up'!$A$2:$E$50,5,FALSE)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up'!$A$2:$C$50,3,FALSE)</f>
        <v>Cash</v>
      </c>
      <c r="J585" s="5">
        <f>VLOOKUP(F585,'Set up'!$A$2:$D$50,4,FALSE)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up'!$A$2:$E$50,5,FALSE)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up'!$A$2:$C$50,3,FALSE)</f>
        <v>Cash</v>
      </c>
      <c r="J586" s="5">
        <f>VLOOKUP(F586,'Set up'!$A$2:$D$50,4,FALSE)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up'!$A$2:$E$50,5,FALSE)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up'!$A$2:$C$50,3,FALSE)</f>
        <v>Cash</v>
      </c>
      <c r="J587" s="5">
        <f>VLOOKUP(F587,'Set up'!$A$2:$D$50,4,FALSE)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up'!$A$2:$E$50,5,FALSE)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up'!$A$2:$C$50,3,FALSE)</f>
        <v>45</v>
      </c>
      <c r="J588" s="5">
        <f>VLOOKUP(F588,'Set up'!$A$2:$D$50,4,FALSE)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up'!$A$2:$E$50,5,FALSE)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up'!$A$2:$C$50,3,FALSE)</f>
        <v>Cash</v>
      </c>
      <c r="J589" s="5">
        <f>VLOOKUP(F589,'Set up'!$A$2:$D$50,4,FALSE)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up'!$A$2:$E$50,5,FALSE)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up'!$A$2:$C$50,3,FALSE)</f>
        <v>Cash</v>
      </c>
      <c r="J590" s="5">
        <f>VLOOKUP(F590,'Set up'!$A$2:$D$50,4,FALSE)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up'!$A$2:$E$50,5,FALSE)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up'!$A$2:$C$50,3,FALSE)</f>
        <v>Cash</v>
      </c>
      <c r="J591" s="5">
        <f>VLOOKUP(F591,'Set up'!$A$2:$D$50,4,FALSE)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up'!$A$2:$E$50,5,FALSE)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up'!$A$2:$C$50,3,FALSE)</f>
        <v>Cash</v>
      </c>
      <c r="J592" s="5">
        <f>VLOOKUP(F592,'Set up'!$A$2:$D$50,4,FALSE)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up'!$A$2:$E$50,5,FALSE)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up'!$A$2:$C$50,3,FALSE)</f>
        <v>Cash</v>
      </c>
      <c r="J593" s="5">
        <f>VLOOKUP(F593,'Set up'!$A$2:$D$50,4,FALSE)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up'!$A$2:$E$50,5,FALSE)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up'!$A$2:$C$50,3,FALSE)</f>
        <v>Cash</v>
      </c>
      <c r="J594" s="5">
        <f>VLOOKUP(F594,'Set up'!$A$2:$D$50,4,FALSE)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up'!$A$2:$E$50,5,FALSE)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up'!$A$2:$C$50,3,FALSE)</f>
        <v>Cash</v>
      </c>
      <c r="J595" s="5">
        <f>VLOOKUP(F595,'Set up'!$A$2:$D$50,4,FALSE)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up'!$A$2:$E$50,5,FALSE)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up'!$A$2:$C$50,3,FALSE)</f>
        <v>Cash</v>
      </c>
      <c r="J596" s="5">
        <f>VLOOKUP(F596,'Set up'!$A$2:$D$50,4,FALSE)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up'!$A$2:$E$50,5,FALSE)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up'!$A$2:$C$50,3,FALSE)</f>
        <v>Cash</v>
      </c>
      <c r="J597" s="5">
        <f>VLOOKUP(F597,'Set up'!$A$2:$D$50,4,FALSE)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up'!$A$2:$E$50,5,FALSE)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up'!$A$2:$C$50,3,FALSE)</f>
        <v>Cash</v>
      </c>
      <c r="J598" s="5">
        <f>VLOOKUP(F598,'Set up'!$A$2:$D$50,4,FALSE)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up'!$A$2:$E$50,5,FALSE)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up'!$A$2:$C$50,3,FALSE)</f>
        <v>Cash</v>
      </c>
      <c r="J599" s="5">
        <f>VLOOKUP(F599,'Set up'!$A$2:$D$50,4,FALSE)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up'!$A$2:$E$50,5,FALSE)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up'!$A$2:$C$50,3,FALSE)</f>
        <v>120</v>
      </c>
      <c r="J600" s="5">
        <f>VLOOKUP(F600,'Set up'!$A$2:$D$50,4,FALSE)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up'!$A$2:$E$50,5,FALSE)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up'!$A$2:$C$50,3,FALSE)</f>
        <v>120</v>
      </c>
      <c r="J601" s="5">
        <f>VLOOKUP(F601,'Set up'!$A$2:$D$50,4,FALSE)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up'!$A$2:$E$50,5,FALSE)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up'!$A$2:$C$50,3,FALSE)</f>
        <v>120</v>
      </c>
      <c r="J602" s="5">
        <f>VLOOKUP(F602,'Set up'!$A$2:$D$50,4,FALSE)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up'!$A$2:$E$50,5,FALSE)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up'!$A$2:$C$50,3,FALSE)</f>
        <v>Cash</v>
      </c>
      <c r="J603" s="5">
        <f>VLOOKUP(F603,'Set up'!$A$2:$D$50,4,FALSE)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up'!$A$2:$E$50,5,FALSE)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up'!$A$2:$C$50,3,FALSE)</f>
        <v>Cash</v>
      </c>
      <c r="J604" s="5">
        <f>VLOOKUP(F604,'Set up'!$A$2:$D$50,4,FALSE)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up'!$A$2:$E$50,5,FALSE)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up'!$A$2:$C$50,3,FALSE)</f>
        <v>Cash</v>
      </c>
      <c r="J605" s="5">
        <f>VLOOKUP(F605,'Set up'!$A$2:$D$50,4,FALSE)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up'!$A$2:$E$50,5,FALSE)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up'!$A$2:$C$50,3,FALSE)</f>
        <v>Cash</v>
      </c>
      <c r="J606" s="5">
        <f>VLOOKUP(F606,'Set up'!$A$2:$D$50,4,FALSE)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up'!$A$2:$E$50,5,FALSE)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up'!$A$2:$C$50,3,FALSE)</f>
        <v>Cash</v>
      </c>
      <c r="J607" s="5">
        <f>VLOOKUP(F607,'Set up'!$A$2:$D$50,4,FALSE)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up'!$A$2:$E$50,5,FALSE)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up'!$A$2:$C$50,3,FALSE)</f>
        <v>Cash</v>
      </c>
      <c r="J608" s="5">
        <f>VLOOKUP(F608,'Set up'!$A$2:$D$50,4,FALSE)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up'!$A$2:$E$50,5,FALSE)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up'!$A$2:$C$50,3,FALSE)</f>
        <v>Cash</v>
      </c>
      <c r="J609" s="5">
        <f>VLOOKUP(F609,'Set up'!$A$2:$D$50,4,FALSE)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up'!$A$2:$E$50,5,FALSE)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up'!$A$2:$C$50,3,FALSE)</f>
        <v>Cash</v>
      </c>
      <c r="J610" s="5">
        <f>VLOOKUP(F610,'Set up'!$A$2:$D$50,4,FALSE)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up'!$A$2:$E$50,5,FALSE)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up'!$A$2:$C$50,3,FALSE)</f>
        <v>Cash</v>
      </c>
      <c r="J611" s="5">
        <f>VLOOKUP(F611,'Set up'!$A$2:$D$50,4,FALSE)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up'!$A$2:$E$50,5,FALSE)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up'!$A$2:$C$50,3,FALSE)</f>
        <v>Cash</v>
      </c>
      <c r="J612" s="5">
        <f>VLOOKUP(F612,'Set up'!$A$2:$D$50,4,FALSE)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up'!$A$2:$E$50,5,FALSE)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up'!$A$2:$C$50,3,FALSE)</f>
        <v>120</v>
      </c>
      <c r="J613" s="5">
        <f>VLOOKUP(F613,'Set up'!$A$2:$D$50,4,FALSE)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up'!$A$2:$E$50,5,FALSE)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up'!$A$2:$C$50,3,FALSE)</f>
        <v>120</v>
      </c>
      <c r="J614" s="5">
        <f>VLOOKUP(F614,'Set up'!$A$2:$D$50,4,FALSE)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up'!$A$2:$E$50,5,FALSE)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up'!$A$2:$C$50,3,FALSE)</f>
        <v>120</v>
      </c>
      <c r="J615" s="5">
        <f>VLOOKUP(F615,'Set up'!$A$2:$D$50,4,FALSE)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up'!$A$2:$E$50,5,FALSE)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up'!$A$2:$C$50,3,FALSE)</f>
        <v>Cash</v>
      </c>
      <c r="J616" s="5">
        <f>VLOOKUP(F616,'Set up'!$A$2:$D$50,4,FALSE)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up'!$A$2:$E$50,5,FALSE)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up'!$A$2:$C$50,3,FALSE)</f>
        <v>Cash</v>
      </c>
      <c r="J617" s="5">
        <f>VLOOKUP(F617,'Set up'!$A$2:$D$50,4,FALSE)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up'!$A$2:$E$50,5,FALSE)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up'!$A$2:$C$50,3,FALSE)</f>
        <v>Cash</v>
      </c>
      <c r="J618" s="5">
        <f>VLOOKUP(F618,'Set up'!$A$2:$D$50,4,FALSE)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up'!$A$2:$E$50,5,FALSE)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up'!$A$2:$C$50,3,FALSE)</f>
        <v>Cash</v>
      </c>
      <c r="J619" s="5">
        <f>VLOOKUP(F619,'Set up'!$A$2:$D$50,4,FALSE)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up'!$A$2:$E$50,5,FALSE)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up'!$A$2:$C$50,3,FALSE)</f>
        <v>Cash</v>
      </c>
      <c r="J620" s="5">
        <f>VLOOKUP(F620,'Set up'!$A$2:$D$50,4,FALSE)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up'!$A$2:$E$50,5,FALSE)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up'!$A$2:$C$50,3,FALSE)</f>
        <v>Cash</v>
      </c>
      <c r="J621" s="5">
        <f>VLOOKUP(F621,'Set up'!$A$2:$D$50,4,FALSE)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up'!$A$2:$E$50,5,FALSE)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up'!$A$2:$C$50,3,FALSE)</f>
        <v>Cash</v>
      </c>
      <c r="J622" s="5">
        <f>VLOOKUP(F622,'Set up'!$A$2:$D$50,4,FALSE)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up'!$A$2:$E$50,5,FALSE)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up'!$A$2:$C$50,3,FALSE)</f>
        <v>Cash</v>
      </c>
      <c r="J623" s="5">
        <f>VLOOKUP(F623,'Set up'!$A$2:$D$50,4,FALSE)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up'!$A$2:$E$50,5,FALSE)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up'!$A$2:$C$50,3,FALSE)</f>
        <v>Cash</v>
      </c>
      <c r="J624" s="5">
        <f>VLOOKUP(F624,'Set up'!$A$2:$D$50,4,FALSE)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up'!$A$2:$E$50,5,FALSE)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up'!$A$2:$C$50,3,FALSE)</f>
        <v>Cash</v>
      </c>
      <c r="J625" s="5">
        <f>VLOOKUP(F625,'Set up'!$A$2:$D$50,4,FALSE)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up'!$A$2:$E$50,5,FALSE)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up'!$A$2:$C$50,3,FALSE)</f>
        <v>Cash</v>
      </c>
      <c r="J626" s="5">
        <f>VLOOKUP(F626,'Set up'!$A$2:$D$50,4,FALSE)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up'!$A$2:$E$50,5,FALSE)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up'!$A$2:$C$50,3,FALSE)</f>
        <v>Cash</v>
      </c>
      <c r="J627" s="5">
        <f>VLOOKUP(F627,'Set up'!$A$2:$D$50,4,FALSE)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up'!$A$2:$E$50,5,FALSE)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up'!$A$2:$C$50,3,FALSE)</f>
        <v>Cash</v>
      </c>
      <c r="J628" s="5">
        <f>VLOOKUP(F628,'Set up'!$A$2:$D$50,4,FALSE)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up'!$A$2:$E$50,5,FALSE)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up'!$A$2:$C$50,3,FALSE)</f>
        <v>Cash</v>
      </c>
      <c r="J629" s="5">
        <f>VLOOKUP(F629,'Set up'!$A$2:$D$50,4,FALSE)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up'!$A$2:$E$50,5,FALSE)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up'!$A$2:$C$50,3,FALSE)</f>
        <v>Cash</v>
      </c>
      <c r="J630" s="5">
        <f>VLOOKUP(F630,'Set up'!$A$2:$D$50,4,FALSE)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up'!$A$2:$E$50,5,FALSE)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up'!$A$2:$C$50,3,FALSE)</f>
        <v>Cash</v>
      </c>
      <c r="J631" s="5">
        <f>VLOOKUP(F631,'Set up'!$A$2:$D$50,4,FALSE)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up'!$A$2:$E$50,5,FALSE)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up'!$A$2:$C$50,3,FALSE)</f>
        <v>Cash</v>
      </c>
      <c r="J632" s="5">
        <f>VLOOKUP(F632,'Set up'!$A$2:$D$50,4,FALSE)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up'!$A$2:$E$50,5,FALSE)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up'!$A$2:$C$50,3,FALSE)</f>
        <v>Cash</v>
      </c>
      <c r="J633" s="5">
        <f>VLOOKUP(F633,'Set up'!$A$2:$D$50,4,FALSE)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up'!$A$2:$E$50,5,FALSE)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up'!$A$2:$C$50,3,FALSE)</f>
        <v>Cash</v>
      </c>
      <c r="J634" s="5">
        <f>VLOOKUP(F634,'Set up'!$A$2:$D$50,4,FALSE)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up'!$A$2:$E$50,5,FALSE)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up'!$A$2:$C$50,3,FALSE)</f>
        <v>Cash</v>
      </c>
      <c r="J635" s="5">
        <f>VLOOKUP(F635,'Set up'!$A$2:$D$50,4,FALSE)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up'!$A$2:$E$50,5,FALSE)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up'!$A$2:$C$50,3,FALSE)</f>
        <v>Cash</v>
      </c>
      <c r="J636" s="5">
        <f>VLOOKUP(F636,'Set up'!$A$2:$D$50,4,FALSE)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up'!$A$2:$E$50,5,FALSE)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up'!$A$2:$C$50,3,FALSE)</f>
        <v>Cash</v>
      </c>
      <c r="J637" s="5">
        <f>VLOOKUP(F637,'Set up'!$A$2:$D$50,4,FALSE)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up'!$A$2:$E$50,5,FALSE)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up'!$A$2:$C$50,3,FALSE)</f>
        <v>Cash</v>
      </c>
      <c r="J638" s="5">
        <f>VLOOKUP(F638,'Set up'!$A$2:$D$50,4,FALSE)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up'!$A$2:$E$50,5,FALSE)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up'!$A$2:$C$50,3,FALSE)</f>
        <v>Cash</v>
      </c>
      <c r="J639" s="5">
        <f>VLOOKUP(F639,'Set up'!$A$2:$D$50,4,FALSE)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up'!$A$2:$E$50,5,FALSE)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up'!$A$2:$C$50,3,FALSE)</f>
        <v>Cash</v>
      </c>
      <c r="J640" s="5">
        <f>VLOOKUP(F640,'Set up'!$A$2:$D$50,4,FALSE)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up'!$A$2:$E$50,5,FALSE)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up'!$A$2:$C$50,3,FALSE)</f>
        <v>Cash</v>
      </c>
      <c r="J641" s="5">
        <f>VLOOKUP(F641,'Set up'!$A$2:$D$50,4,FALSE)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up'!$A$2:$E$50,5,FALSE)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up'!$A$2:$C$50,3,FALSE)</f>
        <v>Cash</v>
      </c>
      <c r="J642" s="5">
        <f>VLOOKUP(F642,'Set up'!$A$2:$D$50,4,FALSE)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up'!$A$2:$E$50,5,FALSE)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up'!$A$2:$C$50,3,FALSE)</f>
        <v>Cash</v>
      </c>
      <c r="J643" s="5">
        <f>VLOOKUP(F643,'Set up'!$A$2:$D$50,4,FALSE)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up'!$A$2:$E$50,5,FALSE)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up'!$A$2:$C$50,3,FALSE)</f>
        <v>Cash</v>
      </c>
      <c r="J644" s="5">
        <f>VLOOKUP(F644,'Set up'!$A$2:$D$50,4,FALSE)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up'!$A$2:$E$50,5,FALSE)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up'!$A$2:$C$50,3,FALSE)</f>
        <v>Cash</v>
      </c>
      <c r="J645" s="5">
        <f>VLOOKUP(F645,'Set up'!$A$2:$D$50,4,FALSE)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up'!$A$2:$E$50,5,FALSE)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up'!$A$2:$C$50,3,FALSE)</f>
        <v>Cash</v>
      </c>
      <c r="J646" s="5">
        <f>VLOOKUP(F646,'Set up'!$A$2:$D$50,4,FALSE)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up'!$A$2:$E$50,5,FALSE)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up'!$A$2:$C$50,3,FALSE)</f>
        <v>Cash</v>
      </c>
      <c r="J647" s="5">
        <f>VLOOKUP(F647,'Set up'!$A$2:$D$50,4,FALSE)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up'!$A$2:$E$50,5,FALSE)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up'!$A$2:$C$50,3,FALSE)</f>
        <v>Cash</v>
      </c>
      <c r="J648" s="5">
        <f>VLOOKUP(F648,'Set up'!$A$2:$D$50,4,FALSE)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up'!$A$2:$E$50,5,FALSE)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up'!$A$2:$C$50,3,FALSE)</f>
        <v>Cash</v>
      </c>
      <c r="J649" s="5">
        <f>VLOOKUP(F649,'Set up'!$A$2:$D$50,4,FALSE)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up'!$A$2:$E$50,5,FALSE)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up'!$A$2:$C$50,3,FALSE)</f>
        <v>Cash</v>
      </c>
      <c r="J650" s="5">
        <f>VLOOKUP(F650,'Set up'!$A$2:$D$50,4,FALSE)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up'!$A$2:$E$50,5,FALSE)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up'!$A$2:$C$50,3,FALSE)</f>
        <v>Cash</v>
      </c>
      <c r="J651" s="5">
        <f>VLOOKUP(F651,'Set up'!$A$2:$D$50,4,FALSE)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up'!$A$2:$E$50,5,FALSE)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up'!$A$2:$C$50,3,FALSE)</f>
        <v>Cash</v>
      </c>
      <c r="J652" s="5">
        <f>VLOOKUP(F652,'Set up'!$A$2:$D$50,4,FALSE)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up'!$A$2:$E$50,5,FALSE)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up'!$A$2:$C$50,3,FALSE)</f>
        <v>Cash</v>
      </c>
      <c r="J653" s="5">
        <f>VLOOKUP(F653,'Set up'!$A$2:$D$50,4,FALSE)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up'!$A$2:$E$50,5,FALSE)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up'!$A$2:$C$50,3,FALSE)</f>
        <v>Cash</v>
      </c>
      <c r="J654" s="5">
        <f>VLOOKUP(F654,'Set up'!$A$2:$D$50,4,FALSE)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up'!$A$2:$E$50,5,FALSE)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up'!$A$2:$C$50,3,FALSE)</f>
        <v>Cash</v>
      </c>
      <c r="J655" s="5">
        <f>VLOOKUP(F655,'Set up'!$A$2:$D$50,4,FALSE)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up'!$A$2:$E$50,5,FALSE)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up'!$A$2:$C$50,3,FALSE)</f>
        <v>Cash</v>
      </c>
      <c r="J656" s="5">
        <f>VLOOKUP(F656,'Set up'!$A$2:$D$50,4,FALSE)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up'!$A$2:$E$50,5,FALSE)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up'!$A$2:$C$50,3,FALSE)</f>
        <v>Cash</v>
      </c>
      <c r="J657" s="5">
        <f>VLOOKUP(F657,'Set up'!$A$2:$D$50,4,FALSE)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up'!$A$2:$E$50,5,FALSE)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up'!$A$2:$C$50,3,FALSE)</f>
        <v>Cash</v>
      </c>
      <c r="J658" s="5">
        <f>VLOOKUP(F658,'Set up'!$A$2:$D$50,4,FALSE)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up'!$A$2:$E$50,5,FALSE)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up'!$A$2:$C$50,3,FALSE)</f>
        <v>Cash</v>
      </c>
      <c r="J659" s="5">
        <f>VLOOKUP(F659,'Set up'!$A$2:$D$50,4,FALSE)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up'!$A$2:$E$50,5,FALSE)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up'!$A$2:$C$50,3,FALSE)</f>
        <v>Cash</v>
      </c>
      <c r="J660" s="5">
        <f>VLOOKUP(F660,'Set up'!$A$2:$D$50,4,FALSE)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up'!$A$2:$E$50,5,FALSE)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up'!$A$2:$C$50,3,FALSE)</f>
        <v>Cash</v>
      </c>
      <c r="J661" s="5">
        <f>VLOOKUP(F661,'Set up'!$A$2:$D$50,4,FALSE)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up'!$A$2:$E$50,5,FALSE)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up'!$A$2:$C$50,3,FALSE)</f>
        <v>Cash</v>
      </c>
      <c r="J662" s="5">
        <f>VLOOKUP(F662,'Set up'!$A$2:$D$50,4,FALSE)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up'!$A$2:$E$50,5,FALSE)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up'!$A$2:$C$50,3,FALSE)</f>
        <v>Cash</v>
      </c>
      <c r="J663" s="5">
        <f>VLOOKUP(F663,'Set up'!$A$2:$D$50,4,FALSE)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up'!$A$2:$E$50,5,FALSE)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up'!$A$2:$C$50,3,FALSE)</f>
        <v>Cash</v>
      </c>
      <c r="J664" s="5">
        <f>VLOOKUP(F664,'Set up'!$A$2:$D$50,4,FALSE)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up'!$A$2:$E$50,5,FALSE)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up'!$A$2:$C$50,3,FALSE)</f>
        <v>Cash</v>
      </c>
      <c r="J665" s="5">
        <f>VLOOKUP(F665,'Set up'!$A$2:$D$50,4,FALSE)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up'!$A$2:$E$50,5,FALSE)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up'!$A$2:$C$50,3,FALSE)</f>
        <v>Cash</v>
      </c>
      <c r="J666" s="5">
        <f>VLOOKUP(F666,'Set up'!$A$2:$D$50,4,FALSE)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up'!$A$2:$E$50,5,FALSE)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up'!$A$2:$C$50,3,FALSE)</f>
        <v>Cash</v>
      </c>
      <c r="J667" s="5">
        <f>VLOOKUP(F667,'Set up'!$A$2:$D$50,4,FALSE)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up'!$A$2:$E$50,5,FALSE)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up'!$A$2:$C$50,3,FALSE)</f>
        <v>Cash</v>
      </c>
      <c r="J668" s="5">
        <f>VLOOKUP(F668,'Set up'!$A$2:$D$50,4,FALSE)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up'!$A$2:$E$50,5,FALSE)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up'!$A$2:$C$50,3,FALSE)</f>
        <v>Cash</v>
      </c>
      <c r="J669" s="5">
        <f>VLOOKUP(F669,'Set up'!$A$2:$D$50,4,FALSE)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up'!$A$2:$E$50,5,FALSE)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up'!$A$2:$C$50,3,FALSE)</f>
        <v>Cash</v>
      </c>
      <c r="J670" s="5">
        <f>VLOOKUP(F670,'Set up'!$A$2:$D$50,4,FALSE)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up'!$A$2:$E$50,5,FALSE)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up'!$A$2:$C$50,3,FALSE)</f>
        <v>Cash</v>
      </c>
      <c r="J671" s="5">
        <f>VLOOKUP(F671,'Set up'!$A$2:$D$50,4,FALSE)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up'!$A$2:$E$50,5,FALSE)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up'!$A$2:$C$50,3,FALSE)</f>
        <v>Cash</v>
      </c>
      <c r="J672" s="5">
        <f>VLOOKUP(F672,'Set up'!$A$2:$D$50,4,FALSE)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up'!$A$2:$E$50,5,FALSE)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up'!$A$2:$C$50,3,FALSE)</f>
        <v>Cash</v>
      </c>
      <c r="J673" s="5">
        <f>VLOOKUP(F673,'Set up'!$A$2:$D$50,4,FALSE)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up'!$A$2:$E$50,5,FALSE)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up'!$A$2:$C$50,3,FALSE)</f>
        <v>Cash</v>
      </c>
      <c r="J674" s="5">
        <f>VLOOKUP(F674,'Set up'!$A$2:$D$50,4,FALSE)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up'!$A$2:$E$50,5,FALSE)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up'!$A$2:$C$50,3,FALSE)</f>
        <v>Cash</v>
      </c>
      <c r="J675" s="5">
        <f>VLOOKUP(F675,'Set up'!$A$2:$D$50,4,FALSE)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up'!$A$2:$E$50,5,FALSE)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up'!$A$2:$C$50,3,FALSE)</f>
        <v>Cash</v>
      </c>
      <c r="J676" s="5">
        <f>VLOOKUP(F676,'Set up'!$A$2:$D$50,4,FALSE)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up'!$A$2:$E$50,5,FALSE)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up'!$A$2:$C$50,3,FALSE)</f>
        <v>45</v>
      </c>
      <c r="J677" s="5">
        <f>VLOOKUP(F677,'Set up'!$A$2:$D$50,4,FALSE)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up'!$A$2:$E$50,5,FALSE)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up'!$A$2:$C$50,3,FALSE)</f>
        <v>45</v>
      </c>
      <c r="J678" s="5">
        <f>VLOOKUP(F678,'Set up'!$A$2:$D$50,4,FALSE)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up'!$A$2:$E$50,5,FALSE)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up'!$A$2:$C$50,3,FALSE)</f>
        <v>45</v>
      </c>
      <c r="J679" s="5">
        <f>VLOOKUP(F679,'Set up'!$A$2:$D$50,4,FALSE)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up'!$A$2:$E$50,5,FALSE)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up'!$A$2:$C$50,3,FALSE)</f>
        <v>45</v>
      </c>
      <c r="J680" s="5">
        <f>VLOOKUP(F680,'Set up'!$A$2:$D$50,4,FALSE)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up'!$A$2:$E$50,5,FALSE)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up'!$A$2:$C$50,3,FALSE)</f>
        <v>60</v>
      </c>
      <c r="J681" s="5">
        <f>VLOOKUP(F681,'Set up'!$A$2:$D$50,4,FALSE)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up'!$A$2:$E$50,5,FALSE)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up'!$A$2:$C$50,3,FALSE)</f>
        <v>60</v>
      </c>
      <c r="J682" s="5">
        <f>VLOOKUP(F682,'Set up'!$A$2:$D$50,4,FALSE)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up'!$A$2:$E$50,5,FALSE)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up'!$A$2:$C$50,3,FALSE)</f>
        <v>60</v>
      </c>
      <c r="J683" s="5">
        <f>VLOOKUP(F683,'Set up'!$A$2:$D$50,4,FALSE)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up'!$A$2:$E$50,5,FALSE)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up'!$A$2:$C$50,3,FALSE)</f>
        <v>Cash</v>
      </c>
      <c r="J684" s="5">
        <f>VLOOKUP(F684,'Set up'!$A$2:$D$50,4,FALSE)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up'!$A$2:$E$50,5,FALSE)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up'!$A$2:$C$50,3,FALSE)</f>
        <v>Cash</v>
      </c>
      <c r="J685" s="5">
        <f>VLOOKUP(F685,'Set up'!$A$2:$D$50,4,FALSE)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up'!$A$2:$E$50,5,FALSE)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up'!$A$2:$C$50,3,FALSE)</f>
        <v>Cash</v>
      </c>
      <c r="J686" s="5">
        <f>VLOOKUP(F686,'Set up'!$A$2:$D$50,4,FALSE)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up'!$A$2:$E$50,5,FALSE)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up'!$A$2:$C$50,3,FALSE)</f>
        <v>Cash</v>
      </c>
      <c r="J687" s="5">
        <f>VLOOKUP(F687,'Set up'!$A$2:$D$50,4,FALSE)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up'!$A$2:$E$50,5,FALSE)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up'!$A$2:$C$50,3,FALSE)</f>
        <v>Cash</v>
      </c>
      <c r="J688" s="5">
        <f>VLOOKUP(F688,'Set up'!$A$2:$D$50,4,FALSE)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up'!$A$2:$E$50,5,FALSE)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up'!$A$2:$C$50,3,FALSE)</f>
        <v>Cash</v>
      </c>
      <c r="J689" s="5">
        <f>VLOOKUP(F689,'Set up'!$A$2:$D$50,4,FALSE)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up'!$A$2:$E$50,5,FALSE)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up'!$A$2:$C$50,3,FALSE)</f>
        <v>Cash</v>
      </c>
      <c r="J690" s="5">
        <f>VLOOKUP(F690,'Set up'!$A$2:$D$50,4,FALSE)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up'!$A$2:$E$50,5,FALSE)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up'!$A$2:$C$50,3,FALSE)</f>
        <v>Cash</v>
      </c>
      <c r="J691" s="5">
        <f>VLOOKUP(F691,'Set up'!$A$2:$D$50,4,FALSE)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up'!$A$2:$E$50,5,FALSE)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up'!$A$2:$C$50,3,FALSE)</f>
        <v>Cash</v>
      </c>
      <c r="J692" s="5">
        <f>VLOOKUP(F692,'Set up'!$A$2:$D$50,4,FALSE)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up'!$A$2:$E$50,5,FALSE)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up'!$A$2:$C$50,3,FALSE)</f>
        <v>Cash</v>
      </c>
      <c r="J693" s="5">
        <f>VLOOKUP(F693,'Set up'!$A$2:$D$50,4,FALSE)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up'!$A$2:$E$50,5,FALSE)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up'!$A$2:$C$50,3,FALSE)</f>
        <v>Cash</v>
      </c>
      <c r="J694" s="5">
        <f>VLOOKUP(F694,'Set up'!$A$2:$D$50,4,FALSE)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up'!$A$2:$E$50,5,FALSE)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up'!$A$2:$C$50,3,FALSE)</f>
        <v>Cash</v>
      </c>
      <c r="J695" s="5">
        <f>VLOOKUP(F695,'Set up'!$A$2:$D$50,4,FALSE)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up'!$A$2:$E$50,5,FALSE)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up'!$A$2:$C$50,3,FALSE)</f>
        <v>Cash</v>
      </c>
      <c r="J696" s="5">
        <f>VLOOKUP(F696,'Set up'!$A$2:$D$50,4,FALSE)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up'!$A$2:$E$50,5,FALSE)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up'!$A$2:$C$50,3,FALSE)</f>
        <v>Cash</v>
      </c>
      <c r="J697" s="5">
        <f>VLOOKUP(F697,'Set up'!$A$2:$D$50,4,FALSE)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up'!$A$2:$E$50,5,FALSE)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up'!$A$2:$C$50,3,FALSE)</f>
        <v>Cash</v>
      </c>
      <c r="J698" s="5">
        <f>VLOOKUP(F698,'Set up'!$A$2:$D$50,4,FALSE)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up'!$A$2:$E$50,5,FALSE)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up'!$A$2:$C$50,3,FALSE)</f>
        <v>Cash</v>
      </c>
      <c r="J699" s="5">
        <f>VLOOKUP(F699,'Set up'!$A$2:$D$50,4,FALSE)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up'!$A$2:$E$50,5,FALSE)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up'!$A$2:$C$50,3,FALSE)</f>
        <v>Cash</v>
      </c>
      <c r="J700" s="5">
        <f>VLOOKUP(F700,'Set up'!$A$2:$D$50,4,FALSE)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up'!$A$2:$E$50,5,FALSE)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up'!$A$2:$C$50,3,FALSE)</f>
        <v>Cash</v>
      </c>
      <c r="J701" s="5">
        <f>VLOOKUP(F701,'Set up'!$A$2:$D$50,4,FALSE)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up'!$A$2:$E$50,5,FALSE)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up'!$A$2:$C$50,3,FALSE)</f>
        <v>Cash</v>
      </c>
      <c r="J702" s="5">
        <f>VLOOKUP(F702,'Set up'!$A$2:$D$50,4,FALSE)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up'!$A$2:$E$50,5,FALSE)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up'!$A$2:$C$50,3,FALSE)</f>
        <v>Cash</v>
      </c>
      <c r="J703" s="5">
        <f>VLOOKUP(F703,'Set up'!$A$2:$D$50,4,FALSE)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up'!$A$2:$E$50,5,FALSE)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up'!$A$2:$C$50,3,FALSE)</f>
        <v>Cash</v>
      </c>
      <c r="J704" s="5">
        <f>VLOOKUP(F704,'Set up'!$A$2:$D$50,4,FALSE)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up'!$A$2:$E$50,5,FALSE)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up'!$A$2:$C$50,3,FALSE)</f>
        <v>Cash</v>
      </c>
      <c r="J705" s="5">
        <f>VLOOKUP(F705,'Set up'!$A$2:$D$50,4,FALSE)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up'!$A$2:$E$50,5,FALSE)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up'!$A$2:$C$50,3,FALSE)</f>
        <v>Cash</v>
      </c>
      <c r="J706" s="5">
        <f>VLOOKUP(F706,'Set up'!$A$2:$D$50,4,FALSE)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up'!$A$2:$E$50,5,FALSE)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up'!$A$2:$C$50,3,FALSE)</f>
        <v>Cash</v>
      </c>
      <c r="J707" s="5">
        <f>VLOOKUP(F707,'Set up'!$A$2:$D$50,4,FALSE)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up'!$A$2:$E$50,5,FALSE)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up'!$A$2:$C$50,3,FALSE)</f>
        <v>Cash</v>
      </c>
      <c r="J708" s="5">
        <f>VLOOKUP(F708,'Set up'!$A$2:$D$50,4,FALSE)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up'!$A$2:$E$50,5,FALSE)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up'!$A$2:$C$50,3,FALSE)</f>
        <v>Cash</v>
      </c>
      <c r="J709" s="5">
        <f>VLOOKUP(F709,'Set up'!$A$2:$D$50,4,FALSE)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up'!$A$2:$E$50,5,FALSE)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up'!$A$2:$C$50,3,FALSE)</f>
        <v>Cash</v>
      </c>
      <c r="J710" s="5">
        <f>VLOOKUP(F710,'Set up'!$A$2:$D$50,4,FALSE)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up'!$A$2:$E$50,5,FALSE)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up'!$A$2:$C$50,3,FALSE)</f>
        <v>Cash</v>
      </c>
      <c r="J711" s="5">
        <f>VLOOKUP(F711,'Set up'!$A$2:$D$50,4,FALSE)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up'!$A$2:$E$50,5,FALSE)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up'!$A$2:$C$50,3,FALSE)</f>
        <v>Cash</v>
      </c>
      <c r="J712" s="5">
        <f>VLOOKUP(F712,'Set up'!$A$2:$D$50,4,FALSE)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up'!$A$2:$E$50,5,FALSE)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up'!$A$2:$C$50,3,FALSE)</f>
        <v>Cash</v>
      </c>
      <c r="J713" s="5">
        <f>VLOOKUP(F713,'Set up'!$A$2:$D$50,4,FALSE)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up'!$A$2:$E$50,5,FALSE)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up'!$A$2:$C$50,3,FALSE)</f>
        <v>Cash</v>
      </c>
      <c r="J714" s="5">
        <f>VLOOKUP(F714,'Set up'!$A$2:$D$50,4,FALSE)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up'!$A$2:$E$50,5,FALSE)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up'!$A$2:$C$50,3,FALSE)</f>
        <v>Cash</v>
      </c>
      <c r="J715" s="5">
        <f>VLOOKUP(F715,'Set up'!$A$2:$D$50,4,FALSE)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up'!$A$2:$E$50,5,FALSE)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up'!$A$2:$C$50,3,FALSE)</f>
        <v>Cash</v>
      </c>
      <c r="J716" s="5">
        <f>VLOOKUP(F716,'Set up'!$A$2:$D$50,4,FALSE)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up'!$A$2:$E$50,5,FALSE)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up'!$A$2:$C$50,3,FALSE)</f>
        <v>Cash</v>
      </c>
      <c r="J717" s="5">
        <f>VLOOKUP(F717,'Set up'!$A$2:$D$50,4,FALSE)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up'!$A$2:$E$50,5,FALSE)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up'!$A$2:$C$50,3,FALSE)</f>
        <v>Cash</v>
      </c>
      <c r="J718" s="5">
        <f>VLOOKUP(F718,'Set up'!$A$2:$D$50,4,FALSE)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up'!$A$2:$E$50,5,FALSE)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up'!$A$2:$C$50,3,FALSE)</f>
        <v>Cash</v>
      </c>
      <c r="J719" s="5">
        <f>VLOOKUP(F719,'Set up'!$A$2:$D$50,4,FALSE)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up'!$A$2:$E$50,5,FALSE)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up'!$A$2:$C$50,3,FALSE)</f>
        <v>Cash</v>
      </c>
      <c r="J720" s="5">
        <f>VLOOKUP(F720,'Set up'!$A$2:$D$50,4,FALSE)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up'!$A$2:$E$50,5,FALSE)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up'!$A$2:$C$50,3,FALSE)</f>
        <v>Cash</v>
      </c>
      <c r="J721" s="5">
        <f>VLOOKUP(F721,'Set up'!$A$2:$D$50,4,FALSE)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up'!$A$2:$E$50,5,FALSE)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up'!$A$2:$C$50,3,FALSE)</f>
        <v>120</v>
      </c>
      <c r="J722" s="5">
        <f>VLOOKUP(F722,'Set up'!$A$2:$D$50,4,FALSE)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up'!$A$2:$E$50,5,FALSE)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up'!$A$2:$C$50,3,FALSE)</f>
        <v>120</v>
      </c>
      <c r="J723" s="5">
        <f>VLOOKUP(F723,'Set up'!$A$2:$D$50,4,FALSE)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up'!$A$2:$E$50,5,FALSE)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up'!$A$2:$C$50,3,FALSE)</f>
        <v>120</v>
      </c>
      <c r="J724" s="5">
        <f>VLOOKUP(F724,'Set up'!$A$2:$D$50,4,FALSE)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up'!$A$2:$E$50,5,FALSE)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up'!$A$2:$C$50,3,FALSE)</f>
        <v>120</v>
      </c>
      <c r="J725" s="5">
        <f>VLOOKUP(F725,'Set up'!$A$2:$D$50,4,FALSE)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up'!$A$2:$E$50,5,FALSE)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up'!$A$2:$C$50,3,FALSE)</f>
        <v>Cash</v>
      </c>
      <c r="J726" s="5">
        <f>VLOOKUP(F726,'Set up'!$A$2:$D$50,4,FALSE)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up'!$A$2:$E$50,5,FALSE)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up'!$A$2:$C$50,3,FALSE)</f>
        <v>Cash</v>
      </c>
      <c r="J727" s="5">
        <f>VLOOKUP(F727,'Set up'!$A$2:$D$50,4,FALSE)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up'!$A$2:$E$50,5,FALSE)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up'!$A$2:$C$50,3,FALSE)</f>
        <v>Cash</v>
      </c>
      <c r="J728" s="5">
        <f>VLOOKUP(F728,'Set up'!$A$2:$D$50,4,FALSE)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up'!$A$2:$E$50,5,FALSE)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up'!$A$2:$C$50,3,FALSE)</f>
        <v>Cash</v>
      </c>
      <c r="J729" s="5">
        <f>VLOOKUP(F729,'Set up'!$A$2:$D$50,4,FALSE)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up'!$A$2:$E$50,5,FALSE)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up'!$A$2:$C$50,3,FALSE)</f>
        <v>Cash</v>
      </c>
      <c r="J730" s="5">
        <f>VLOOKUP(F730,'Set up'!$A$2:$D$50,4,FALSE)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up'!$A$2:$E$50,5,FALSE)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up'!$A$2:$C$50,3,FALSE)</f>
        <v>Cash</v>
      </c>
      <c r="J731" s="5">
        <f>VLOOKUP(F731,'Set up'!$A$2:$D$50,4,FALSE)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up'!$A$2:$E$50,5,FALSE)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up'!$A$2:$C$50,3,FALSE)</f>
        <v>Cash</v>
      </c>
      <c r="J732" s="5">
        <f>VLOOKUP(F732,'Set up'!$A$2:$D$50,4,FALSE)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up'!$A$2:$E$50,5,FALSE)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up'!$A$2:$C$50,3,FALSE)</f>
        <v>Cash</v>
      </c>
      <c r="J733" s="5">
        <f>VLOOKUP(F733,'Set up'!$A$2:$D$50,4,FALSE)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up'!$A$2:$E$50,5,FALSE)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up'!$A$2:$C$50,3,FALSE)</f>
        <v>Cash</v>
      </c>
      <c r="J734" s="5">
        <f>VLOOKUP(F734,'Set up'!$A$2:$D$50,4,FALSE)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up'!$A$2:$E$50,5,FALSE)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up'!$A$2:$C$50,3,FALSE)</f>
        <v>Cash</v>
      </c>
      <c r="J735" s="5">
        <f>VLOOKUP(F735,'Set up'!$A$2:$D$50,4,FALSE)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up'!$A$2:$E$50,5,FALSE)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up'!$A$2:$C$50,3,FALSE)</f>
        <v>Cash</v>
      </c>
      <c r="J736" s="5">
        <f>VLOOKUP(F736,'Set up'!$A$2:$D$50,4,FALSE)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up'!$A$2:$E$50,5,FALSE)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up'!$A$2:$C$50,3,FALSE)</f>
        <v>Cash</v>
      </c>
      <c r="J737" s="5">
        <f>VLOOKUP(F737,'Set up'!$A$2:$D$50,4,FALSE)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up'!$A$2:$E$50,5,FALSE)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up'!$A$2:$C$50,3,FALSE)</f>
        <v>120</v>
      </c>
      <c r="J738" s="5">
        <f>VLOOKUP(F738,'Set up'!$A$2:$D$50,4,FALSE)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up'!$A$2:$E$50,5,FALSE)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up'!$A$2:$C$50,3,FALSE)</f>
        <v>120</v>
      </c>
      <c r="J739" s="5">
        <f>VLOOKUP(F739,'Set up'!$A$2:$D$50,4,FALSE)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up'!$A$2:$E$50,5,FALSE)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up'!$A$2:$C$50,3,FALSE)</f>
        <v>Cash</v>
      </c>
      <c r="J740" s="5">
        <f>VLOOKUP(F740,'Set up'!$A$2:$D$50,4,FALSE)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up'!$A$2:$E$50,5,FALSE)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up'!$A$2:$C$50,3,FALSE)</f>
        <v>Cash</v>
      </c>
      <c r="J741" s="5">
        <f>VLOOKUP(F741,'Set up'!$A$2:$D$50,4,FALSE)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up'!$A$2:$E$50,5,FALSE)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up'!$A$2:$C$50,3,FALSE)</f>
        <v>Cash</v>
      </c>
      <c r="J742" s="5">
        <f>VLOOKUP(F742,'Set up'!$A$2:$D$50,4,FALSE)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up'!$A$2:$E$50,5,FALSE)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up'!$A$2:$C$50,3,FALSE)</f>
        <v>Cash</v>
      </c>
      <c r="J743" s="5">
        <f>VLOOKUP(F743,'Set up'!$A$2:$D$50,4,FALSE)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up'!$A$2:$E$50,5,FALSE)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up'!$A$2:$C$50,3,FALSE)</f>
        <v>Cash</v>
      </c>
      <c r="J744" s="5">
        <f>VLOOKUP(F744,'Set up'!$A$2:$D$50,4,FALSE)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up'!$A$2:$E$50,5,FALSE)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up'!$A$2:$C$50,3,FALSE)</f>
        <v>Cash</v>
      </c>
      <c r="J745" s="5">
        <f>VLOOKUP(F745,'Set up'!$A$2:$D$50,4,FALSE)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up'!$A$2:$E$50,5,FALSE)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up'!$A$2:$C$50,3,FALSE)</f>
        <v>Cash</v>
      </c>
      <c r="J746" s="5">
        <f>VLOOKUP(F746,'Set up'!$A$2:$D$50,4,FALSE)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up'!$A$2:$E$50,5,FALSE)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up'!$A$2:$C$50,3,FALSE)</f>
        <v>Cash</v>
      </c>
      <c r="J747" s="5">
        <f>VLOOKUP(F747,'Set up'!$A$2:$D$50,4,FALSE)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up'!$A$2:$E$50,5,FALSE)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up'!$A$2:$C$50,3,FALSE)</f>
        <v>Cash</v>
      </c>
      <c r="J748" s="5">
        <f>VLOOKUP(F748,'Set up'!$A$2:$D$50,4,FALSE)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up'!$A$2:$E$50,5,FALSE)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up'!$A$2:$C$50,3,FALSE)</f>
        <v>Cash</v>
      </c>
      <c r="J749" s="5">
        <f>VLOOKUP(F749,'Set up'!$A$2:$D$50,4,FALSE)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up'!$A$2:$E$50,5,FALSE)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up'!$A$2:$C$50,3,FALSE)</f>
        <v>Cash</v>
      </c>
      <c r="J750" s="5">
        <f>VLOOKUP(F750,'Set up'!$A$2:$D$50,4,FALSE)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up'!$A$2:$E$50,5,FALSE)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up'!$A$2:$C$50,3,FALSE)</f>
        <v>Cash</v>
      </c>
      <c r="J751" s="5">
        <f>VLOOKUP(F751,'Set up'!$A$2:$D$50,4,FALSE)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up'!$A$2:$E$50,5,FALSE)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up'!$A$2:$C$50,3,FALSE)</f>
        <v>Cash</v>
      </c>
      <c r="J752" s="5">
        <f>VLOOKUP(F752,'Set up'!$A$2:$D$50,4,FALSE)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up'!$A$2:$E$50,5,FALSE)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up'!$A$2:$C$50,3,FALSE)</f>
        <v>Cash</v>
      </c>
      <c r="J753" s="5">
        <f>VLOOKUP(F753,'Set up'!$A$2:$D$50,4,FALSE)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up'!$A$2:$E$50,5,FALSE)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up'!$A$2:$C$50,3,FALSE)</f>
        <v>Cash</v>
      </c>
      <c r="J754" s="5">
        <f>VLOOKUP(F754,'Set up'!$A$2:$D$50,4,FALSE)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up'!$A$2:$E$50,5,FALSE)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up'!$A$2:$C$50,3,FALSE)</f>
        <v>Cash</v>
      </c>
      <c r="J755" s="5">
        <f>VLOOKUP(F755,'Set up'!$A$2:$D$50,4,FALSE)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up'!$A$2:$E$50,5,FALSE)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up'!$A$2:$C$50,3,FALSE)</f>
        <v>Cash</v>
      </c>
      <c r="J756" s="5">
        <f>VLOOKUP(F756,'Set up'!$A$2:$D$50,4,FALSE)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up'!$A$2:$E$50,5,FALSE)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up'!$A$2:$C$50,3,FALSE)</f>
        <v>Cash</v>
      </c>
      <c r="J757" s="5">
        <f>VLOOKUP(F757,'Set up'!$A$2:$D$50,4,FALSE)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up'!$A$2:$E$50,5,FALSE)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up'!$A$2:$C$50,3,FALSE)</f>
        <v>Cash</v>
      </c>
      <c r="J758" s="5">
        <f>VLOOKUP(F758,'Set up'!$A$2:$D$50,4,FALSE)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up'!$A$2:$E$50,5,FALSE)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up'!$A$2:$C$50,3,FALSE)</f>
        <v>Cash</v>
      </c>
      <c r="J759" s="5">
        <f>VLOOKUP(F759,'Set up'!$A$2:$D$50,4,FALSE)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up'!$A$2:$E$50,5,FALSE)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up'!$A$2:$C$50,3,FALSE)</f>
        <v>Cash</v>
      </c>
      <c r="J760" s="5">
        <f>VLOOKUP(F760,'Set up'!$A$2:$D$50,4,FALSE)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up'!$A$2:$E$50,5,FALSE)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up'!$A$2:$C$50,3,FALSE)</f>
        <v>Cash</v>
      </c>
      <c r="J761" s="5">
        <f>VLOOKUP(F761,'Set up'!$A$2:$D$50,4,FALSE)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up'!$A$2:$E$50,5,FALSE)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up'!$A$2:$C$50,3,FALSE)</f>
        <v>Cash</v>
      </c>
      <c r="J762" s="5">
        <f>VLOOKUP(F762,'Set up'!$A$2:$D$50,4,FALSE)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up'!$A$2:$E$50,5,FALSE)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up'!$A$2:$C$50,3,FALSE)</f>
        <v>Cash</v>
      </c>
      <c r="J763" s="5">
        <f>VLOOKUP(F763,'Set up'!$A$2:$D$50,4,FALSE)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up'!$A$2:$E$50,5,FALSE)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up'!$A$2:$C$50,3,FALSE)</f>
        <v>Cash</v>
      </c>
      <c r="J764" s="5">
        <f>VLOOKUP(F764,'Set up'!$A$2:$D$50,4,FALSE)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up'!$A$2:$E$50,5,FALSE)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up'!$A$2:$C$50,3,FALSE)</f>
        <v>Cash</v>
      </c>
      <c r="J765" s="5">
        <f>VLOOKUP(F765,'Set up'!$A$2:$D$50,4,FALSE)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up'!$A$2:$E$50,5,FALSE)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up'!$A$2:$C$50,3,FALSE)</f>
        <v>Cash</v>
      </c>
      <c r="J766" s="5">
        <f>VLOOKUP(F766,'Set up'!$A$2:$D$50,4,FALSE)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up'!$A$2:$E$50,5,FALSE)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up'!$A$2:$C$50,3,FALSE)</f>
        <v>Cash</v>
      </c>
      <c r="J767" s="5">
        <f>VLOOKUP(F767,'Set up'!$A$2:$D$50,4,FALSE)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up'!$A$2:$E$50,5,FALSE)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up'!$A$2:$C$50,3,FALSE)</f>
        <v>Cash</v>
      </c>
      <c r="J768" s="5">
        <f>VLOOKUP(F768,'Set up'!$A$2:$D$50,4,FALSE)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up'!$A$2:$E$50,5,FALSE)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up'!$A$2:$C$50,3,FALSE)</f>
        <v>60</v>
      </c>
      <c r="J769" s="5">
        <f>VLOOKUP(F769,'Set up'!$A$2:$D$50,4,FALSE)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up'!$A$2:$E$50,5,FALSE)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up'!$A$2:$C$50,3,FALSE)</f>
        <v>60</v>
      </c>
      <c r="J770" s="5">
        <f>VLOOKUP(F770,'Set up'!$A$2:$D$50,4,FALSE)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up'!$A$2:$E$50,5,FALSE)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up'!$A$2:$C$50,3,FALSE)</f>
        <v>60</v>
      </c>
      <c r="J771" s="5">
        <f>VLOOKUP(F771,'Set up'!$A$2:$D$50,4,FALSE)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up'!$A$2:$E$50,5,FALSE)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up'!$A$2:$C$50,3,FALSE)</f>
        <v>Cash</v>
      </c>
      <c r="J772" s="5">
        <f>VLOOKUP(F772,'Set up'!$A$2:$D$50,4,FALSE)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up'!$A$2:$E$50,5,FALSE)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up'!$A$2:$C$50,3,FALSE)</f>
        <v>Cash</v>
      </c>
      <c r="J773" s="5">
        <f>VLOOKUP(F773,'Set up'!$A$2:$D$50,4,FALSE)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up'!$A$2:$E$50,5,FALSE)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up'!$A$2:$C$50,3,FALSE)</f>
        <v>Cash</v>
      </c>
      <c r="J774" s="5">
        <f>VLOOKUP(F774,'Set up'!$A$2:$D$50,4,FALSE)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up'!$A$2:$E$50,5,FALSE)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up'!$A$2:$C$50,3,FALSE)</f>
        <v>Cash</v>
      </c>
      <c r="J775" s="5">
        <f>VLOOKUP(F775,'Set up'!$A$2:$D$50,4,FALSE)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up'!$A$2:$E$50,5,FALSE)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up'!$A$2:$C$50,3,FALSE)</f>
        <v>Cash</v>
      </c>
      <c r="J776" s="5">
        <f>VLOOKUP(F776,'Set up'!$A$2:$D$50,4,FALSE)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up'!$A$2:$E$50,5,FALSE)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up'!$A$2:$C$50,3,FALSE)</f>
        <v>Cash</v>
      </c>
      <c r="J777" s="5">
        <f>VLOOKUP(F777,'Set up'!$A$2:$D$50,4,FALSE)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up'!$A$2:$E$50,5,FALSE)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up'!$A$2:$C$50,3,FALSE)</f>
        <v>Cash</v>
      </c>
      <c r="J778" s="5">
        <f>VLOOKUP(F778,'Set up'!$A$2:$D$50,4,FALSE)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up'!$A$2:$E$50,5,FALSE)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up'!$A$2:$C$50,3,FALSE)</f>
        <v>Cash</v>
      </c>
      <c r="J779" s="5">
        <f>VLOOKUP(F779,'Set up'!$A$2:$D$50,4,FALSE)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up'!$A$2:$E$50,5,FALSE)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up'!$A$2:$C$50,3,FALSE)</f>
        <v>Cash</v>
      </c>
      <c r="J780" s="5">
        <f>VLOOKUP(F780,'Set up'!$A$2:$D$50,4,FALSE)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up'!$A$2:$E$50,5,FALSE)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up'!$A$2:$C$50,3,FALSE)</f>
        <v>Cash</v>
      </c>
      <c r="J781" s="5">
        <f>VLOOKUP(F781,'Set up'!$A$2:$D$50,4,FALSE)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up'!$A$2:$E$50,5,FALSE)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up'!$A$2:$C$50,3,FALSE)</f>
        <v>Cash</v>
      </c>
      <c r="J782" s="5">
        <f>VLOOKUP(F782,'Set up'!$A$2:$D$50,4,FALSE)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up'!$A$2:$E$50,5,FALSE)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up'!$A$2:$C$50,3,FALSE)</f>
        <v>Cash</v>
      </c>
      <c r="J783" s="5">
        <f>VLOOKUP(F783,'Set up'!$A$2:$D$50,4,FALSE)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up'!$A$2:$E$50,5,FALSE)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up'!$A$2:$C$50,3,FALSE)</f>
        <v>Cash</v>
      </c>
      <c r="J784" s="5">
        <f>VLOOKUP(F784,'Set up'!$A$2:$D$50,4,FALSE)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up'!$A$2:$E$50,5,FALSE)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up'!$A$2:$C$50,3,FALSE)</f>
        <v>Cash</v>
      </c>
      <c r="J785" s="5">
        <f>VLOOKUP(F785,'Set up'!$A$2:$D$50,4,FALSE)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up'!$A$2:$E$50,5,FALSE)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up'!$A$2:$C$50,3,FALSE)</f>
        <v>Cash</v>
      </c>
      <c r="J786" s="5">
        <f>VLOOKUP(F786,'Set up'!$A$2:$D$50,4,FALSE)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up'!$A$2:$E$50,5,FALSE)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up'!$A$2:$C$50,3,FALSE)</f>
        <v>Cash</v>
      </c>
      <c r="J787" s="5">
        <f>VLOOKUP(F787,'Set up'!$A$2:$D$50,4,FALSE)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up'!$A$2:$E$50,5,FALSE)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up'!$A$2:$C$50,3,FALSE)</f>
        <v>Cash</v>
      </c>
      <c r="J788" s="5">
        <f>VLOOKUP(F788,'Set up'!$A$2:$D$50,4,FALSE)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up'!$A$2:$E$50,5,FALSE)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up'!$A$2:$C$50,3,FALSE)</f>
        <v>Cash</v>
      </c>
      <c r="J789" s="5">
        <f>VLOOKUP(F789,'Set up'!$A$2:$D$50,4,FALSE)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up'!$A$2:$E$50,5,FALSE)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up'!$A$2:$C$50,3,FALSE)</f>
        <v>Cash</v>
      </c>
      <c r="J790" s="5">
        <f>VLOOKUP(F790,'Set up'!$A$2:$D$50,4,FALSE)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up'!$A$2:$E$50,5,FALSE)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up'!$A$2:$C$50,3,FALSE)</f>
        <v>Cash</v>
      </c>
      <c r="J791" s="5">
        <f>VLOOKUP(F791,'Set up'!$A$2:$D$50,4,FALSE)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up'!$A$2:$E$50,5,FALSE)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up'!$A$2:$C$50,3,FALSE)</f>
        <v>45</v>
      </c>
      <c r="J792" s="5">
        <f>VLOOKUP(F792,'Set up'!$A$2:$D$50,4,FALSE)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up'!$A$2:$E$50,5,FALSE)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up'!$A$2:$C$50,3,FALSE)</f>
        <v>45</v>
      </c>
      <c r="J793" s="5">
        <f>VLOOKUP(F793,'Set up'!$A$2:$D$50,4,FALSE)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up'!$A$2:$E$50,5,FALSE)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up'!$A$2:$C$50,3,FALSE)</f>
        <v>45</v>
      </c>
      <c r="J794" s="5">
        <f>VLOOKUP(F794,'Set up'!$A$2:$D$50,4,FALSE)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up'!$A$2:$E$50,5,FALSE)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up'!$A$2:$C$50,3,FALSE)</f>
        <v>45</v>
      </c>
      <c r="J795" s="5">
        <f>VLOOKUP(F795,'Set up'!$A$2:$D$50,4,FALSE)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up'!$A$2:$E$50,5,FALSE)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up'!$A$2:$C$50,3,FALSE)</f>
        <v>Cash</v>
      </c>
      <c r="J796" s="5">
        <f>VLOOKUP(F796,'Set up'!$A$2:$D$50,4,FALSE)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up'!$A$2:$E$50,5,FALSE)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up'!$A$2:$C$50,3,FALSE)</f>
        <v>Cash</v>
      </c>
      <c r="J797" s="5">
        <f>VLOOKUP(F797,'Set up'!$A$2:$D$50,4,FALSE)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up'!$A$2:$E$50,5,FALSE)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up'!$A$2:$C$50,3,FALSE)</f>
        <v>Cash</v>
      </c>
      <c r="J798" s="5">
        <f>VLOOKUP(F798,'Set up'!$A$2:$D$50,4,FALSE)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up'!$A$2:$E$50,5,FALSE)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up'!$A$2:$C$50,3,FALSE)</f>
        <v>Cash</v>
      </c>
      <c r="J799" s="5">
        <f>VLOOKUP(F799,'Set up'!$A$2:$D$50,4,FALSE)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up'!$A$2:$E$50,5,FALSE)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up'!$A$2:$C$50,3,FALSE)</f>
        <v>Cash</v>
      </c>
      <c r="J800" s="5">
        <f>VLOOKUP(F800,'Set up'!$A$2:$D$50,4,FALSE)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up'!$A$2:$E$50,5,FALSE)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up'!$A$2:$C$50,3,FALSE)</f>
        <v>Cash</v>
      </c>
      <c r="J801" s="5">
        <f>VLOOKUP(F801,'Set up'!$A$2:$D$50,4,FALSE)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up'!$A$2:$E$50,5,FALSE)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up'!$A$2:$C$50,3,FALSE)</f>
        <v>Cash</v>
      </c>
      <c r="J802" s="5">
        <f>VLOOKUP(F802,'Set up'!$A$2:$D$50,4,FALSE)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up'!$A$2:$E$50,5,FALSE)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up'!$A$2:$C$50,3,FALSE)</f>
        <v>Cash</v>
      </c>
      <c r="J803" s="5">
        <f>VLOOKUP(F803,'Set up'!$A$2:$D$50,4,FALSE)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up'!$A$2:$E$50,5,FALSE)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up'!$A$2:$C$50,3,FALSE)</f>
        <v>Cash</v>
      </c>
      <c r="J804" s="5">
        <f>VLOOKUP(F804,'Set up'!$A$2:$D$50,4,FALSE)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up'!$A$2:$E$50,5,FALSE)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up'!$A$2:$C$50,3,FALSE)</f>
        <v>Cash</v>
      </c>
      <c r="J805" s="5">
        <f>VLOOKUP(F805,'Set up'!$A$2:$D$50,4,FALSE)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up'!$A$2:$E$50,5,FALSE)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up'!$A$2:$C$50,3,FALSE)</f>
        <v>Cash</v>
      </c>
      <c r="J806" s="5">
        <f>VLOOKUP(F806,'Set up'!$A$2:$D$50,4,FALSE)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up'!$A$2:$E$50,5,FALSE)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up'!$A$2:$C$50,3,FALSE)</f>
        <v>Cash</v>
      </c>
      <c r="J807" s="5">
        <f>VLOOKUP(F807,'Set up'!$A$2:$D$50,4,FALSE)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up'!$A$2:$E$50,5,FALSE)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up'!$A$2:$C$50,3,FALSE)</f>
        <v>Cash</v>
      </c>
      <c r="J808" s="5">
        <f>VLOOKUP(F808,'Set up'!$A$2:$D$50,4,FALSE)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up'!$A$2:$E$50,5,FALSE)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up'!$A$2:$C$50,3,FALSE)</f>
        <v>Cash</v>
      </c>
      <c r="J809" s="5">
        <f>VLOOKUP(F809,'Set up'!$A$2:$D$50,4,FALSE)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up'!$A$2:$E$50,5,FALSE)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up'!$A$2:$C$50,3,FALSE)</f>
        <v>Cash</v>
      </c>
      <c r="J810" s="5">
        <f>VLOOKUP(F810,'Set up'!$A$2:$D$50,4,FALSE)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up'!$A$2:$E$50,5,FALSE)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up'!$A$2:$C$50,3,FALSE)</f>
        <v>Cash</v>
      </c>
      <c r="J811" s="5">
        <f>VLOOKUP(F811,'Set up'!$A$2:$D$50,4,FALSE)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up'!$A$2:$E$50,5,FALSE)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up'!$A$2:$C$50,3,FALSE)</f>
        <v>Cash</v>
      </c>
      <c r="J812" s="5">
        <f>VLOOKUP(F812,'Set up'!$A$2:$D$50,4,FALSE)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up'!$A$2:$E$50,5,FALSE)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up'!$A$2:$C$50,3,FALSE)</f>
        <v>Cash</v>
      </c>
      <c r="J813" s="5">
        <f>VLOOKUP(F813,'Set up'!$A$2:$D$50,4,FALSE)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up'!$A$2:$E$50,5,FALSE)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up'!$A$2:$C$50,3,FALSE)</f>
        <v>Cash</v>
      </c>
      <c r="J814" s="5">
        <f>VLOOKUP(F814,'Set up'!$A$2:$D$50,4,FALSE)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up'!$A$2:$E$50,5,FALSE)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up'!$A$2:$C$50,3,FALSE)</f>
        <v>Cash</v>
      </c>
      <c r="J815" s="5">
        <f>VLOOKUP(F815,'Set up'!$A$2:$D$50,4,FALSE)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up'!$A$2:$E$50,5,FALSE)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up'!$A$2:$C$50,3,FALSE)</f>
        <v>120</v>
      </c>
      <c r="J816" s="5">
        <f>VLOOKUP(F816,'Set up'!$A$2:$D$50,4,FALSE)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up'!$A$2:$E$50,5,FALSE)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up'!$A$2:$C$50,3,FALSE)</f>
        <v>120</v>
      </c>
      <c r="J817" s="5">
        <f>VLOOKUP(F817,'Set up'!$A$2:$D$50,4,FALSE)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up'!$A$2:$E$50,5,FALSE)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up'!$A$2:$C$50,3,FALSE)</f>
        <v>120</v>
      </c>
      <c r="J818" s="5">
        <f>VLOOKUP(F818,'Set up'!$A$2:$D$50,4,FALSE)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up'!$A$2:$E$50,5,FALSE)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up'!$A$2:$C$50,3,FALSE)</f>
        <v>120</v>
      </c>
      <c r="J819" s="5">
        <f>VLOOKUP(F819,'Set up'!$A$2:$D$50,4,FALSE)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up'!$A$2:$E$50,5,FALSE)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up'!$A$2:$C$50,3,FALSE)</f>
        <v>120</v>
      </c>
      <c r="J820" s="5">
        <f>VLOOKUP(F820,'Set up'!$A$2:$D$50,4,FALSE)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up'!$A$2:$E$50,5,FALSE)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up'!$A$2:$C$50,3,FALSE)</f>
        <v>Cash</v>
      </c>
      <c r="J821" s="5">
        <f>VLOOKUP(F821,'Set up'!$A$2:$D$50,4,FALSE)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up'!$A$2:$E$50,5,FALSE)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up'!$A$2:$C$50,3,FALSE)</f>
        <v>Cash</v>
      </c>
      <c r="J822" s="5">
        <f>VLOOKUP(F822,'Set up'!$A$2:$D$50,4,FALSE)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up'!$A$2:$E$50,5,FALSE)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up'!$A$2:$C$50,3,FALSE)</f>
        <v>Cash</v>
      </c>
      <c r="J823" s="5">
        <f>VLOOKUP(F823,'Set up'!$A$2:$D$50,4,FALSE)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up'!$A$2:$E$50,5,FALSE)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up'!$A$2:$C$50,3,FALSE)</f>
        <v>Cash</v>
      </c>
      <c r="J824" s="5">
        <f>VLOOKUP(F824,'Set up'!$A$2:$D$50,4,FALSE)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up'!$A$2:$E$50,5,FALSE)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up'!$A$2:$C$50,3,FALSE)</f>
        <v>Cash</v>
      </c>
      <c r="J825" s="5">
        <f>VLOOKUP(F825,'Set up'!$A$2:$D$50,4,FALSE)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up'!$A$2:$E$50,5,FALSE)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up'!$A$2:$C$50,3,FALSE)</f>
        <v>Cash</v>
      </c>
      <c r="J826" s="5">
        <f>VLOOKUP(F826,'Set up'!$A$2:$D$50,4,FALSE)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up'!$A$2:$E$50,5,FALSE)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up'!$A$2:$C$50,3,FALSE)</f>
        <v>Cash</v>
      </c>
      <c r="J827" s="5">
        <f>VLOOKUP(F827,'Set up'!$A$2:$D$50,4,FALSE)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up'!$A$2:$E$50,5,FALSE)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up'!$A$2:$C$50,3,FALSE)</f>
        <v>Cash</v>
      </c>
      <c r="J828" s="5">
        <f>VLOOKUP(F828,'Set up'!$A$2:$D$50,4,FALSE)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up'!$A$2:$E$50,5,FALSE)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up'!$A$2:$C$50,3,FALSE)</f>
        <v>Cash</v>
      </c>
      <c r="J829" s="5">
        <f>VLOOKUP(F829,'Set up'!$A$2:$D$50,4,FALSE)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up'!$A$2:$E$50,5,FALSE)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up'!$A$2:$C$50,3,FALSE)</f>
        <v>Cash</v>
      </c>
      <c r="J830" s="5">
        <f>VLOOKUP(F830,'Set up'!$A$2:$D$50,4,FALSE)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up'!$A$2:$E$50,5,FALSE)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up'!$A$2:$C$50,3,FALSE)</f>
        <v>120</v>
      </c>
      <c r="J831" s="5">
        <f>VLOOKUP(F831,'Set up'!$A$2:$D$50,4,FALSE)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up'!$A$2:$E$50,5,FALSE)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up'!$A$2:$C$50,3,FALSE)</f>
        <v>Cash</v>
      </c>
      <c r="J832" s="5">
        <f>VLOOKUP(F832,'Set up'!$A$2:$D$50,4,FALSE)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up'!$A$2:$E$50,5,FALSE)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up'!$A$2:$C$50,3,FALSE)</f>
        <v>Cash</v>
      </c>
      <c r="J833" s="5">
        <f>VLOOKUP(F833,'Set up'!$A$2:$D$50,4,FALSE)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up'!$A$2:$E$50,5,FALSE)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up'!$A$2:$C$50,3,FALSE)</f>
        <v>Cash</v>
      </c>
      <c r="J834" s="5">
        <f>VLOOKUP(F834,'Set up'!$A$2:$D$50,4,FALSE)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up'!$A$2:$E$50,5,FALSE)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up'!$A$2:$C$50,3,FALSE)</f>
        <v>Cash</v>
      </c>
      <c r="J835" s="5">
        <f>VLOOKUP(F835,'Set up'!$A$2:$D$50,4,FALSE)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up'!$A$2:$E$50,5,FALSE)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up'!$A$2:$C$50,3,FALSE)</f>
        <v>Cash</v>
      </c>
      <c r="J836" s="5">
        <f>VLOOKUP(F836,'Set up'!$A$2:$D$50,4,FALSE)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up'!$A$2:$E$50,5,FALSE)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up'!$A$2:$C$50,3,FALSE)</f>
        <v>Cash</v>
      </c>
      <c r="J837" s="5">
        <f>VLOOKUP(F837,'Set up'!$A$2:$D$50,4,FALSE)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up'!$A$2:$E$50,5,FALSE)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up'!$A$2:$C$50,3,FALSE)</f>
        <v>Cash</v>
      </c>
      <c r="J838" s="5">
        <f>VLOOKUP(F838,'Set up'!$A$2:$D$50,4,FALSE)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up'!$A$2:$E$50,5,FALSE)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up'!$A$2:$C$50,3,FALSE)</f>
        <v>Cash</v>
      </c>
      <c r="J839" s="5">
        <f>VLOOKUP(F839,'Set up'!$A$2:$D$50,4,FALSE)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up'!$A$2:$E$50,5,FALSE)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up'!$A$2:$C$50,3,FALSE)</f>
        <v>Cash</v>
      </c>
      <c r="J840" s="5">
        <f>VLOOKUP(F840,'Set up'!$A$2:$D$50,4,FALSE)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up'!$A$2:$E$50,5,FALSE)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up'!$A$2:$C$50,3,FALSE)</f>
        <v>Cash</v>
      </c>
      <c r="J841" s="5">
        <f>VLOOKUP(F841,'Set up'!$A$2:$D$50,4,FALSE)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up'!$A$2:$E$50,5,FALSE)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up'!$A$2:$C$50,3,FALSE)</f>
        <v>Cash</v>
      </c>
      <c r="J842" s="5">
        <f>VLOOKUP(F842,'Set up'!$A$2:$D$50,4,FALSE)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up'!$A$2:$E$50,5,FALSE)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up'!$A$2:$C$50,3,FALSE)</f>
        <v>Cash</v>
      </c>
      <c r="J843" s="5">
        <f>VLOOKUP(F843,'Set up'!$A$2:$D$50,4,FALSE)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up'!$A$2:$E$50,5,FALSE)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up'!$A$2:$C$50,3,FALSE)</f>
        <v>Cash</v>
      </c>
      <c r="J844" s="5">
        <f>VLOOKUP(F844,'Set up'!$A$2:$D$50,4,FALSE)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up'!$A$2:$E$50,5,FALSE)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up'!$A$2:$C$50,3,FALSE)</f>
        <v>Cash</v>
      </c>
      <c r="J845" s="5">
        <f>VLOOKUP(F845,'Set up'!$A$2:$D$50,4,FALSE)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up'!$A$2:$E$50,5,FALSE)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up'!$A$2:$C$50,3,FALSE)</f>
        <v>Cash</v>
      </c>
      <c r="J846" s="5">
        <f>VLOOKUP(F846,'Set up'!$A$2:$D$50,4,FALSE)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up'!$A$2:$E$50,5,FALSE)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up'!$A$2:$C$50,3,FALSE)</f>
        <v>Cash</v>
      </c>
      <c r="J847" s="5">
        <f>VLOOKUP(F847,'Set up'!$A$2:$D$50,4,FALSE)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up'!$A$2:$E$50,5,FALSE)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up'!$A$2:$C$50,3,FALSE)</f>
        <v>Cash</v>
      </c>
      <c r="J848" s="5">
        <f>VLOOKUP(F848,'Set up'!$A$2:$D$50,4,FALSE)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up'!$A$2:$E$50,5,FALSE)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up'!$A$2:$C$50,3,FALSE)</f>
        <v>Cash</v>
      </c>
      <c r="J849" s="5">
        <f>VLOOKUP(F849,'Set up'!$A$2:$D$50,4,FALSE)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up'!$A$2:$E$50,5,FALSE)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up'!$A$2:$C$50,3,FALSE)</f>
        <v>Cash</v>
      </c>
      <c r="J850" s="5">
        <f>VLOOKUP(F850,'Set up'!$A$2:$D$50,4,FALSE)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up'!$A$2:$E$50,5,FALSE)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up'!$A$2:$C$50,3,FALSE)</f>
        <v>Cash</v>
      </c>
      <c r="J851" s="5">
        <f>VLOOKUP(F851,'Set up'!$A$2:$D$50,4,FALSE)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up'!$A$2:$E$50,5,FALSE)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up'!$A$2:$C$50,3,FALSE)</f>
        <v>Cash</v>
      </c>
      <c r="J852" s="5">
        <f>VLOOKUP(F852,'Set up'!$A$2:$D$50,4,FALSE)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up'!$A$2:$E$50,5,FALSE)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up'!$A$2:$C$50,3,FALSE)</f>
        <v>120</v>
      </c>
      <c r="J853" s="5">
        <f>VLOOKUP(F853,'Set up'!$A$2:$D$50,4,FALSE)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up'!$A$2:$E$50,5,FALSE)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up'!$A$2:$C$50,3,FALSE)</f>
        <v>120</v>
      </c>
      <c r="J854" s="5">
        <f>VLOOKUP(F854,'Set up'!$A$2:$D$50,4,FALSE)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up'!$A$2:$E$50,5,FALSE)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up'!$A$2:$C$50,3,FALSE)</f>
        <v>120</v>
      </c>
      <c r="J855" s="5">
        <f>VLOOKUP(F855,'Set up'!$A$2:$D$50,4,FALSE)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up'!$A$2:$E$50,5,FALSE)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up'!$A$2:$C$50,3,FALSE)</f>
        <v>120</v>
      </c>
      <c r="J856" s="5">
        <f>VLOOKUP(F856,'Set up'!$A$2:$D$50,4,FALSE)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up'!$A$2:$E$50,5,FALSE)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up'!$A$2:$C$50,3,FALSE)</f>
        <v>120</v>
      </c>
      <c r="J857" s="5">
        <f>VLOOKUP(F857,'Set up'!$A$2:$D$50,4,FALSE)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up'!$A$2:$E$50,5,FALSE)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up'!$A$2:$C$50,3,FALSE)</f>
        <v>Cash</v>
      </c>
      <c r="J858" s="5">
        <f>VLOOKUP(F858,'Set up'!$A$2:$D$50,4,FALSE)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up'!$A$2:$E$50,5,FALSE)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up'!$A$2:$C$50,3,FALSE)</f>
        <v>Cash</v>
      </c>
      <c r="J859" s="5">
        <f>VLOOKUP(F859,'Set up'!$A$2:$D$50,4,FALSE)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up'!$A$2:$E$50,5,FALSE)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up'!$A$2:$C$50,3,FALSE)</f>
        <v>Cash</v>
      </c>
      <c r="J860" s="5">
        <f>VLOOKUP(F860,'Set up'!$A$2:$D$50,4,FALSE)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up'!$A$2:$E$50,5,FALSE)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up'!$A$2:$C$50,3,FALSE)</f>
        <v>Cash</v>
      </c>
      <c r="J861" s="5">
        <f>VLOOKUP(F861,'Set up'!$A$2:$D$50,4,FALSE)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up'!$A$2:$E$50,5,FALSE)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up'!$A$2:$C$50,3,FALSE)</f>
        <v>Cash</v>
      </c>
      <c r="J862" s="5">
        <f>VLOOKUP(F862,'Set up'!$A$2:$D$50,4,FALSE)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up'!$A$2:$E$50,5,FALSE)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up'!$A$2:$C$50,3,FALSE)</f>
        <v>Cash</v>
      </c>
      <c r="J863" s="5">
        <f>VLOOKUP(F863,'Set up'!$A$2:$D$50,4,FALSE)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up'!$A$2:$E$50,5,FALSE)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up'!$A$2:$C$50,3,FALSE)</f>
        <v>Cash</v>
      </c>
      <c r="J864" s="5">
        <f>VLOOKUP(F864,'Set up'!$A$2:$D$50,4,FALSE)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up'!$A$2:$E$50,5,FALSE)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up'!$A$2:$C$50,3,FALSE)</f>
        <v>Cash</v>
      </c>
      <c r="J865" s="5">
        <f>VLOOKUP(F865,'Set up'!$A$2:$D$50,4,FALSE)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up'!$A$2:$E$50,5,FALSE)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up'!$A$2:$C$50,3,FALSE)</f>
        <v>Cash</v>
      </c>
      <c r="J866" s="5">
        <f>VLOOKUP(F866,'Set up'!$A$2:$D$50,4,FALSE)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up'!$A$2:$E$50,5,FALSE)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up'!$A$2:$C$50,3,FALSE)</f>
        <v>Cash</v>
      </c>
      <c r="J867" s="5">
        <f>VLOOKUP(F867,'Set up'!$A$2:$D$50,4,FALSE)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up'!$A$2:$E$50,5,FALSE)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up'!$A$2:$C$50,3,FALSE)</f>
        <v>Cash</v>
      </c>
      <c r="J868" s="5">
        <f>VLOOKUP(F868,'Set up'!$A$2:$D$50,4,FALSE)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up'!$A$2:$E$50,5,FALSE)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up'!$A$2:$C$50,3,FALSE)</f>
        <v>60</v>
      </c>
      <c r="J869" s="5">
        <f>VLOOKUP(F869,'Set up'!$A$2:$D$50,4,FALSE)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up'!$A$2:$E$50,5,FALSE)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up'!$A$2:$C$50,3,FALSE)</f>
        <v>Cash</v>
      </c>
      <c r="J870" s="5">
        <f>VLOOKUP(F870,'Set up'!$A$2:$D$50,4,FALSE)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up'!$A$2:$E$50,5,FALSE)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up'!$A$2:$C$50,3,FALSE)</f>
        <v>Cash</v>
      </c>
      <c r="J871" s="5">
        <f>VLOOKUP(F871,'Set up'!$A$2:$D$50,4,FALSE)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up'!$A$2:$E$50,5,FALSE)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up'!$A$2:$C$50,3,FALSE)</f>
        <v>Cash</v>
      </c>
      <c r="J872" s="5">
        <f>VLOOKUP(F872,'Set up'!$A$2:$D$50,4,FALSE)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up'!$A$2:$E$50,5,FALSE)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up'!$A$2:$C$50,3,FALSE)</f>
        <v>Cash</v>
      </c>
      <c r="J873" s="5">
        <f>VLOOKUP(F873,'Set up'!$A$2:$D$50,4,FALSE)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up'!$A$2:$E$50,5,FALSE)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up'!$A$2:$C$50,3,FALSE)</f>
        <v>Cash</v>
      </c>
      <c r="J874" s="5">
        <f>VLOOKUP(F874,'Set up'!$A$2:$D$50,4,FALSE)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up'!$A$2:$E$50,5,FALSE)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up'!$A$2:$C$50,3,FALSE)</f>
        <v>Cash</v>
      </c>
      <c r="J875" s="5">
        <f>VLOOKUP(F875,'Set up'!$A$2:$D$50,4,FALSE)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up'!$A$2:$E$50,5,FALSE)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up'!$A$2:$C$50,3,FALSE)</f>
        <v>Cash</v>
      </c>
      <c r="J876" s="5">
        <f>VLOOKUP(F876,'Set up'!$A$2:$D$50,4,FALSE)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up'!$A$2:$E$50,5,FALSE)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up'!$A$2:$C$50,3,FALSE)</f>
        <v>Cash</v>
      </c>
      <c r="J877" s="5">
        <f>VLOOKUP(F877,'Set up'!$A$2:$D$50,4,FALSE)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up'!$A$2:$E$50,5,FALSE)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up'!$A$2:$C$50,3,FALSE)</f>
        <v>Cash</v>
      </c>
      <c r="J878" s="5">
        <f>VLOOKUP(F878,'Set up'!$A$2:$D$50,4,FALSE)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up'!$A$2:$E$50,5,FALSE)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up'!$A$2:$C$50,3,FALSE)</f>
        <v>Cash</v>
      </c>
      <c r="J879" s="5">
        <f>VLOOKUP(F879,'Set up'!$A$2:$D$50,4,FALSE)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up'!$A$2:$E$50,5,FALSE)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up'!$A$2:$C$50,3,FALSE)</f>
        <v>Cash</v>
      </c>
      <c r="J880" s="5">
        <f>VLOOKUP(F880,'Set up'!$A$2:$D$50,4,FALSE)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up'!$A$2:$E$50,5,FALSE)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up'!$A$2:$C$50,3,FALSE)</f>
        <v>Cash</v>
      </c>
      <c r="J881" s="5">
        <f>VLOOKUP(F881,'Set up'!$A$2:$D$50,4,FALSE)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up'!$A$2:$E$50,5,FALSE)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up'!$A$2:$C$50,3,FALSE)</f>
        <v>Cash</v>
      </c>
      <c r="J882" s="5">
        <f>VLOOKUP(F882,'Set up'!$A$2:$D$50,4,FALSE)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up'!$A$2:$E$50,5,FALSE)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up'!$A$2:$C$50,3,FALSE)</f>
        <v>Cash</v>
      </c>
      <c r="J883" s="5">
        <f>VLOOKUP(F883,'Set up'!$A$2:$D$50,4,FALSE)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up'!$A$2:$E$50,5,FALSE)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up'!$A$2:$C$50,3,FALSE)</f>
        <v>Cash</v>
      </c>
      <c r="J884" s="5">
        <f>VLOOKUP(F884,'Set up'!$A$2:$D$50,4,FALSE)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up'!$A$2:$E$50,5,FALSE)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up'!$A$2:$C$50,3,FALSE)</f>
        <v>Cash</v>
      </c>
      <c r="J885" s="5">
        <f>VLOOKUP(F885,'Set up'!$A$2:$D$50,4,FALSE)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up'!$A$2:$E$50,5,FALSE)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up'!$A$2:$C$50,3,FALSE)</f>
        <v>Cash</v>
      </c>
      <c r="J886" s="5">
        <f>VLOOKUP(F886,'Set up'!$A$2:$D$50,4,FALSE)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up'!$A$2:$E$50,5,FALSE)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up'!$A$2:$C$50,3,FALSE)</f>
        <v>Cash</v>
      </c>
      <c r="J887" s="5">
        <f>VLOOKUP(F887,'Set up'!$A$2:$D$50,4,FALSE)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up'!$A$2:$E$50,5,FALSE)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up'!$A$2:$C$50,3,FALSE)</f>
        <v>Cash</v>
      </c>
      <c r="J888" s="5">
        <f>VLOOKUP(F888,'Set up'!$A$2:$D$50,4,FALSE)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up'!$A$2:$E$50,5,FALSE)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up'!$A$2:$C$50,3,FALSE)</f>
        <v>Cash</v>
      </c>
      <c r="J889" s="5">
        <f>VLOOKUP(F889,'Set up'!$A$2:$D$50,4,FALSE)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up'!$A$2:$E$50,5,FALSE)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up'!$A$2:$C$50,3,FALSE)</f>
        <v>Cash</v>
      </c>
      <c r="J890" s="5">
        <f>VLOOKUP(F890,'Set up'!$A$2:$D$50,4,FALSE)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up'!$A$2:$E$50,5,FALSE)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up'!$A$2:$C$50,3,FALSE)</f>
        <v>Cash</v>
      </c>
      <c r="J891" s="5">
        <f>VLOOKUP(F891,'Set up'!$A$2:$D$50,4,FALSE)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up'!$A$2:$E$50,5,FALSE)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up'!$A$2:$C$50,3,FALSE)</f>
        <v>120</v>
      </c>
      <c r="J892" s="5">
        <f>VLOOKUP(F892,'Set up'!$A$2:$D$50,4,FALSE)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up'!$A$2:$E$50,5,FALSE)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up'!$A$2:$C$50,3,FALSE)</f>
        <v>120</v>
      </c>
      <c r="J893" s="5">
        <f>VLOOKUP(F893,'Set up'!$A$2:$D$50,4,FALSE)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up'!$A$2:$E$50,5,FALSE)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up'!$A$2:$C$50,3,FALSE)</f>
        <v>120</v>
      </c>
      <c r="J894" s="5">
        <f>VLOOKUP(F894,'Set up'!$A$2:$D$50,4,FALSE)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up'!$A$2:$E$50,5,FALSE)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up'!$A$2:$C$50,3,FALSE)</f>
        <v>120</v>
      </c>
      <c r="J895" s="5">
        <f>VLOOKUP(F895,'Set up'!$A$2:$D$50,4,FALSE)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up'!$A$2:$E$50,5,FALSE)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up'!$A$2:$C$50,3,FALSE)</f>
        <v>120</v>
      </c>
      <c r="J896" s="5">
        <f>VLOOKUP(F896,'Set up'!$A$2:$D$50,4,FALSE)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up'!$A$2:$E$50,5,FALSE)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up'!$A$2:$C$50,3,FALSE)</f>
        <v>120</v>
      </c>
      <c r="J897" s="5">
        <f>VLOOKUP(F897,'Set up'!$A$2:$D$50,4,FALSE)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up'!$A$2:$E$50,5,FALSE)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up'!$A$2:$C$50,3,FALSE)</f>
        <v>60</v>
      </c>
      <c r="J898" s="5">
        <f>VLOOKUP(F898,'Set up'!$A$2:$D$50,4,FALSE)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up'!$A$2:$E$50,5,FALSE)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up'!$A$2:$C$50,3,FALSE)</f>
        <v>Cash</v>
      </c>
      <c r="J899" s="5">
        <f>VLOOKUP(F899,'Set up'!$A$2:$D$50,4,FALSE)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up'!$A$2:$E$50,5,FALSE)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up'!$A$2:$C$50,3,FALSE)</f>
        <v>Cash</v>
      </c>
      <c r="J900" s="5">
        <f>VLOOKUP(F900,'Set up'!$A$2:$D$50,4,FALSE)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up'!$A$2:$E$50,5,FALSE)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up'!$A$2:$C$50,3,FALSE)</f>
        <v>Cash</v>
      </c>
      <c r="J901" s="5">
        <f>VLOOKUP(F901,'Set up'!$A$2:$D$50,4,FALSE)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up'!$A$2:$E$50,5,FALSE)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up'!$A$2:$C$50,3,FALSE)</f>
        <v>Cash</v>
      </c>
      <c r="J902" s="5">
        <f>VLOOKUP(F902,'Set up'!$A$2:$D$50,4,FALSE)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up'!$A$2:$E$50,5,FALSE)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up'!$A$2:$C$50,3,FALSE)</f>
        <v>Cash</v>
      </c>
      <c r="J903" s="5">
        <f>VLOOKUP(F903,'Set up'!$A$2:$D$50,4,FALSE)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up'!$A$2:$E$50,5,FALSE)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up'!$A$2:$C$50,3,FALSE)</f>
        <v>Cash</v>
      </c>
      <c r="J904" s="5">
        <f>VLOOKUP(F904,'Set up'!$A$2:$D$50,4,FALSE)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up'!$A$2:$E$50,5,FALSE)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up'!$A$2:$C$50,3,FALSE)</f>
        <v>Cash</v>
      </c>
      <c r="J905" s="5">
        <f>VLOOKUP(F905,'Set up'!$A$2:$D$50,4,FALSE)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up'!$A$2:$E$50,5,FALSE)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up'!$A$2:$C$50,3,FALSE)</f>
        <v>Cash</v>
      </c>
      <c r="J906" s="5">
        <f>VLOOKUP(F906,'Set up'!$A$2:$D$50,4,FALSE)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up'!$A$2:$E$50,5,FALSE)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up'!$A$2:$C$50,3,FALSE)</f>
        <v>Cash</v>
      </c>
      <c r="J907" s="5">
        <f>VLOOKUP(F907,'Set up'!$A$2:$D$50,4,FALSE)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up'!$A$2:$E$50,5,FALSE)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up'!$A$2:$C$50,3,FALSE)</f>
        <v>Cash</v>
      </c>
      <c r="J908" s="5">
        <f>VLOOKUP(F908,'Set up'!$A$2:$D$50,4,FALSE)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up'!$A$2:$E$50,5,FALSE)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up'!$A$2:$C$50,3,FALSE)</f>
        <v>Cash</v>
      </c>
      <c r="J909" s="5">
        <f>VLOOKUP(F909,'Set up'!$A$2:$D$50,4,FALSE)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up'!$A$2:$E$50,5,FALSE)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up'!$A$2:$C$50,3,FALSE)</f>
        <v>Cash</v>
      </c>
      <c r="J910" s="5">
        <f>VLOOKUP(F910,'Set up'!$A$2:$D$50,4,FALSE)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up'!$A$2:$E$50,5,FALSE)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up'!$A$2:$C$50,3,FALSE)</f>
        <v>Cash</v>
      </c>
      <c r="J911" s="5">
        <f>VLOOKUP(F911,'Set up'!$A$2:$D$50,4,FALSE)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up'!$A$2:$E$50,5,FALSE)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up'!$A$2:$C$50,3,FALSE)</f>
        <v>Cash</v>
      </c>
      <c r="J912" s="5">
        <f>VLOOKUP(F912,'Set up'!$A$2:$D$50,4,FALSE)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up'!$A$2:$E$50,5,FALSE)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up'!$A$2:$C$50,3,FALSE)</f>
        <v>Cash</v>
      </c>
      <c r="J913" s="5">
        <f>VLOOKUP(F913,'Set up'!$A$2:$D$50,4,FALSE)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up'!$A$2:$E$50,5,FALSE)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up'!$A$2:$C$50,3,FALSE)</f>
        <v>Cash</v>
      </c>
      <c r="J914" s="5">
        <f>VLOOKUP(F914,'Set up'!$A$2:$D$50,4,FALSE)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up'!$A$2:$E$50,5,FALSE)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up'!$A$2:$C$50,3,FALSE)</f>
        <v>Cash</v>
      </c>
      <c r="J915" s="5">
        <f>VLOOKUP(F915,'Set up'!$A$2:$D$50,4,FALSE)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up'!$A$2:$E$50,5,FALSE)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up'!$A$2:$C$50,3,FALSE)</f>
        <v>Cash</v>
      </c>
      <c r="J916" s="5">
        <f>VLOOKUP(F916,'Set up'!$A$2:$D$50,4,FALSE)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up'!$A$2:$E$50,5,FALSE)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up'!$A$2:$C$50,3,FALSE)</f>
        <v>Cash</v>
      </c>
      <c r="J917" s="5">
        <f>VLOOKUP(F917,'Set up'!$A$2:$D$50,4,FALSE)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up'!$A$2:$E$50,5,FALSE)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up'!$A$2:$C$50,3,FALSE)</f>
        <v>Cash</v>
      </c>
      <c r="J918" s="5">
        <f>VLOOKUP(F918,'Set up'!$A$2:$D$50,4,FALSE)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up'!$A$2:$E$50,5,FALSE)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up'!$A$2:$C$50,3,FALSE)</f>
        <v>Cash</v>
      </c>
      <c r="J919" s="5">
        <f>VLOOKUP(F919,'Set up'!$A$2:$D$50,4,FALSE)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up'!$A$2:$E$50,5,FALSE)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up'!$A$2:$C$50,3,FALSE)</f>
        <v>Cash</v>
      </c>
      <c r="J920" s="5">
        <f>VLOOKUP(F920,'Set up'!$A$2:$D$50,4,FALSE)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up'!$A$2:$E$50,5,FALSE)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up'!$A$2:$C$50,3,FALSE)</f>
        <v>Cash</v>
      </c>
      <c r="J921" s="5">
        <f>VLOOKUP(F921,'Set up'!$A$2:$D$50,4,FALSE)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up'!$A$2:$E$50,5,FALSE)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up'!$A$2:$C$50,3,FALSE)</f>
        <v>Cash</v>
      </c>
      <c r="J922" s="5">
        <f>VLOOKUP(F922,'Set up'!$A$2:$D$50,4,FALSE)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up'!$A$2:$E$50,5,FALSE)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up'!$A$2:$C$50,3,FALSE)</f>
        <v>Cash</v>
      </c>
      <c r="J923" s="5">
        <f>VLOOKUP(F923,'Set up'!$A$2:$D$50,4,FALSE)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up'!$A$2:$E$50,5,FALSE)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up'!$A$2:$C$50,3,FALSE)</f>
        <v>Cash</v>
      </c>
      <c r="J924" s="5">
        <f>VLOOKUP(F924,'Set up'!$A$2:$D$50,4,FALSE)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up'!$A$2:$E$50,5,FALSE)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up'!$A$2:$C$50,3,FALSE)</f>
        <v>Cash</v>
      </c>
      <c r="J925" s="5">
        <f>VLOOKUP(F925,'Set up'!$A$2:$D$50,4,FALSE)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up'!$A$2:$E$50,5,FALSE)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up'!$A$2:$C$50,3,FALSE)</f>
        <v>120</v>
      </c>
      <c r="J926" s="5">
        <f>VLOOKUP(F926,'Set up'!$A$2:$D$50,4,FALSE)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up'!$A$2:$E$50,5,FALSE)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up'!$A$2:$C$50,3,FALSE)</f>
        <v>120</v>
      </c>
      <c r="J927" s="5">
        <f>VLOOKUP(F927,'Set up'!$A$2:$D$50,4,FALSE)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up'!$A$2:$E$50,5,FALSE)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up'!$A$2:$C$50,3,FALSE)</f>
        <v>120</v>
      </c>
      <c r="J928" s="5">
        <f>VLOOKUP(F928,'Set up'!$A$2:$D$50,4,FALSE)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up'!$A$2:$E$50,5,FALSE)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up'!$A$2:$C$50,3,FALSE)</f>
        <v>120</v>
      </c>
      <c r="J929" s="5">
        <f>VLOOKUP(F929,'Set up'!$A$2:$D$50,4,FALSE)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up'!$A$2:$E$50,5,FALSE)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up'!$A$2:$C$50,3,FALSE)</f>
        <v>Cash</v>
      </c>
      <c r="J930" s="5">
        <f>VLOOKUP(F930,'Set up'!$A$2:$D$50,4,FALSE)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up'!$A$2:$E$50,5,FALSE)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up'!$A$2:$C$50,3,FALSE)</f>
        <v>Cash</v>
      </c>
      <c r="J931" s="5">
        <f>VLOOKUP(F931,'Set up'!$A$2:$D$50,4,FALSE)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up'!$A$2:$E$50,5,FALSE)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up'!$A$2:$C$50,3,FALSE)</f>
        <v>60</v>
      </c>
      <c r="J932" s="5">
        <f>VLOOKUP(F932,'Set up'!$A$2:$D$50,4,FALSE)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up'!$A$2:$E$50,5,FALSE)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up'!$A$2:$C$50,3,FALSE)</f>
        <v>60</v>
      </c>
      <c r="J933" s="5">
        <f>VLOOKUP(F933,'Set up'!$A$2:$D$50,4,FALSE)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up'!$A$2:$E$50,5,FALSE)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up'!$A$2:$C$50,3,FALSE)</f>
        <v>Cash</v>
      </c>
      <c r="J934" s="5">
        <f>VLOOKUP(F934,'Set up'!$A$2:$D$50,4,FALSE)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up'!$A$2:$E$50,5,FALSE)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up'!$A$2:$C$50,3,FALSE)</f>
        <v>Cash</v>
      </c>
      <c r="J935" s="5">
        <f>VLOOKUP(F935,'Set up'!$A$2:$D$50,4,FALSE)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up'!$A$2:$E$50,5,FALSE)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up'!$A$2:$C$50,3,FALSE)</f>
        <v>Cash</v>
      </c>
      <c r="J936" s="5">
        <f>VLOOKUP(F936,'Set up'!$A$2:$D$50,4,FALSE)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up'!$A$2:$E$50,5,FALSE)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up'!$A$2:$C$50,3,FALSE)</f>
        <v>Cash</v>
      </c>
      <c r="J937" s="5">
        <f>VLOOKUP(F937,'Set up'!$A$2:$D$50,4,FALSE)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up'!$A$2:$E$50,5,FALSE)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up'!$A$2:$C$50,3,FALSE)</f>
        <v>Cash</v>
      </c>
      <c r="J938" s="5">
        <f>VLOOKUP(F938,'Set up'!$A$2:$D$50,4,FALSE)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up'!$A$2:$E$50,5,FALSE)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up'!$A$2:$C$50,3,FALSE)</f>
        <v>Cash</v>
      </c>
      <c r="J939" s="5">
        <f>VLOOKUP(F939,'Set up'!$A$2:$D$50,4,FALSE)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up'!$A$2:$E$50,5,FALSE)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up'!$A$2:$C$50,3,FALSE)</f>
        <v>Cash</v>
      </c>
      <c r="J940" s="5">
        <f>VLOOKUP(F940,'Set up'!$A$2:$D$50,4,FALSE)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up'!$A$2:$E$50,5,FALSE)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up'!$A$2:$C$50,3,FALSE)</f>
        <v>Cash</v>
      </c>
      <c r="J941" s="5">
        <f>VLOOKUP(F941,'Set up'!$A$2:$D$50,4,FALSE)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up'!$A$2:$E$50,5,FALSE)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up'!$A$2:$C$50,3,FALSE)</f>
        <v>Cash</v>
      </c>
      <c r="J942" s="5">
        <f>VLOOKUP(F942,'Set up'!$A$2:$D$50,4,FALSE)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up'!$A$2:$E$50,5,FALSE)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up'!$A$2:$C$50,3,FALSE)</f>
        <v>Cash</v>
      </c>
      <c r="J943" s="5">
        <f>VLOOKUP(F943,'Set up'!$A$2:$D$50,4,FALSE)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up'!$A$2:$E$50,5,FALSE)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up'!$A$2:$C$50,3,FALSE)</f>
        <v>Cash</v>
      </c>
      <c r="J944" s="5">
        <f>VLOOKUP(F944,'Set up'!$A$2:$D$50,4,FALSE)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up'!$A$2:$E$50,5,FALSE)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up'!$A$2:$C$50,3,FALSE)</f>
        <v>Cash</v>
      </c>
      <c r="J945" s="5">
        <f>VLOOKUP(F945,'Set up'!$A$2:$D$50,4,FALSE)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up'!$A$2:$E$50,5,FALSE)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up'!$A$2:$C$50,3,FALSE)</f>
        <v>Cash</v>
      </c>
      <c r="J946" s="5">
        <f>VLOOKUP(F946,'Set up'!$A$2:$D$50,4,FALSE)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up'!$A$2:$E$50,5,FALSE)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up'!$A$2:$C$50,3,FALSE)</f>
        <v>Cash</v>
      </c>
      <c r="J947" s="5">
        <f>VLOOKUP(F947,'Set up'!$A$2:$D$50,4,FALSE)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up'!$A$2:$E$50,5,FALSE)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up'!$A$2:$C$50,3,FALSE)</f>
        <v>Cash</v>
      </c>
      <c r="J948" s="5">
        <f>VLOOKUP(F948,'Set up'!$A$2:$D$50,4,FALSE)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up'!$A$2:$E$50,5,FALSE)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up'!$A$2:$C$50,3,FALSE)</f>
        <v>Cash</v>
      </c>
      <c r="J949" s="5">
        <f>VLOOKUP(F949,'Set up'!$A$2:$D$50,4,FALSE)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up'!$A$2:$E$50,5,FALSE)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up'!$A$2:$C$50,3,FALSE)</f>
        <v>Cash</v>
      </c>
      <c r="J950" s="5">
        <f>VLOOKUP(F950,'Set up'!$A$2:$D$50,4,FALSE)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up'!$A$2:$E$50,5,FALSE)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up'!$A$2:$C$50,3,FALSE)</f>
        <v>Cash</v>
      </c>
      <c r="J951" s="5">
        <f>VLOOKUP(F951,'Set up'!$A$2:$D$50,4,FALSE)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up'!$A$2:$E$50,5,FALSE)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up'!$A$2:$C$50,3,FALSE)</f>
        <v>Cash</v>
      </c>
      <c r="J952" s="5">
        <f>VLOOKUP(F952,'Set up'!$A$2:$D$50,4,FALSE)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up'!$A$2:$E$50,5,FALSE)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up'!$A$2:$C$50,3,FALSE)</f>
        <v>Cash</v>
      </c>
      <c r="J953" s="5">
        <f>VLOOKUP(F953,'Set up'!$A$2:$D$50,4,FALSE)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up'!$A$2:$E$50,5,FALSE)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up'!$A$2:$C$50,3,FALSE)</f>
        <v>#N/A</v>
      </c>
      <c r="J954" s="5" t="e">
        <f>VLOOKUP(F954,'Set up'!$A$2:$D$50,4,FALSE)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up'!$A$2:$E$50,5,FALSE)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up'!$A$2:$C$50,3,FALSE)</f>
        <v>120</v>
      </c>
      <c r="J955" s="5">
        <f>VLOOKUP(F955,'Set up'!$A$2:$D$50,4,FALSE)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up'!$A$2:$E$50,5,FALSE)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up'!$A$2:$C$50,3,FALSE)</f>
        <v>120</v>
      </c>
      <c r="J956" s="5">
        <f>VLOOKUP(F956,'Set up'!$A$2:$D$50,4,FALSE)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up'!$A$2:$E$50,5,FALSE)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up'!$A$2:$C$50,3,FALSE)</f>
        <v>120</v>
      </c>
      <c r="J957" s="5">
        <f>VLOOKUP(F957,'Set up'!$A$2:$D$50,4,FALSE)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up'!$A$2:$E$50,5,FALSE)</f>
        <v>Chq</v>
      </c>
      <c r="S957" s="1" t="s">
        <v>1088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up'!$A$2:$C$50,3,FALSE)</f>
        <v>120</v>
      </c>
      <c r="J958" s="5">
        <f>VLOOKUP(F958,'Set up'!$A$2:$D$50,4,FALSE)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up'!$A$2:$E$50,5,FALSE)</f>
        <v>Chq</v>
      </c>
      <c r="S958" s="1" t="s">
        <v>1088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up'!$A$2:$C$50,3,FALSE)</f>
        <v>120</v>
      </c>
      <c r="J959" s="5">
        <f>VLOOKUP(F959,'Set up'!$A$2:$D$50,4,FALSE)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up'!$A$2:$E$50,5,FALSE)</f>
        <v>Chq</v>
      </c>
      <c r="S959" s="1" t="s">
        <v>1088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up'!$A$2:$C$50,3,FALSE)</f>
        <v>120</v>
      </c>
      <c r="J960" s="5">
        <f>VLOOKUP(F960,'Set up'!$A$2:$D$50,4,FALSE)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up'!$A$2:$E$50,5,FALSE)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up'!$A$2:$C$50,3,FALSE)</f>
        <v>45</v>
      </c>
      <c r="J961" s="5">
        <f>VLOOKUP(F961,'Set up'!$A$2:$D$50,4,FALSE)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up'!$A$2:$E$50,5,FALSE)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up'!$A$2:$C$50,3,FALSE)</f>
        <v>45</v>
      </c>
      <c r="J962" s="5">
        <f>VLOOKUP(F962,'Set up'!$A$2:$D$50,4,FALSE)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up'!$A$2:$E$50,5,FALSE)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up'!$A$2:$C$50,3,FALSE)</f>
        <v>45</v>
      </c>
      <c r="J963" s="5">
        <f>VLOOKUP(F963,'Set up'!$A$2:$D$50,4,FALSE)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up'!$A$2:$E$50,5,FALSE)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up'!$A$2:$C$50,3,FALSE)</f>
        <v>45</v>
      </c>
      <c r="J964" s="5">
        <f>VLOOKUP(F964,'Set up'!$A$2:$D$50,4,FALSE)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up'!$A$2:$E$50,5,FALSE)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up'!$A$2:$C$50,3,FALSE)</f>
        <v>45</v>
      </c>
      <c r="J965" s="5">
        <f>VLOOKUP(F965,'Set up'!$A$2:$D$50,4,FALSE)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up'!$A$2:$E$50,5,FALSE)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up'!$A$2:$C$50,3,FALSE)</f>
        <v>Cash</v>
      </c>
      <c r="J966" s="5">
        <f>VLOOKUP(F966,'Set up'!$A$2:$D$50,4,FALSE)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up'!$A$2:$E$50,5,FALSE)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up'!$A$2:$C$50,3,FALSE)</f>
        <v>Cash</v>
      </c>
      <c r="J967" s="5">
        <f>VLOOKUP(F967,'Set up'!$A$2:$D$50,4,FALSE)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up'!$A$2:$E$50,5,FALSE)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up'!$A$2:$C$50,3,FALSE)</f>
        <v>Cash</v>
      </c>
      <c r="J968" s="5">
        <f>VLOOKUP(F968,'Set up'!$A$2:$D$50,4,FALSE)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up'!$A$2:$E$50,5,FALSE)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up'!$A$2:$C$50,3,FALSE)</f>
        <v>Cash</v>
      </c>
      <c r="J969" s="5">
        <f>VLOOKUP(F969,'Set up'!$A$2:$D$50,4,FALSE)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up'!$A$2:$E$50,5,FALSE)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up'!$A$2:$C$50,3,FALSE)</f>
        <v>Cash</v>
      </c>
      <c r="J970" s="5">
        <f>VLOOKUP(F970,'Set up'!$A$2:$D$50,4,FALSE)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up'!$A$2:$E$50,5,FALSE)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up'!$A$2:$C$50,3,FALSE)</f>
        <v>Cash</v>
      </c>
      <c r="J971" s="5">
        <f>VLOOKUP(F971,'Set up'!$A$2:$D$50,4,FALSE)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up'!$A$2:$E$50,5,FALSE)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up'!$A$2:$C$50,3,FALSE)</f>
        <v>Cash</v>
      </c>
      <c r="J972" s="5">
        <f>VLOOKUP(F972,'Set up'!$A$2:$D$50,4,FALSE)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up'!$A$2:$E$50,5,FALSE)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up'!$A$2:$C$50,3,FALSE)</f>
        <v>Cash</v>
      </c>
      <c r="J973" s="5">
        <f>VLOOKUP(F973,'Set up'!$A$2:$D$50,4,FALSE)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up'!$A$2:$E$50,5,FALSE)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up'!$A$2:$C$50,3,FALSE)</f>
        <v>Cash</v>
      </c>
      <c r="J974" s="5">
        <f>VLOOKUP(F974,'Set up'!$A$2:$D$50,4,FALSE)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up'!$A$2:$E$50,5,FALSE)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up'!$A$2:$C$50,3,FALSE)</f>
        <v>Cash</v>
      </c>
      <c r="J975" s="5">
        <f>VLOOKUP(F975,'Set up'!$A$2:$D$50,4,FALSE)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up'!$A$2:$E$50,5,FALSE)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up'!$A$2:$C$50,3,FALSE)</f>
        <v>Cash</v>
      </c>
      <c r="J976" s="5">
        <f>VLOOKUP(F976,'Set up'!$A$2:$D$50,4,FALSE)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up'!$A$2:$E$50,5,FALSE)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up'!$A$2:$C$50,3,FALSE)</f>
        <v>Cash</v>
      </c>
      <c r="J977" s="5">
        <f>VLOOKUP(F977,'Set up'!$A$2:$D$50,4,FALSE)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up'!$A$2:$E$50,5,FALSE)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up'!$A$2:$C$50,3,FALSE)</f>
        <v>60</v>
      </c>
      <c r="J978" s="5">
        <f>VLOOKUP(F978,'Set up'!$A$2:$D$50,4,FALSE)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up'!$A$2:$E$50,5,FALSE)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up'!$A$2:$C$50,3,FALSE)</f>
        <v>120</v>
      </c>
      <c r="J979" s="5">
        <f>VLOOKUP(F979,'Set up'!$A$2:$D$50,4,FALSE)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up'!$A$2:$E$50,5,FALSE)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up'!$A$2:$C$50,3,FALSE)</f>
        <v>120</v>
      </c>
      <c r="J980" s="5">
        <f>VLOOKUP(F980,'Set up'!$A$2:$D$50,4,FALSE)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up'!$A$2:$E$50,5,FALSE)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up'!$A$2:$C$50,3,FALSE)</f>
        <v>120</v>
      </c>
      <c r="J981" s="5">
        <f>VLOOKUP(F981,'Set up'!$A$2:$D$50,4,FALSE)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up'!$A$2:$E$50,5,FALSE)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up'!$A$2:$C$50,3,FALSE)</f>
        <v>120</v>
      </c>
      <c r="J982" s="5">
        <f>VLOOKUP(F982,'Set up'!$A$2:$D$50,4,FALSE)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up'!$A$2:$E$50,5,FALSE)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up'!$A$2:$C$50,3,FALSE)</f>
        <v>120</v>
      </c>
      <c r="J983" s="5">
        <f>VLOOKUP(F983,'Set up'!$A$2:$D$50,4,FALSE)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up'!$A$2:$E$50,5,FALSE)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up'!$A$2:$C$50,3,FALSE)</f>
        <v>Cash</v>
      </c>
      <c r="J984" s="5">
        <f>VLOOKUP(F984,'Set up'!$A$2:$D$50,4,FALSE)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up'!$A$2:$E$50,5,FALSE)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up'!$A$2:$C$50,3,FALSE)</f>
        <v>Cash</v>
      </c>
      <c r="J985" s="5">
        <f>VLOOKUP(F985,'Set up'!$A$2:$D$50,4,FALSE)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up'!$A$2:$E$50,5,FALSE)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up'!$A$2:$C$50,3,FALSE)</f>
        <v>Cash</v>
      </c>
      <c r="J986" s="5">
        <f>VLOOKUP(F986,'Set up'!$A$2:$D$50,4,FALSE)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up'!$A$2:$E$50,5,FALSE)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up'!$A$2:$C$50,3,FALSE)</f>
        <v>Cash</v>
      </c>
      <c r="J987" s="5">
        <f>VLOOKUP(F987,'Set up'!$A$2:$D$50,4,FALSE)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up'!$A$2:$E$50,5,FALSE)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up'!$A$2:$C$50,3,FALSE)</f>
        <v>Cash</v>
      </c>
      <c r="J988" s="5">
        <f>VLOOKUP(F988,'Set up'!$A$2:$D$50,4,FALSE)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up'!$A$2:$E$50,5,FALSE)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up'!$A$2:$C$50,3,FALSE)</f>
        <v>Cash</v>
      </c>
      <c r="J989" s="5">
        <f>VLOOKUP(F989,'Set up'!$A$2:$D$50,4,FALSE)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up'!$A$2:$E$50,5,FALSE)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up'!$A$2:$C$50,3,FALSE)</f>
        <v>Cash</v>
      </c>
      <c r="J990" s="5">
        <f>VLOOKUP(F990,'Set up'!$A$2:$D$50,4,FALSE)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up'!$A$2:$E$50,5,FALSE)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up'!$A$2:$C$50,3,FALSE)</f>
        <v>Cash</v>
      </c>
      <c r="J991" s="5">
        <f>VLOOKUP(F991,'Set up'!$A$2:$D$50,4,FALSE)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up'!$A$2:$E$50,5,FALSE)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up'!$A$2:$C$50,3,FALSE)</f>
        <v>Cash</v>
      </c>
      <c r="J992" s="5">
        <f>VLOOKUP(F992,'Set up'!$A$2:$D$50,4,FALSE)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up'!$A$2:$E$50,5,FALSE)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up'!$A$2:$C$50,3,FALSE)</f>
        <v>Cash</v>
      </c>
      <c r="J993" s="5">
        <f>VLOOKUP(F993,'Set up'!$A$2:$D$50,4,FALSE)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up'!$A$2:$E$50,5,FALSE)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up'!$A$2:$C$50,3,FALSE)</f>
        <v>60</v>
      </c>
      <c r="J994" s="5">
        <f>VLOOKUP(F994,'Set up'!$A$2:$D$50,4,FALSE)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up'!$A$2:$E$50,5,FALSE)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up'!$A$2:$C$50,3,FALSE)</f>
        <v>Cash</v>
      </c>
      <c r="J995" s="5">
        <f>VLOOKUP(F995,'Set up'!$A$2:$D$50,4,FALSE)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up'!$A$2:$E$50,5,FALSE)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up'!$A$2:$C$50,3,FALSE)</f>
        <v>Cash</v>
      </c>
      <c r="J996" s="5">
        <f>VLOOKUP(F996,'Set up'!$A$2:$D$50,4,FALSE)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up'!$A$2:$E$50,5,FALSE)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up'!$A$2:$C$50,3,FALSE)</f>
        <v>Cash</v>
      </c>
      <c r="J997" s="5">
        <f>VLOOKUP(F997,'Set up'!$A$2:$D$50,4,FALSE)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up'!$A$2:$E$50,5,FALSE)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up'!$A$2:$C$50,3,FALSE)</f>
        <v>Cash</v>
      </c>
      <c r="J998" s="5">
        <f>VLOOKUP(F998,'Set up'!$A$2:$D$50,4,FALSE)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up'!$A$2:$E$50,5,FALSE)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up'!$A$2:$C$50,3,FALSE)</f>
        <v>Cash</v>
      </c>
      <c r="J999" s="5">
        <f>VLOOKUP(F999,'Set up'!$A$2:$D$50,4,FALSE)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up'!$A$2:$E$50,5,FALSE)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up'!$A$2:$C$50,3,FALSE)</f>
        <v>Cash</v>
      </c>
      <c r="J1000" s="5">
        <f>VLOOKUP(F1000,'Set up'!$A$2:$D$50,4,FALSE)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up'!$A$2:$E$50,5,FALSE)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up'!$A$2:$C$50,3,FALSE)</f>
        <v>Cash</v>
      </c>
      <c r="J1001" s="5">
        <f>VLOOKUP(F1001,'Set up'!$A$2:$D$50,4,FALSE)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up'!$A$2:$E$50,5,FALSE)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up'!$A$2:$C$50,3,FALSE)</f>
        <v>Cash</v>
      </c>
      <c r="J1002" s="5">
        <f>VLOOKUP(F1002,'Set up'!$A$2:$D$50,4,FALSE)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up'!$A$2:$E$50,5,FALSE)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up'!$A$2:$C$50,3,FALSE)</f>
        <v>Cash</v>
      </c>
      <c r="J1003" s="5">
        <f>VLOOKUP(F1003,'Set up'!$A$2:$D$50,4,FALSE)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up'!$A$2:$E$50,5,FALSE)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up'!$A$2:$C$50,3,FALSE)</f>
        <v>Cash</v>
      </c>
      <c r="J1004" s="5">
        <f>VLOOKUP(F1004,'Set up'!$A$2:$D$50,4,FALSE)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up'!$A$2:$E$50,5,FALSE)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up'!$A$2:$C$50,3,FALSE)</f>
        <v>Cash</v>
      </c>
      <c r="J1005" s="5">
        <f>VLOOKUP(F1005,'Set up'!$A$2:$D$50,4,FALSE)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up'!$A$2:$E$50,5,FALSE)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up'!$A$2:$C$50,3,FALSE)</f>
        <v>Cash</v>
      </c>
      <c r="J1006" s="5">
        <f>VLOOKUP(F1006,'Set up'!$A$2:$D$50,4,FALSE)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up'!$A$2:$E$50,5,FALSE)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up'!$A$2:$C$50,3,FALSE)</f>
        <v>Cash</v>
      </c>
      <c r="J1007" s="5">
        <f>VLOOKUP(F1007,'Set up'!$A$2:$D$50,4,FALSE)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up'!$A$2:$E$50,5,FALSE)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up'!$A$2:$C$50,3,FALSE)</f>
        <v>Cash</v>
      </c>
      <c r="J1008" s="5">
        <f>VLOOKUP(F1008,'Set up'!$A$2:$D$50,4,FALSE)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up'!$A$2:$E$50,5,FALSE)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up'!$A$2:$C$50,3,FALSE)</f>
        <v>Cash</v>
      </c>
      <c r="J1009" s="5">
        <f>VLOOKUP(F1009,'Set up'!$A$2:$D$50,4,FALSE)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up'!$A$2:$E$50,5,FALSE)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up'!$A$2:$C$50,3,FALSE)</f>
        <v>Cash</v>
      </c>
      <c r="J1010" s="5">
        <f>VLOOKUP(F1010,'Set up'!$A$2:$D$50,4,FALSE)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up'!$A$2:$E$50,5,FALSE)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up'!$A$2:$C$50,3,FALSE)</f>
        <v>Cash</v>
      </c>
      <c r="J1011" s="5">
        <f>VLOOKUP(F1011,'Set up'!$A$2:$D$50,4,FALSE)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up'!$A$2:$E$50,5,FALSE)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up'!$A$2:$C$50,3,FALSE)</f>
        <v>Cash</v>
      </c>
      <c r="J1012" s="5">
        <f>VLOOKUP(F1012,'Set up'!$A$2:$D$50,4,FALSE)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up'!$A$2:$E$50,5,FALSE)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up'!$A$2:$C$50,3,FALSE)</f>
        <v>Cash</v>
      </c>
      <c r="J1013" s="5">
        <f>VLOOKUP(F1013,'Set up'!$A$2:$D$50,4,FALSE)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up'!$A$2:$E$50,5,FALSE)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up'!$A$2:$C$50,3,FALSE)</f>
        <v>Cash</v>
      </c>
      <c r="J1014" s="5">
        <f>VLOOKUP(F1014,'Set up'!$A$2:$D$50,4,FALSE)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up'!$A$2:$E$50,5,FALSE)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up'!$A$2:$C$50,3,FALSE)</f>
        <v>Cash</v>
      </c>
      <c r="J1015" s="5">
        <f>VLOOKUP(F1015,'Set up'!$A$2:$D$50,4,FALSE)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up'!$A$2:$E$50,5,FALSE)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up'!$A$2:$C$50,3,FALSE)</f>
        <v>Cash</v>
      </c>
      <c r="J1016" s="5">
        <f>VLOOKUP(F1016,'Set up'!$A$2:$D$50,4,FALSE)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up'!$A$2:$E$50,5,FALSE)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up'!$A$2:$C$50,3,FALSE)</f>
        <v>Cash</v>
      </c>
      <c r="J1017" s="5">
        <f>VLOOKUP(F1017,'Set up'!$A$2:$D$50,4,FALSE)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up'!$A$2:$E$50,5,FALSE)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up'!$A$2:$C$50,3,FALSE)</f>
        <v>Cash</v>
      </c>
      <c r="J1018" s="5">
        <f>VLOOKUP(F1018,'Set up'!$A$2:$D$50,4,FALSE)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up'!$A$2:$E$50,5,FALSE)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up'!$A$2:$C$50,3,FALSE)</f>
        <v>Cash</v>
      </c>
      <c r="J1019" s="5">
        <f>VLOOKUP(F1019,'Set up'!$A$2:$D$50,4,FALSE)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up'!$A$2:$E$50,5,FALSE)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up'!$A$2:$C$50,3,FALSE)</f>
        <v>Cash</v>
      </c>
      <c r="J1020" s="5">
        <f>VLOOKUP(F1020,'Set up'!$A$2:$D$50,4,FALSE)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up'!$A$2:$E$50,5,FALSE)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up'!$A$2:$C$50,3,FALSE)</f>
        <v>Cash</v>
      </c>
      <c r="J1021" s="5">
        <f>VLOOKUP(F1021,'Set up'!$A$2:$D$50,4,FALSE)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up'!$A$2:$E$50,5,FALSE)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up'!$A$2:$C$50,3,FALSE)</f>
        <v>Cash</v>
      </c>
      <c r="J1022" s="5">
        <f>VLOOKUP(F1022,'Set up'!$A$2:$D$50,4,FALSE)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up'!$A$2:$E$50,5,FALSE)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up'!$A$2:$C$50,3,FALSE)</f>
        <v>Cash</v>
      </c>
      <c r="J1023" s="5">
        <f>VLOOKUP(F1023,'Set up'!$A$2:$D$50,4,FALSE)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up'!$A$2:$E$50,5,FALSE)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up'!$A$2:$C$50,3,FALSE)</f>
        <v>Cash</v>
      </c>
      <c r="J1024" s="5">
        <f>VLOOKUP(F1024,'Set up'!$A$2:$D$50,4,FALSE)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up'!$A$2:$E$50,5,FALSE)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up'!$A$2:$C$50,3,FALSE)</f>
        <v>120</v>
      </c>
      <c r="J1025" s="5">
        <f>VLOOKUP(F1025,'Set up'!$A$2:$D$50,4,FALSE)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up'!$A$2:$E$50,5,FALSE)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up'!$A$2:$C$50,3,FALSE)</f>
        <v>120</v>
      </c>
      <c r="J1026" s="5">
        <f>VLOOKUP(F1026,'Set up'!$A$2:$D$50,4,FALSE)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up'!$A$2:$E$50,5,FALSE)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up'!$A$2:$C$50,3,FALSE)</f>
        <v>120</v>
      </c>
      <c r="J1027" s="5">
        <f>VLOOKUP(F1027,'Set up'!$A$2:$D$50,4,FALSE)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up'!$A$2:$E$50,5,FALSE)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up'!$A$2:$C$50,3,FALSE)</f>
        <v>120</v>
      </c>
      <c r="J1028" s="5">
        <f>VLOOKUP(F1028,'Set up'!$A$2:$D$50,4,FALSE)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up'!$A$2:$E$50,5,FALSE)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up'!$A$2:$C$50,3,FALSE)</f>
        <v>120</v>
      </c>
      <c r="J1029" s="5">
        <f>VLOOKUP(F1029,'Set up'!$A$2:$D$50,4,FALSE)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up'!$A$2:$E$50,5,FALSE)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up'!$A$2:$C$50,3,FALSE)</f>
        <v>120</v>
      </c>
      <c r="J1030" s="5">
        <f>VLOOKUP(F1030,'Set up'!$A$2:$D$50,4,FALSE)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up'!$A$2:$E$50,5,FALSE)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up'!$A$2:$C$50,3,FALSE)</f>
        <v>Cash</v>
      </c>
      <c r="J1031" s="5">
        <f>VLOOKUP(F1031,'Set up'!$A$2:$D$50,4,FALSE)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up'!$A$2:$E$50,5,FALSE)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up'!$A$2:$C$50,3,FALSE)</f>
        <v>Cash</v>
      </c>
      <c r="J1032" s="5">
        <f>VLOOKUP(F1032,'Set up'!$A$2:$D$50,4,FALSE)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up'!$A$2:$E$50,5,FALSE)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up'!$A$2:$C$50,3,FALSE)</f>
        <v>Cash</v>
      </c>
      <c r="J1033" s="5">
        <f>VLOOKUP(F1033,'Set up'!$A$2:$D$50,4,FALSE)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up'!$A$2:$E$50,5,FALSE)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up'!$A$2:$C$50,3,FALSE)</f>
        <v>Cash</v>
      </c>
      <c r="J1034" s="5">
        <f>VLOOKUP(F1034,'Set up'!$A$2:$D$50,4,FALSE)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up'!$A$2:$E$50,5,FALSE)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up'!$A$2:$C$50,3,FALSE)</f>
        <v>Cash</v>
      </c>
      <c r="J1035" s="5">
        <f>VLOOKUP(F1035,'Set up'!$A$2:$D$50,4,FALSE)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up'!$A$2:$E$50,5,FALSE)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up'!$A$2:$C$50,3,FALSE)</f>
        <v>Cash</v>
      </c>
      <c r="J1036" s="5">
        <f>VLOOKUP(F1036,'Set up'!$A$2:$D$50,4,FALSE)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up'!$A$2:$E$50,5,FALSE)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up'!$A$2:$C$50,3,FALSE)</f>
        <v>Cash</v>
      </c>
      <c r="J1037" s="5">
        <f>VLOOKUP(F1037,'Set up'!$A$2:$D$50,4,FALSE)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up'!$A$2:$E$50,5,FALSE)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up'!$A$2:$C$50,3,FALSE)</f>
        <v>Cash</v>
      </c>
      <c r="J1038" s="5">
        <f>VLOOKUP(F1038,'Set up'!$A$2:$D$50,4,FALSE)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up'!$A$2:$E$50,5,FALSE)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up'!$A$2:$C$50,3,FALSE)</f>
        <v>Cash</v>
      </c>
      <c r="J1039" s="5">
        <f>VLOOKUP(F1039,'Set up'!$A$2:$D$50,4,FALSE)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up'!$A$2:$E$50,5,FALSE)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up'!$A$2:$C$50,3,FALSE)</f>
        <v>Cash</v>
      </c>
      <c r="J1040" s="5">
        <f>VLOOKUP(F1040,'Set up'!$A$2:$D$50,4,FALSE)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up'!$A$2:$E$50,5,FALSE)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up'!$A$2:$C$50,3,FALSE)</f>
        <v>Cash</v>
      </c>
      <c r="J1041" s="5">
        <f>VLOOKUP(F1041,'Set up'!$A$2:$D$50,4,FALSE)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up'!$A$2:$E$50,5,FALSE)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up'!$A$2:$C$50,3,FALSE)</f>
        <v>Cash</v>
      </c>
      <c r="J1042" s="5">
        <f>VLOOKUP(F1042,'Set up'!$A$2:$D$50,4,FALSE)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up'!$A$2:$E$50,5,FALSE)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up'!$A$2:$C$50,3,FALSE)</f>
        <v>Cash</v>
      </c>
      <c r="J1043" s="5">
        <f>VLOOKUP(F1043,'Set up'!$A$2:$D$50,4,FALSE)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up'!$A$2:$E$50,5,FALSE)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up'!$A$2:$C$50,3,FALSE)</f>
        <v>Cash</v>
      </c>
      <c r="J1044" s="5">
        <f>VLOOKUP(F1044,'Set up'!$A$2:$D$50,4,FALSE)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up'!$A$2:$E$50,5,FALSE)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up'!$A$2:$C$50,3,FALSE)</f>
        <v>Cash</v>
      </c>
      <c r="J1045" s="5">
        <f>VLOOKUP(F1045,'Set up'!$A$2:$D$50,4,FALSE)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up'!$A$2:$E$50,5,FALSE)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up'!$A$2:$C$50,3,FALSE)</f>
        <v>Cash</v>
      </c>
      <c r="J1046" s="5">
        <f>VLOOKUP(F1046,'Set up'!$A$2:$D$50,4,FALSE)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up'!$A$2:$E$50,5,FALSE)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up'!$A$2:$C$50,3,FALSE)</f>
        <v>Cash</v>
      </c>
      <c r="J1047" s="5">
        <f>VLOOKUP(F1047,'Set up'!$A$2:$D$50,4,FALSE)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up'!$A$2:$E$50,5,FALSE)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up'!$A$2:$C$50,3,FALSE)</f>
        <v>Cash</v>
      </c>
      <c r="J1048" s="5">
        <f>VLOOKUP(F1048,'Set up'!$A$2:$D$50,4,FALSE)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up'!$A$2:$E$50,5,FALSE)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up'!$A$2:$C$50,3,FALSE)</f>
        <v>Cash</v>
      </c>
      <c r="J1049" s="5">
        <f>VLOOKUP(F1049,'Set up'!$A$2:$D$50,4,FALSE)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up'!$A$2:$E$50,5,FALSE)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up'!$A$2:$C$50,3,FALSE)</f>
        <v>Cash</v>
      </c>
      <c r="J1050" s="5">
        <f>VLOOKUP(F1050,'Set up'!$A$2:$D$50,4,FALSE)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up'!$A$2:$E$50,5,FALSE)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up'!$A$2:$C$50,3,FALSE)</f>
        <v>Cash</v>
      </c>
      <c r="J1051" s="5">
        <f>VLOOKUP(F1051,'Set up'!$A$2:$D$50,4,FALSE)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up'!$A$2:$E$50,5,FALSE)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up'!$A$2:$C$50,3,FALSE)</f>
        <v>Cash</v>
      </c>
      <c r="J1052" s="5">
        <f>VLOOKUP(F1052,'Set up'!$A$2:$D$50,4,FALSE)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up'!$A$2:$E$50,5,FALSE)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up'!$A$2:$C$50,3,FALSE)</f>
        <v>Cash</v>
      </c>
      <c r="J1053" s="5">
        <f>VLOOKUP(F1053,'Set up'!$A$2:$D$50,4,FALSE)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up'!$A$2:$E$50,5,FALSE)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up'!$A$2:$C$50,3,FALSE)</f>
        <v>120</v>
      </c>
      <c r="J1054" s="5">
        <f>VLOOKUP(F1054,'Set up'!$A$2:$D$50,4,FALSE)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up'!$A$2:$E$50,5,FALSE)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up'!$A$2:$C$50,3,FALSE)</f>
        <v>120</v>
      </c>
      <c r="J1055" s="5">
        <f>VLOOKUP(F1055,'Set up'!$A$2:$D$50,4,FALSE)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up'!$A$2:$E$50,5,FALSE)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up'!$A$2:$C$50,3,FALSE)</f>
        <v>120</v>
      </c>
      <c r="J1056" s="5">
        <f>VLOOKUP(F1056,'Set up'!$A$2:$D$50,4,FALSE)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up'!$A$2:$E$50,5,FALSE)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up'!$A$2:$C$50,3,FALSE)</f>
        <v>120</v>
      </c>
      <c r="J1057" s="5">
        <f>VLOOKUP(F1057,'Set up'!$A$2:$D$50,4,FALSE)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up'!$A$2:$E$50,5,FALSE)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up'!$A$2:$C$50,3,FALSE)</f>
        <v>120</v>
      </c>
      <c r="J1058" s="5">
        <f>VLOOKUP(F1058,'Set up'!$A$2:$D$50,4,FALSE)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up'!$A$2:$E$50,5,FALSE)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up'!$A$2:$C$50,3,FALSE)</f>
        <v>Cash</v>
      </c>
      <c r="J1059" s="5">
        <f>VLOOKUP(F1059,'Set up'!$A$2:$D$50,4,FALSE)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up'!$A$2:$E$50,5,FALSE)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up'!$A$2:$C$50,3,FALSE)</f>
        <v>Cash</v>
      </c>
      <c r="J1060" s="5">
        <f>VLOOKUP(F1060,'Set up'!$A$2:$D$50,4,FALSE)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up'!$A$2:$E$50,5,FALSE)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up'!$A$2:$C$50,3,FALSE)</f>
        <v>Cash</v>
      </c>
      <c r="J1061" s="5">
        <f>VLOOKUP(F1061,'Set up'!$A$2:$D$50,4,FALSE)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up'!$A$2:$E$50,5,FALSE)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up'!$A$2:$C$50,3,FALSE)</f>
        <v>Cash</v>
      </c>
      <c r="J1062" s="5">
        <f>VLOOKUP(F1062,'Set up'!$A$2:$D$50,4,FALSE)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up'!$A$2:$E$50,5,FALSE)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up'!$A$2:$C$50,3,FALSE)</f>
        <v>Cash</v>
      </c>
      <c r="J1063" s="5">
        <f>VLOOKUP(F1063,'Set up'!$A$2:$D$50,4,FALSE)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up'!$A$2:$E$50,5,FALSE)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up'!$A$2:$C$50,3,FALSE)</f>
        <v>Cash</v>
      </c>
      <c r="J1064" s="5">
        <f>VLOOKUP(F1064,'Set up'!$A$2:$D$50,4,FALSE)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up'!$A$2:$E$50,5,FALSE)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up'!$A$2:$C$50,3,FALSE)</f>
        <v>Cash</v>
      </c>
      <c r="J1065" s="5">
        <f>VLOOKUP(F1065,'Set up'!$A$2:$D$50,4,FALSE)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up'!$A$2:$E$50,5,FALSE)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up'!$A$2:$C$50,3,FALSE)</f>
        <v>Cash</v>
      </c>
      <c r="J1066" s="5">
        <f>VLOOKUP(F1066,'Set up'!$A$2:$D$50,4,FALSE)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up'!$A$2:$E$50,5,FALSE)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up'!$A$2:$C$50,3,FALSE)</f>
        <v>Cash</v>
      </c>
      <c r="J1067" s="5">
        <f>VLOOKUP(F1067,'Set up'!$A$2:$D$50,4,FALSE)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up'!$A$2:$E$50,5,FALSE)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up'!$A$2:$C$50,3,FALSE)</f>
        <v>Cash</v>
      </c>
      <c r="J1068" s="5">
        <f>VLOOKUP(F1068,'Set up'!$A$2:$D$50,4,FALSE)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up'!$A$2:$E$50,5,FALSE)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up'!$A$2:$C$50,3,FALSE)</f>
        <v>45</v>
      </c>
      <c r="J1069" s="5">
        <f>VLOOKUP(F1069,'Set up'!$A$2:$D$50,4,FALSE)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up'!$A$2:$E$50,5,FALSE)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up'!$A$2:$C$50,3,FALSE)</f>
        <v>45</v>
      </c>
      <c r="J1070" s="5">
        <f>VLOOKUP(F1070,'Set up'!$A$2:$D$50,4,FALSE)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up'!$A$2:$E$50,5,FALSE)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up'!$A$2:$C$50,3,FALSE)</f>
        <v>45</v>
      </c>
      <c r="J1071" s="5">
        <f>VLOOKUP(F1071,'Set up'!$A$2:$D$50,4,FALSE)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up'!$A$2:$E$50,5,FALSE)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up'!$A$2:$C$50,3,FALSE)</f>
        <v>45</v>
      </c>
      <c r="J1072" s="5">
        <f>VLOOKUP(F1072,'Set up'!$A$2:$D$50,4,FALSE)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up'!$A$2:$E$50,5,FALSE)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up'!$A$2:$C$50,3,FALSE)</f>
        <v>Cash</v>
      </c>
      <c r="J1073" s="5">
        <f>VLOOKUP(F1073,'Set up'!$A$2:$D$50,4,FALSE)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up'!$A$2:$E$50,5,FALSE)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up'!$A$2:$C$50,3,FALSE)</f>
        <v>Cash</v>
      </c>
      <c r="J1074" s="5">
        <f>VLOOKUP(F1074,'Set up'!$A$2:$D$50,4,FALSE)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up'!$A$2:$E$50,5,FALSE)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up'!$A$2:$C$50,3,FALSE)</f>
        <v>Cash</v>
      </c>
      <c r="J1075" s="5">
        <f>VLOOKUP(F1075,'Set up'!$A$2:$D$50,4,FALSE)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up'!$A$2:$E$50,5,FALSE)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up'!$A$2:$C$50,3,FALSE)</f>
        <v>Cash</v>
      </c>
      <c r="J1076" s="5">
        <f>VLOOKUP(F1076,'Set up'!$A$2:$D$50,4,FALSE)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up'!$A$2:$E$50,5,FALSE)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up'!$A$2:$C$50,3,FALSE)</f>
        <v>Cash</v>
      </c>
      <c r="J1077" s="5">
        <f>VLOOKUP(F1077,'Set up'!$A$2:$D$50,4,FALSE)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up'!$A$2:$E$50,5,FALSE)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up'!$A$2:$C$50,3,FALSE)</f>
        <v>Cash</v>
      </c>
      <c r="J1078" s="5">
        <f>VLOOKUP(F1078,'Set up'!$A$2:$D$50,4,FALSE)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up'!$A$2:$E$50,5,FALSE)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up'!$A$2:$C$50,3,FALSE)</f>
        <v>Cash</v>
      </c>
      <c r="J1079" s="5">
        <f>VLOOKUP(F1079,'Set up'!$A$2:$D$50,4,FALSE)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up'!$A$2:$E$50,5,FALSE)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up'!$A$2:$C$50,3,FALSE)</f>
        <v>Cash</v>
      </c>
      <c r="J1080" s="5">
        <f>VLOOKUP(F1080,'Set up'!$A$2:$D$50,4,FALSE)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up'!$A$2:$E$50,5,FALSE)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up'!$A$2:$C$50,3,FALSE)</f>
        <v>Cash</v>
      </c>
      <c r="J1081" s="5">
        <f>VLOOKUP(F1081,'Set up'!$A$2:$D$50,4,FALSE)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up'!$A$2:$E$50,5,FALSE)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up'!$A$2:$C$50,3,FALSE)</f>
        <v>Cash</v>
      </c>
      <c r="J1082" s="5">
        <f>VLOOKUP(F1082,'Set up'!$A$2:$D$50,4,FALSE)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up'!$A$2:$E$50,5,FALSE)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up'!$A$2:$C$50,3,FALSE)</f>
        <v>Cash</v>
      </c>
      <c r="J1083" s="5">
        <f>VLOOKUP(F1083,'Set up'!$A$2:$D$50,4,FALSE)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up'!$A$2:$E$50,5,FALSE)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up'!$A$2:$C$50,3,FALSE)</f>
        <v>Cash</v>
      </c>
      <c r="J1084" s="5">
        <f>VLOOKUP(F1084,'Set up'!$A$2:$D$50,4,FALSE)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up'!$A$2:$E$50,5,FALSE)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up'!$A$2:$C$50,3,FALSE)</f>
        <v>Cash</v>
      </c>
      <c r="J1085" s="5">
        <f>VLOOKUP(F1085,'Set up'!$A$2:$D$50,4,FALSE)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up'!$A$2:$E$50,5,FALSE)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up'!$A$2:$C$50,3,FALSE)</f>
        <v>Cash</v>
      </c>
      <c r="J1086" s="5">
        <f>VLOOKUP(F1086,'Set up'!$A$2:$D$50,4,FALSE)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up'!$A$2:$E$50,5,FALSE)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up'!$A$2:$C$50,3,FALSE)</f>
        <v>Cash</v>
      </c>
      <c r="J1087" s="5">
        <f>VLOOKUP(F1087,'Set up'!$A$2:$D$50,4,FALSE)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up'!$A$2:$E$50,5,FALSE)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up'!$A$2:$C$50,3,FALSE)</f>
        <v>Cash</v>
      </c>
      <c r="J1088" s="5">
        <f>VLOOKUP(F1088,'Set up'!$A$2:$D$50,4,FALSE)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up'!$A$2:$E$50,5,FALSE)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up'!$A$2:$C$50,3,FALSE)</f>
        <v>Cash</v>
      </c>
      <c r="J1089" s="5">
        <f>VLOOKUP(F1089,'Set up'!$A$2:$D$50,4,FALSE)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up'!$A$2:$E$50,5,FALSE)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up'!$A$2:$C$50,3,FALSE)</f>
        <v>120</v>
      </c>
      <c r="J1090" s="5">
        <f>VLOOKUP(F1090,'Set up'!$A$2:$D$50,4,FALSE)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up'!$A$2:$E$50,5,FALSE)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up'!$A$2:$C$50,3,FALSE)</f>
        <v>120</v>
      </c>
      <c r="J1091" s="5">
        <f>VLOOKUP(F1091,'Set up'!$A$2:$D$50,4,FALSE)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up'!$A$2:$E$50,5,FALSE)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up'!$A$2:$C$50,3,FALSE)</f>
        <v>120</v>
      </c>
      <c r="J1092" s="5">
        <f>VLOOKUP(F1092,'Set up'!$A$2:$D$50,4,FALSE)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up'!$A$2:$E$50,5,FALSE)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up'!$A$2:$C$50,3,FALSE)</f>
        <v>120</v>
      </c>
      <c r="J1093" s="5">
        <f>VLOOKUP(F1093,'Set up'!$A$2:$D$50,4,FALSE)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up'!$A$2:$E$50,5,FALSE)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up'!$A$2:$C$50,3,FALSE)</f>
        <v>120</v>
      </c>
      <c r="J1094" s="5">
        <f>VLOOKUP(F1094,'Set up'!$A$2:$D$50,4,FALSE)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up'!$A$2:$E$50,5,FALSE)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up'!$A$2:$C$50,3,FALSE)</f>
        <v>Cash</v>
      </c>
      <c r="J1095" s="5">
        <f>VLOOKUP(F1095,'Set up'!$A$2:$D$50,4,FALSE)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up'!$A$2:$E$50,5,FALSE)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up'!$A$2:$C$50,3,FALSE)</f>
        <v>Cash</v>
      </c>
      <c r="J1096" s="5">
        <f>VLOOKUP(F1096,'Set up'!$A$2:$D$50,4,FALSE)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up'!$A$2:$E$50,5,FALSE)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up'!$A$2:$C$50,3,FALSE)</f>
        <v>Cash</v>
      </c>
      <c r="J1097" s="5">
        <f>VLOOKUP(F1097,'Set up'!$A$2:$D$50,4,FALSE)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up'!$A$2:$E$50,5,FALSE)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up'!$A$2:$C$50,3,FALSE)</f>
        <v>Cash</v>
      </c>
      <c r="J1098" s="5">
        <f>VLOOKUP(F1098,'Set up'!$A$2:$D$50,4,FALSE)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up'!$A$2:$E$50,5,FALSE)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up'!$A$2:$C$50,3,FALSE)</f>
        <v>Cash</v>
      </c>
      <c r="J1099" s="5">
        <f>VLOOKUP(F1099,'Set up'!$A$2:$D$50,4,FALSE)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up'!$A$2:$E$50,5,FALSE)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up'!$A$2:$C$50,3,FALSE)</f>
        <v>Cash</v>
      </c>
      <c r="J1100" s="5">
        <f>VLOOKUP(F1100,'Set up'!$A$2:$D$50,4,FALSE)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up'!$A$2:$E$50,5,FALSE)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up'!$A$2:$C$50,3,FALSE)</f>
        <v>Cash</v>
      </c>
      <c r="J1101" s="5">
        <f>VLOOKUP(F1101,'Set up'!$A$2:$D$50,4,FALSE)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up'!$A$2:$E$50,5,FALSE)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up'!$A$2:$C$50,3,FALSE)</f>
        <v>Cash</v>
      </c>
      <c r="J1102" s="5">
        <f>VLOOKUP(F1102,'Set up'!$A$2:$D$50,4,FALSE)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up'!$A$2:$E$50,5,FALSE)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up'!$A$2:$C$50,3,FALSE)</f>
        <v>Cash</v>
      </c>
      <c r="J1103" s="5">
        <f>VLOOKUP(F1103,'Set up'!$A$2:$D$50,4,FALSE)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up'!$A$2:$E$50,5,FALSE)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up'!$A$2:$C$50,3,FALSE)</f>
        <v>120</v>
      </c>
      <c r="J1104" s="5">
        <f>VLOOKUP(F1104,'Set up'!$A$2:$D$50,4,FALSE)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up'!$A$2:$E$50,5,FALSE)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up'!$A$2:$C$50,3,FALSE)</f>
        <v>60</v>
      </c>
      <c r="J1105" s="5">
        <f>VLOOKUP(F1105,'Set up'!$A$2:$D$50,4,FALSE)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up'!$A$2:$E$50,5,FALSE)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up'!$A$2:$C$50,3,FALSE)</f>
        <v>60</v>
      </c>
      <c r="J1106" s="5">
        <f>VLOOKUP(F1106,'Set up'!$A$2:$D$50,4,FALSE)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up'!$A$2:$E$50,5,FALSE)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up'!$A$2:$C$50,3,FALSE)</f>
        <v>120</v>
      </c>
      <c r="J1107" s="5">
        <f>VLOOKUP(F1107,'Set up'!$A$2:$D$50,4,FALSE)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up'!$A$2:$E$50,5,FALSE)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up'!$A$2:$C$50,3,FALSE)</f>
        <v>120</v>
      </c>
      <c r="J1108" s="5">
        <f>VLOOKUP(F1108,'Set up'!$A$2:$D$50,4,FALSE)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up'!$A$2:$E$50,5,FALSE)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up'!$A$2:$C$50,3,FALSE)</f>
        <v>120</v>
      </c>
      <c r="J1109" s="5">
        <f>VLOOKUP(F1109,'Set up'!$A$2:$D$50,4,FALSE)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up'!$A$2:$E$50,5,FALSE)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up'!$A$2:$C$50,3,FALSE)</f>
        <v>120</v>
      </c>
      <c r="J1110" s="5">
        <f>VLOOKUP(F1110,'Set up'!$A$2:$D$50,4,FALSE)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up'!$A$2:$E$50,5,FALSE)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up'!$A$2:$C$50,3,FALSE)</f>
        <v>120</v>
      </c>
      <c r="J1111" s="5">
        <f>VLOOKUP(F1111,'Set up'!$A$2:$D$50,4,FALSE)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up'!$A$2:$E$50,5,FALSE)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up'!$A$2:$C$50,3,FALSE)</f>
        <v>Cash</v>
      </c>
      <c r="J1112" s="5">
        <f>VLOOKUP(F1112,'Set up'!$A$2:$D$50,4,FALSE)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up'!$A$2:$E$50,5,FALSE)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up'!$A$2:$C$50,3,FALSE)</f>
        <v>Cash</v>
      </c>
      <c r="J1113" s="5">
        <f>VLOOKUP(F1113,'Set up'!$A$2:$D$50,4,FALSE)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up'!$A$2:$E$50,5,FALSE)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up'!$A$2:$C$50,3,FALSE)</f>
        <v>Cash</v>
      </c>
      <c r="J1114" s="5">
        <f>VLOOKUP(F1114,'Set up'!$A$2:$D$50,4,FALSE)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up'!$A$2:$E$50,5,FALSE)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up'!$A$2:$C$50,3,FALSE)</f>
        <v>Cash</v>
      </c>
      <c r="J1115" s="5">
        <f>VLOOKUP(F1115,'Set up'!$A$2:$D$50,4,FALSE)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up'!$A$2:$E$50,5,FALSE)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up'!$A$2:$C$50,3,FALSE)</f>
        <v>Cash</v>
      </c>
      <c r="J1116" s="5">
        <f>VLOOKUP(F1116,'Set up'!$A$2:$D$50,4,FALSE)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up'!$A$2:$E$50,5,FALSE)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up'!$A$2:$C$50,3,FALSE)</f>
        <v>Cash</v>
      </c>
      <c r="J1117" s="5">
        <f>VLOOKUP(F1117,'Set up'!$A$2:$D$50,4,FALSE)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up'!$A$2:$E$50,5,FALSE)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up'!$A$2:$C$50,3,FALSE)</f>
        <v>Cash</v>
      </c>
      <c r="J1118" s="5">
        <f>VLOOKUP(F1118,'Set up'!$A$2:$D$50,4,FALSE)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up'!$A$2:$E$50,5,FALSE)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up'!$A$2:$C$50,3,FALSE)</f>
        <v>Cash</v>
      </c>
      <c r="J1119" s="5">
        <f>VLOOKUP(F1119,'Set up'!$A$2:$D$50,4,FALSE)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up'!$A$2:$E$50,5,FALSE)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up'!$A$2:$C$50,3,FALSE)</f>
        <v>Cash</v>
      </c>
      <c r="J1120" s="5">
        <f>VLOOKUP(F1120,'Set up'!$A$2:$D$50,4,FALSE)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up'!$A$2:$E$50,5,FALSE)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up'!$A$2:$C$50,3,FALSE)</f>
        <v>Cash</v>
      </c>
      <c r="J1121" s="5">
        <f>VLOOKUP(F1121,'Set up'!$A$2:$D$50,4,FALSE)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up'!$A$2:$E$50,5,FALSE)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up'!$A$2:$C$50,3,FALSE)</f>
        <v>Cash</v>
      </c>
      <c r="J1122" s="5">
        <f>VLOOKUP(F1122,'Set up'!$A$2:$D$50,4,FALSE)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up'!$A$2:$E$50,5,FALSE)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up'!$A$2:$C$50,3,FALSE)</f>
        <v>Cash</v>
      </c>
      <c r="J1123" s="5">
        <f>VLOOKUP(F1123,'Set up'!$A$2:$D$50,4,FALSE)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up'!$A$2:$E$50,5,FALSE)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up'!$A$2:$C$50,3,FALSE)</f>
        <v>Cash</v>
      </c>
      <c r="J1124" s="5">
        <f>VLOOKUP(F1124,'Set up'!$A$2:$D$50,4,FALSE)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up'!$A$2:$E$50,5,FALSE)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up'!$A$2:$C$50,3,FALSE)</f>
        <v>Cash</v>
      </c>
      <c r="J1125" s="5">
        <f>VLOOKUP(F1125,'Set up'!$A$2:$D$50,4,FALSE)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up'!$A$2:$E$50,5,FALSE)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up'!$A$2:$C$50,3,FALSE)</f>
        <v>Cash</v>
      </c>
      <c r="J1126" s="5">
        <f>VLOOKUP(F1126,'Set up'!$A$2:$D$50,4,FALSE)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up'!$A$2:$E$50,5,FALSE)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up'!$A$2:$C$50,3,FALSE)</f>
        <v>Cash</v>
      </c>
      <c r="J1127" s="5">
        <f>VLOOKUP(F1127,'Set up'!$A$2:$D$50,4,FALSE)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up'!$A$2:$E$50,5,FALSE)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up'!$A$2:$C$50,3,FALSE)</f>
        <v>Cash</v>
      </c>
      <c r="J1128" s="5">
        <f>VLOOKUP(F1128,'Set up'!$A$2:$D$50,4,FALSE)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up'!$A$2:$E$50,5,FALSE)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up'!$A$2:$C$50,3,FALSE)</f>
        <v>Cash</v>
      </c>
      <c r="J1129" s="5">
        <f>VLOOKUP(F1129,'Set up'!$A$2:$D$50,4,FALSE)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up'!$A$2:$E$50,5,FALSE)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up'!$A$2:$C$50,3,FALSE)</f>
        <v>Cash</v>
      </c>
      <c r="J1130" s="5">
        <f>VLOOKUP(F1130,'Set up'!$A$2:$D$50,4,FALSE)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up'!$A$2:$E$50,5,FALSE)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up'!$A$2:$C$50,3,FALSE)</f>
        <v>Cash</v>
      </c>
      <c r="J1131" s="5">
        <f>VLOOKUP(F1131,'Set up'!$A$2:$D$50,4,FALSE)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up'!$A$2:$E$50,5,FALSE)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up'!$A$2:$C$50,3,FALSE)</f>
        <v>120</v>
      </c>
      <c r="J1132" s="5">
        <f>VLOOKUP(F1132,'Set up'!$A$2:$D$50,4,FALSE)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up'!$A$2:$E$50,5,FALSE)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up'!$A$2:$C$50,3,FALSE)</f>
        <v>120</v>
      </c>
      <c r="J1133" s="5">
        <f>VLOOKUP(F1133,'Set up'!$A$2:$D$50,4,FALSE)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up'!$A$2:$E$50,5,FALSE)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up'!$A$2:$C$50,3,FALSE)</f>
        <v>120</v>
      </c>
      <c r="J1134" s="5">
        <f>VLOOKUP(F1134,'Set up'!$A$2:$D$50,4,FALSE)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up'!$A$2:$E$50,5,FALSE)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up'!$A$2:$C$50,3,FALSE)</f>
        <v>120</v>
      </c>
      <c r="J1135" s="5">
        <f>VLOOKUP(F1135,'Set up'!$A$2:$D$50,4,FALSE)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up'!$A$2:$E$50,5,FALSE)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up'!$A$2:$C$50,3,FALSE)</f>
        <v>120</v>
      </c>
      <c r="J1136" s="5">
        <f>VLOOKUP(F1136,'Set up'!$A$2:$D$50,4,FALSE)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up'!$A$2:$E$50,5,FALSE)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up'!$A$2:$C$50,3,FALSE)</f>
        <v>120</v>
      </c>
      <c r="J1137" s="5">
        <f>VLOOKUP(F1137,'Set up'!$A$2:$D$50,4,FALSE)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up'!$A$2:$E$50,5,FALSE)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up'!$A$2:$C$50,3,FALSE)</f>
        <v>60</v>
      </c>
      <c r="J1138" s="5">
        <f>VLOOKUP(F1138,'Set up'!$A$2:$D$50,4,FALSE)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up'!$A$2:$E$50,5,FALSE)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up'!$A$2:$C$50,3,FALSE)</f>
        <v>60</v>
      </c>
      <c r="J1139" s="5">
        <f>VLOOKUP(F1139,'Set up'!$A$2:$D$50,4,FALSE)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up'!$A$2:$E$50,5,FALSE)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up'!$A$2:$C$50,3,FALSE)</f>
        <v>60</v>
      </c>
      <c r="J1140" s="5">
        <f>VLOOKUP(F1140,'Set up'!$A$2:$D$50,4,FALSE)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up'!$A$2:$E$50,5,FALSE)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up'!$A$2:$C$50,3,FALSE)</f>
        <v>Cash</v>
      </c>
      <c r="J1141" s="5">
        <f>VLOOKUP(F1141,'Set up'!$A$2:$D$50,4,FALSE)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up'!$A$2:$E$50,5,FALSE)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up'!$A$2:$C$50,3,FALSE)</f>
        <v>Cash</v>
      </c>
      <c r="J1142" s="5">
        <f>VLOOKUP(F1142,'Set up'!$A$2:$D$50,4,FALSE)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up'!$A$2:$E$50,5,FALSE)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up'!$A$2:$C$50,3,FALSE)</f>
        <v>Cash</v>
      </c>
      <c r="J1143" s="5">
        <f>VLOOKUP(F1143,'Set up'!$A$2:$D$50,4,FALSE)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up'!$A$2:$E$50,5,FALSE)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up'!$A$2:$C$50,3,FALSE)</f>
        <v>Cash</v>
      </c>
      <c r="J1144" s="5">
        <f>VLOOKUP(F1144,'Set up'!$A$2:$D$50,4,FALSE)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up'!$A$2:$E$50,5,FALSE)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up'!$A$2:$C$50,3,FALSE)</f>
        <v>Cash</v>
      </c>
      <c r="J1145" s="5">
        <f>VLOOKUP(F1145,'Set up'!$A$2:$D$50,4,FALSE)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up'!$A$2:$E$50,5,FALSE)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up'!$A$2:$C$50,3,FALSE)</f>
        <v>Cash</v>
      </c>
      <c r="J1146" s="5">
        <f>VLOOKUP(F1146,'Set up'!$A$2:$D$50,4,FALSE)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up'!$A$2:$E$50,5,FALSE)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up'!$A$2:$C$50,3,FALSE)</f>
        <v>Cash</v>
      </c>
      <c r="J1147" s="5">
        <f>VLOOKUP(F1147,'Set up'!$A$2:$D$50,4,FALSE)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up'!$A$2:$E$50,5,FALSE)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up'!$A$2:$C$50,3,FALSE)</f>
        <v>Cash</v>
      </c>
      <c r="J1148" s="5">
        <f>VLOOKUP(F1148,'Set up'!$A$2:$D$50,4,FALSE)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up'!$A$2:$E$50,5,FALSE)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up'!$A$2:$C$50,3,FALSE)</f>
        <v>Cash</v>
      </c>
      <c r="J1149" s="5">
        <f>VLOOKUP(F1149,'Set up'!$A$2:$D$50,4,FALSE)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up'!$A$2:$E$50,5,FALSE)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up'!$A$2:$C$50,3,FALSE)</f>
        <v>Cash</v>
      </c>
      <c r="J1150" s="5">
        <f>VLOOKUP(F1150,'Set up'!$A$2:$D$50,4,FALSE)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up'!$A$2:$E$50,5,FALSE)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up'!$A$2:$C$50,3,FALSE)</f>
        <v>Cash</v>
      </c>
      <c r="J1151" s="5">
        <f>VLOOKUP(F1151,'Set up'!$A$2:$D$50,4,FALSE)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up'!$A$2:$E$50,5,FALSE)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up'!$A$2:$C$50,3,FALSE)</f>
        <v>Cash</v>
      </c>
      <c r="J1152" s="5">
        <f>VLOOKUP(F1152,'Set up'!$A$2:$D$50,4,FALSE)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up'!$A$2:$E$50,5,FALSE)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up'!$A$2:$C$50,3,FALSE)</f>
        <v>Cash</v>
      </c>
      <c r="J1153" s="5">
        <f>VLOOKUP(F1153,'Set up'!$A$2:$D$50,4,FALSE)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up'!$A$2:$E$50,5,FALSE)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up'!$A$2:$C$50,3,FALSE)</f>
        <v>Cash</v>
      </c>
      <c r="J1154" s="5">
        <f>VLOOKUP(F1154,'Set up'!$A$2:$D$50,4,FALSE)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up'!$A$2:$E$50,5,FALSE)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up'!$A$2:$C$50,3,FALSE)</f>
        <v>Cash</v>
      </c>
      <c r="J1155" s="5">
        <f>VLOOKUP(F1155,'Set up'!$A$2:$D$50,4,FALSE)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up'!$A$2:$E$50,5,FALSE)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up'!$A$2:$C$50,3,FALSE)</f>
        <v>Cash</v>
      </c>
      <c r="J1156" s="5">
        <f>VLOOKUP(F1156,'Set up'!$A$2:$D$50,4,FALSE)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up'!$A$2:$E$50,5,FALSE)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up'!$A$2:$C$50,3,FALSE)</f>
        <v>Cash</v>
      </c>
      <c r="J1157" s="5">
        <f>VLOOKUP(F1157,'Set up'!$A$2:$D$50,4,FALSE)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up'!$A$2:$E$50,5,FALSE)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up'!$A$2:$C$50,3,FALSE)</f>
        <v>Cash</v>
      </c>
      <c r="J1158" s="5">
        <f>VLOOKUP(F1158,'Set up'!$A$2:$D$50,4,FALSE)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up'!$A$2:$E$50,5,FALSE)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up'!$A$2:$C$50,3,FALSE)</f>
        <v>Cash</v>
      </c>
      <c r="J1159" s="5">
        <f>VLOOKUP(F1159,'Set up'!$A$2:$D$50,4,FALSE)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up'!$A$2:$E$50,5,FALSE)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up'!$A$2:$C$50,3,FALSE)</f>
        <v>Cash</v>
      </c>
      <c r="J1160" s="5">
        <f>VLOOKUP(F1160,'Set up'!$A$2:$D$50,4,FALSE)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up'!$A$2:$E$50,5,FALSE)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up'!$A$2:$C$50,3,FALSE)</f>
        <v>Cash</v>
      </c>
      <c r="J1161" s="5">
        <f>VLOOKUP(F1161,'Set up'!$A$2:$D$50,4,FALSE)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up'!$A$2:$E$50,5,FALSE)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up'!$A$2:$C$50,3,FALSE)</f>
        <v>Cash</v>
      </c>
      <c r="J1162" s="5">
        <f>VLOOKUP(F1162,'Set up'!$A$2:$D$50,4,FALSE)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up'!$A$2:$E$50,5,FALSE)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up'!$A$2:$C$50,3,FALSE)</f>
        <v>Cash</v>
      </c>
      <c r="J1163" s="5">
        <f>VLOOKUP(F1163,'Set up'!$A$2:$D$50,4,FALSE)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up'!$A$2:$E$50,5,FALSE)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up'!$A$2:$C$50,3,FALSE)</f>
        <v>Cash</v>
      </c>
      <c r="J1164" s="5">
        <f>VLOOKUP(F1164,'Set up'!$A$2:$D$50,4,FALSE)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up'!$A$2:$E$50,5,FALSE)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up'!$A$2:$C$50,3,FALSE)</f>
        <v>Cash</v>
      </c>
      <c r="J1165" s="5">
        <f>VLOOKUP(F1165,'Set up'!$A$2:$D$50,4,FALSE)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up'!$A$2:$E$50,5,FALSE)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up'!$A$2:$C$50,3,FALSE)</f>
        <v>Cash</v>
      </c>
      <c r="J1166" s="5">
        <f>VLOOKUP(F1166,'Set up'!$A$2:$D$50,4,FALSE)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up'!$A$2:$E$50,5,FALSE)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up'!$A$2:$C$50,3,FALSE)</f>
        <v>Cash</v>
      </c>
      <c r="J1167" s="5">
        <f>VLOOKUP(F1167,'Set up'!$A$2:$D$50,4,FALSE)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up'!$A$2:$E$50,5,FALSE)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up'!$A$2:$C$50,3,FALSE)</f>
        <v>Cash</v>
      </c>
      <c r="J1168" s="5">
        <f>VLOOKUP(F1168,'Set up'!$A$2:$D$50,4,FALSE)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up'!$A$2:$E$50,5,FALSE)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up'!$A$2:$C$50,3,FALSE)</f>
        <v>Cash</v>
      </c>
      <c r="J1169" s="5">
        <f>VLOOKUP(F1169,'Set up'!$A$2:$D$50,4,FALSE)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up'!$A$2:$E$50,5,FALSE)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up'!$A$2:$C$50,3,FALSE)</f>
        <v>Cash</v>
      </c>
      <c r="J1170" s="5">
        <f>VLOOKUP(F1170,'Set up'!$A$2:$D$50,4,FALSE)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up'!$A$2:$E$50,5,FALSE)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up'!$A$2:$C$50,3,FALSE)</f>
        <v>Cash</v>
      </c>
      <c r="J1171" s="5">
        <f>VLOOKUP(F1171,'Set up'!$A$2:$D$50,4,FALSE)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up'!$A$2:$E$50,5,FALSE)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up'!$A$2:$C$50,3,FALSE)</f>
        <v>Cash</v>
      </c>
      <c r="J1172" s="5">
        <f>VLOOKUP(F1172,'Set up'!$A$2:$D$50,4,FALSE)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up'!$A$2:$E$50,5,FALSE)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up'!$A$2:$C$50,3,FALSE)</f>
        <v>Cash</v>
      </c>
      <c r="J1173" s="5">
        <f>VLOOKUP(F1173,'Set up'!$A$2:$D$50,4,FALSE)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up'!$A$2:$E$50,5,FALSE)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up'!$A$2:$C$50,3,FALSE)</f>
        <v>Cash</v>
      </c>
      <c r="J1174" s="5">
        <f>VLOOKUP(F1174,'Set up'!$A$2:$D$50,4,FALSE)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up'!$A$2:$E$50,5,FALSE)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up'!$A$2:$C$50,3,FALSE)</f>
        <v>Cash</v>
      </c>
      <c r="J1175" s="5">
        <f>VLOOKUP(F1175,'Set up'!$A$2:$D$50,4,FALSE)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up'!$A$2:$E$50,5,FALSE)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up'!$A$2:$C$50,3,FALSE)</f>
        <v>Cash</v>
      </c>
      <c r="J1176" s="5">
        <f>VLOOKUP(F1176,'Set up'!$A$2:$D$50,4,FALSE)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up'!$A$2:$E$50,5,FALSE)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up'!$A$2:$C$50,3,FALSE)</f>
        <v>Cash</v>
      </c>
      <c r="J1177" s="5">
        <f>VLOOKUP(F1177,'Set up'!$A$2:$D$50,4,FALSE)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up'!$A$2:$E$50,5,FALSE)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up'!$A$2:$C$50,3,FALSE)</f>
        <v>Cash</v>
      </c>
      <c r="J1178" s="5">
        <f>VLOOKUP(F1178,'Set up'!$A$2:$D$50,4,FALSE)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up'!$A$2:$E$50,5,FALSE)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up'!$A$2:$C$50,3,FALSE)</f>
        <v>Cash</v>
      </c>
      <c r="J1179" s="5">
        <f>VLOOKUP(F1179,'Set up'!$A$2:$D$50,4,FALSE)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up'!$A$2:$E$50,5,FALSE)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up'!$A$2:$C$50,3,FALSE)</f>
        <v>Cash</v>
      </c>
      <c r="J1180" s="5">
        <f>VLOOKUP(F1180,'Set up'!$A$2:$D$50,4,FALSE)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up'!$A$2:$E$50,5,FALSE)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up'!$A$2:$C$50,3,FALSE)</f>
        <v>Cash</v>
      </c>
      <c r="J1181" s="5">
        <f>VLOOKUP(F1181,'Set up'!$A$2:$D$50,4,FALSE)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up'!$A$2:$E$50,5,FALSE)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up'!$A$2:$C$50,3,FALSE)</f>
        <v>Cash</v>
      </c>
      <c r="J1182" s="5">
        <f>VLOOKUP(F1182,'Set up'!$A$2:$D$50,4,FALSE)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up'!$A$2:$E$50,5,FALSE)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up'!$A$2:$C$50,3,FALSE)</f>
        <v>45</v>
      </c>
      <c r="J1183" s="5">
        <f>VLOOKUP(F1183,'Set up'!$A$2:$D$50,4,FALSE)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up'!$A$2:$E$50,5,FALSE)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up'!$A$2:$C$50,3,FALSE)</f>
        <v>45</v>
      </c>
      <c r="J1184" s="5">
        <f>VLOOKUP(F1184,'Set up'!$A$2:$D$50,4,FALSE)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up'!$A$2:$E$50,5,FALSE)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up'!$A$2:$C$50,3,FALSE)</f>
        <v>45</v>
      </c>
      <c r="J1185" s="5">
        <f>VLOOKUP(F1185,'Set up'!$A$2:$D$50,4,FALSE)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up'!$A$2:$E$50,5,FALSE)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up'!$A$2:$C$50,3,FALSE)</f>
        <v>45</v>
      </c>
      <c r="J1186" s="5">
        <f>VLOOKUP(F1186,'Set up'!$A$2:$D$50,4,FALSE)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up'!$A$2:$E$50,5,FALSE)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up'!$A$2:$C$50,3,FALSE)</f>
        <v>45</v>
      </c>
      <c r="J1187" s="5">
        <f>VLOOKUP(F1187,'Set up'!$A$2:$D$50,4,FALSE)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up'!$A$2:$E$50,5,FALSE)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up'!$A$2:$C$50,3,FALSE)</f>
        <v>120</v>
      </c>
      <c r="J1188" s="5">
        <f>VLOOKUP(F1188,'Set up'!$A$2:$D$50,4,FALSE)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up'!$A$2:$E$50,5,FALSE)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up'!$A$2:$C$50,3,FALSE)</f>
        <v>120</v>
      </c>
      <c r="J1189" s="5">
        <f>VLOOKUP(F1189,'Set up'!$A$2:$D$50,4,FALSE)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up'!$A$2:$E$50,5,FALSE)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up'!$A$2:$C$50,3,FALSE)</f>
        <v>120</v>
      </c>
      <c r="J1190" s="5">
        <f>VLOOKUP(F1190,'Set up'!$A$2:$D$50,4,FALSE)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up'!$A$2:$E$50,5,FALSE)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up'!$A$2:$C$50,3,FALSE)</f>
        <v>120</v>
      </c>
      <c r="J1191" s="5">
        <f>VLOOKUP(F1191,'Set up'!$A$2:$D$50,4,FALSE)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up'!$A$2:$E$50,5,FALSE)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up'!$A$2:$C$50,3,FALSE)</f>
        <v>120</v>
      </c>
      <c r="J1192" s="5">
        <f>VLOOKUP(F1192,'Set up'!$A$2:$D$50,4,FALSE)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up'!$A$2:$E$50,5,FALSE)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up'!$A$2:$C$50,3,FALSE)</f>
        <v>120</v>
      </c>
      <c r="J1193" s="5">
        <f>VLOOKUP(F1193,'Set up'!$A$2:$D$50,4,FALSE)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up'!$A$2:$E$50,5,FALSE)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up'!$A$2:$C$50,3,FALSE)</f>
        <v>Cash</v>
      </c>
      <c r="J1194" s="5">
        <f>VLOOKUP(F1194,'Set up'!$A$2:$D$50,4,FALSE)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up'!$A$2:$E$50,5,FALSE)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up'!$A$2:$C$50,3,FALSE)</f>
        <v>Cash</v>
      </c>
      <c r="J1195" s="5">
        <f>VLOOKUP(F1195,'Set up'!$A$2:$D$50,4,FALSE)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up'!$A$2:$E$50,5,FALSE)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up'!$A$2:$C$50,3,FALSE)</f>
        <v>Cash</v>
      </c>
      <c r="J1196" s="5">
        <f>VLOOKUP(F1196,'Set up'!$A$2:$D$50,4,FALSE)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up'!$A$2:$E$50,5,FALSE)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up'!$A$2:$C$50,3,FALSE)</f>
        <v>Cash</v>
      </c>
      <c r="J1197" s="5">
        <f>VLOOKUP(F1197,'Set up'!$A$2:$D$50,4,FALSE)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up'!$A$2:$E$50,5,FALSE)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up'!$A$2:$C$50,3,FALSE)</f>
        <v>Cash</v>
      </c>
      <c r="J1198" s="5">
        <f>VLOOKUP(F1198,'Set up'!$A$2:$D$50,4,FALSE)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up'!$A$2:$E$50,5,FALSE)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up'!$A$2:$C$50,3,FALSE)</f>
        <v>Cash</v>
      </c>
      <c r="J1199" s="5">
        <f>VLOOKUP(F1199,'Set up'!$A$2:$D$50,4,FALSE)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up'!$A$2:$E$50,5,FALSE)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up'!$A$2:$C$50,3,FALSE)</f>
        <v>Cash</v>
      </c>
      <c r="J1200" s="5">
        <f>VLOOKUP(F1200,'Set up'!$A$2:$D$50,4,FALSE)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up'!$A$2:$E$50,5,FALSE)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up'!$A$2:$C$50,3,FALSE)</f>
        <v>Cash</v>
      </c>
      <c r="J1201" s="5">
        <f>VLOOKUP(F1201,'Set up'!$A$2:$D$50,4,FALSE)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up'!$A$2:$E$50,5,FALSE)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up'!$A$2:$C$50,3,FALSE)</f>
        <v>Cash</v>
      </c>
      <c r="J1202" s="5">
        <f>VLOOKUP(F1202,'Set up'!$A$2:$D$50,4,FALSE)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up'!$A$2:$E$50,5,FALSE)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up'!$A$2:$C$50,3,FALSE)</f>
        <v>Cash</v>
      </c>
      <c r="J1203" s="5">
        <f>VLOOKUP(F1203,'Set up'!$A$2:$D$50,4,FALSE)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up'!$A$2:$E$50,5,FALSE)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up'!$A$2:$C$50,3,FALSE)</f>
        <v>Cash</v>
      </c>
      <c r="J1204" s="5">
        <f>VLOOKUP(F1204,'Set up'!$A$2:$D$50,4,FALSE)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up'!$A$2:$E$50,5,FALSE)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up'!$A$2:$C$50,3,FALSE)</f>
        <v>Cash</v>
      </c>
      <c r="J1205" s="5">
        <f>VLOOKUP(F1205,'Set up'!$A$2:$D$50,4,FALSE)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up'!$A$2:$E$50,5,FALSE)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up'!$A$2:$C$50,3,FALSE)</f>
        <v>Cash</v>
      </c>
      <c r="J1206" s="5">
        <f>VLOOKUP(F1206,'Set up'!$A$2:$D$50,4,FALSE)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up'!$A$2:$E$50,5,FALSE)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up'!$A$2:$C$50,3,FALSE)</f>
        <v>60</v>
      </c>
      <c r="J1207" s="5">
        <f>VLOOKUP(F1207,'Set up'!$A$2:$D$50,4,FALSE)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up'!$A$2:$E$50,5,FALSE)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up'!$A$2:$C$50,3,FALSE)</f>
        <v>60</v>
      </c>
      <c r="J1208" s="5">
        <f>VLOOKUP(F1208,'Set up'!$A$2:$D$50,4,FALSE)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up'!$A$2:$E$50,5,FALSE)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up'!$A$2:$C$50,3,FALSE)</f>
        <v>60</v>
      </c>
      <c r="J1209" s="5">
        <f>VLOOKUP(F1209,'Set up'!$A$2:$D$50,4,FALSE)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up'!$A$2:$E$50,5,FALSE)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up'!$A$2:$C$50,3,FALSE)</f>
        <v>60</v>
      </c>
      <c r="J1210" s="5">
        <f>VLOOKUP(F1210,'Set up'!$A$2:$D$50,4,FALSE)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up'!$A$2:$E$50,5,FALSE)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up'!$A$2:$C$50,3,FALSE)</f>
        <v>Cash</v>
      </c>
      <c r="J1211" s="5">
        <f>VLOOKUP(F1211,'Set up'!$A$2:$D$50,4,FALSE)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up'!$A$2:$E$50,5,FALSE)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up'!$A$2:$C$50,3,FALSE)</f>
        <v>Cash</v>
      </c>
      <c r="J1212" s="5">
        <f>VLOOKUP(F1212,'Set up'!$A$2:$D$50,4,FALSE)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up'!$A$2:$E$50,5,FALSE)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up'!$A$2:$C$50,3,FALSE)</f>
        <v>Cash</v>
      </c>
      <c r="J1213" s="5">
        <f>VLOOKUP(F1213,'Set up'!$A$2:$D$50,4,FALSE)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up'!$A$2:$E$50,5,FALSE)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up'!$A$2:$C$50,3,FALSE)</f>
        <v>Cash</v>
      </c>
      <c r="J1214" s="5">
        <f>VLOOKUP(F1214,'Set up'!$A$2:$D$50,4,FALSE)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up'!$A$2:$E$50,5,FALSE)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up'!$A$2:$C$50,3,FALSE)</f>
        <v>Cash</v>
      </c>
      <c r="J1215" s="5">
        <f>VLOOKUP(F1215,'Set up'!$A$2:$D$50,4,FALSE)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up'!$A$2:$E$50,5,FALSE)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up'!$A$2:$C$50,3,FALSE)</f>
        <v>Cash</v>
      </c>
      <c r="J1216" s="5">
        <f>VLOOKUP(F1216,'Set up'!$A$2:$D$50,4,FALSE)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up'!$A$2:$E$50,5,FALSE)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up'!$A$2:$C$50,3,FALSE)</f>
        <v>Cash</v>
      </c>
      <c r="J1217" s="5">
        <f>VLOOKUP(F1217,'Set up'!$A$2:$D$50,4,FALSE)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up'!$A$2:$E$50,5,FALSE)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up'!$A$2:$C$50,3,FALSE)</f>
        <v>Cash</v>
      </c>
      <c r="J1218" s="5">
        <f>VLOOKUP(F1218,'Set up'!$A$2:$D$50,4,FALSE)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up'!$A$2:$E$50,5,FALSE)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up'!$A$2:$C$50,3,FALSE)</f>
        <v>Cash</v>
      </c>
      <c r="J1219" s="5">
        <f>VLOOKUP(F1219,'Set up'!$A$2:$D$50,4,FALSE)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up'!$A$2:$E$50,5,FALSE)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up'!$A$2:$C$50,3,FALSE)</f>
        <v>Cash</v>
      </c>
      <c r="J1220" s="5">
        <f>VLOOKUP(F1220,'Set up'!$A$2:$D$50,4,FALSE)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up'!$A$2:$E$50,5,FALSE)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up'!$A$2:$C$50,3,FALSE)</f>
        <v>Cash</v>
      </c>
      <c r="J1221" s="5">
        <f>VLOOKUP(F1221,'Set up'!$A$2:$D$50,4,FALSE)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up'!$A$2:$E$50,5,FALSE)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up'!$A$2:$C$50,3,FALSE)</f>
        <v>Cash</v>
      </c>
      <c r="J1222" s="5">
        <f>VLOOKUP(F1222,'Set up'!$A$2:$D$50,4,FALSE)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up'!$A$2:$E$50,5,FALSE)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up'!$A$2:$C$50,3,FALSE)</f>
        <v>Cash</v>
      </c>
      <c r="J1223" s="5">
        <f>VLOOKUP(F1223,'Set up'!$A$2:$D$50,4,FALSE)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up'!$A$2:$E$50,5,FALSE)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up'!$A$2:$C$50,3,FALSE)</f>
        <v>Cash</v>
      </c>
      <c r="J1224" s="5">
        <f>VLOOKUP(F1224,'Set up'!$A$2:$D$50,4,FALSE)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up'!$A$2:$E$50,5,FALSE)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up'!$A$2:$C$50,3,FALSE)</f>
        <v>Cash</v>
      </c>
      <c r="J1225" s="5">
        <f>VLOOKUP(F1225,'Set up'!$A$2:$D$50,4,FALSE)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up'!$A$2:$E$50,5,FALSE)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up'!$A$2:$C$50,3,FALSE)</f>
        <v>Cash</v>
      </c>
      <c r="J1226" s="5">
        <f>VLOOKUP(F1226,'Set up'!$A$2:$D$50,4,FALSE)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up'!$A$2:$E$50,5,FALSE)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up'!$A$2:$C$50,3,FALSE)</f>
        <v>Cash</v>
      </c>
      <c r="J1227" s="5">
        <f>VLOOKUP(F1227,'Set up'!$A$2:$D$50,4,FALSE)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up'!$A$2:$E$50,5,FALSE)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up'!$A$2:$C$50,3,FALSE)</f>
        <v>Cash</v>
      </c>
      <c r="J1228" s="5">
        <f>VLOOKUP(F1228,'Set up'!$A$2:$D$50,4,FALSE)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up'!$A$2:$E$50,5,FALSE)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up'!$A$2:$C$50,3,FALSE)</f>
        <v>Cash</v>
      </c>
      <c r="J1229" s="5">
        <f>VLOOKUP(F1229,'Set up'!$A$2:$D$50,4,FALSE)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up'!$A$2:$E$50,5,FALSE)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up'!$A$2:$C$50,3,FALSE)</f>
        <v>Cash</v>
      </c>
      <c r="J1230" s="5">
        <f>VLOOKUP(F1230,'Set up'!$A$2:$D$50,4,FALSE)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up'!$A$2:$E$50,5,FALSE)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up'!$A$2:$C$50,3,FALSE)</f>
        <v>Cash</v>
      </c>
      <c r="J1231" s="5">
        <f>VLOOKUP(F1231,'Set up'!$A$2:$D$50,4,FALSE)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up'!$A$2:$E$50,5,FALSE)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up'!$A$2:$C$50,3,FALSE)</f>
        <v>Cash</v>
      </c>
      <c r="J1232" s="5">
        <f>VLOOKUP(F1232,'Set up'!$A$2:$D$50,4,FALSE)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up'!$A$2:$E$50,5,FALSE)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up'!$A$2:$C$50,3,FALSE)</f>
        <v>Cash</v>
      </c>
      <c r="J1233" s="5">
        <f>VLOOKUP(F1233,'Set up'!$A$2:$D$50,4,FALSE)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up'!$A$2:$E$50,5,FALSE)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up'!$A$2:$C$50,3,FALSE)</f>
        <v>Cash</v>
      </c>
      <c r="J1234" s="5">
        <f>VLOOKUP(F1234,'Set up'!$A$2:$D$50,4,FALSE)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up'!$A$2:$E$50,5,FALSE)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up'!$A$2:$C$50,3,FALSE)</f>
        <v>Cash</v>
      </c>
      <c r="J1235" s="5">
        <f>VLOOKUP(F1235,'Set up'!$A$2:$D$50,4,FALSE)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up'!$A$2:$E$50,5,FALSE)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up'!$A$2:$C$50,3,FALSE)</f>
        <v>Cash</v>
      </c>
      <c r="J1236" s="5">
        <f>VLOOKUP(F1236,'Set up'!$A$2:$D$50,4,FALSE)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up'!$A$2:$E$50,5,FALSE)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up'!$A$2:$C$50,3,FALSE)</f>
        <v>Cash</v>
      </c>
      <c r="J1237" s="5">
        <f>VLOOKUP(F1237,'Set up'!$A$2:$D$50,4,FALSE)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up'!$A$2:$E$50,5,FALSE)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up'!$A$2:$C$50,3,FALSE)</f>
        <v>Cash</v>
      </c>
      <c r="J1238" s="5">
        <f>VLOOKUP(F1238,'Set up'!$A$2:$D$50,4,FALSE)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up'!$A$2:$E$50,5,FALSE)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up'!$A$2:$C$50,3,FALSE)</f>
        <v>Cash</v>
      </c>
      <c r="J1239" s="5">
        <f>VLOOKUP(F1239,'Set up'!$A$2:$D$50,4,FALSE)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up'!$A$2:$E$50,5,FALSE)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up'!$A$2:$C$50,3,FALSE)</f>
        <v>Cash</v>
      </c>
      <c r="J1240" s="5">
        <f>VLOOKUP(F1240,'Set up'!$A$2:$D$50,4,FALSE)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up'!$A$2:$E$50,5,FALSE)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up'!$A$2:$C$50,3,FALSE)</f>
        <v>Cash</v>
      </c>
      <c r="J1241" s="5">
        <f>VLOOKUP(F1241,'Set up'!$A$2:$D$50,4,FALSE)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up'!$A$2:$E$50,5,FALSE)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up'!$A$2:$C$50,3,FALSE)</f>
        <v>Cash</v>
      </c>
      <c r="J1242" s="5">
        <f>VLOOKUP(F1242,'Set up'!$A$2:$D$50,4,FALSE)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up'!$A$2:$E$50,5,FALSE)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up'!$A$2:$C$50,3,FALSE)</f>
        <v>Cash</v>
      </c>
      <c r="J1243" s="5">
        <f>VLOOKUP(F1243,'Set up'!$A$2:$D$50,4,FALSE)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up'!$A$2:$E$50,5,FALSE)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up'!$A$2:$C$50,3,FALSE)</f>
        <v>Cash</v>
      </c>
      <c r="J1244" s="5">
        <f>VLOOKUP(F1244,'Set up'!$A$2:$D$50,4,FALSE)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up'!$A$2:$E$50,5,FALSE)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up'!$A$2:$C$50,3,FALSE)</f>
        <v>Cash</v>
      </c>
      <c r="J1245" s="5">
        <f>VLOOKUP(F1245,'Set up'!$A$2:$D$50,4,FALSE)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up'!$A$2:$E$50,5,FALSE)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up'!$A$2:$C$50,3,FALSE)</f>
        <v>Cash</v>
      </c>
      <c r="J1246" s="5">
        <f>VLOOKUP(F1246,'Set up'!$A$2:$D$50,4,FALSE)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up'!$A$2:$E$50,5,FALSE)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up'!$A$2:$C$50,3,FALSE)</f>
        <v>Cash</v>
      </c>
      <c r="J1247" s="5">
        <f>VLOOKUP(F1247,'Set up'!$A$2:$D$50,4,FALSE)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up'!$A$2:$E$50,5,FALSE)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up'!$A$2:$C$50,3,FALSE)</f>
        <v>Cash</v>
      </c>
      <c r="J1248" s="5">
        <f>VLOOKUP(F1248,'Set up'!$A$2:$D$50,4,FALSE)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up'!$A$2:$E$50,5,FALSE)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up'!$A$2:$C$50,3,FALSE)</f>
        <v>Cash</v>
      </c>
      <c r="J1249" s="5">
        <f>VLOOKUP(F1249,'Set up'!$A$2:$D$50,4,FALSE)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up'!$A$2:$E$50,5,FALSE)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up'!$A$2:$C$50,3,FALSE)</f>
        <v>Cash</v>
      </c>
      <c r="J1250" s="5">
        <f>VLOOKUP(F1250,'Set up'!$A$2:$D$50,4,FALSE)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up'!$A$2:$E$50,5,FALSE)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up'!$A$2:$C$50,3,FALSE)</f>
        <v>Cash</v>
      </c>
      <c r="J1251" s="5">
        <f>VLOOKUP(F1251,'Set up'!$A$2:$D$50,4,FALSE)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up'!$A$2:$E$50,5,FALSE)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up'!$A$2:$C$50,3,FALSE)</f>
        <v>Cash</v>
      </c>
      <c r="J1252" s="5">
        <f>VLOOKUP(F1252,'Set up'!$A$2:$D$50,4,FALSE)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up'!$A$2:$E$50,5,FALSE)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up'!$A$2:$C$50,3,FALSE)</f>
        <v>Cash</v>
      </c>
      <c r="J1253" s="5">
        <f>VLOOKUP(F1253,'Set up'!$A$2:$D$50,4,FALSE)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up'!$A$2:$E$50,5,FALSE)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up'!$A$2:$C$50,3,FALSE)</f>
        <v>Cash</v>
      </c>
      <c r="J1254" s="5">
        <f>VLOOKUP(F1254,'Set up'!$A$2:$D$50,4,FALSE)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up'!$A$2:$E$50,5,FALSE)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up'!$A$2:$C$50,3,FALSE)</f>
        <v>Cash</v>
      </c>
      <c r="J1255" s="5">
        <f>VLOOKUP(F1255,'Set up'!$A$2:$D$50,4,FALSE)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up'!$A$2:$E$50,5,FALSE)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up'!$A$2:$C$50,3,FALSE)</f>
        <v>120</v>
      </c>
      <c r="J1256" s="5">
        <f>VLOOKUP(F1256,'Set up'!$A$2:$D$50,4,FALSE)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up'!$A$2:$E$50,5,FALSE)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up'!$A$2:$C$50,3,FALSE)</f>
        <v>120</v>
      </c>
      <c r="J1257" s="5">
        <f>VLOOKUP(F1257,'Set up'!$A$2:$D$50,4,FALSE)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up'!$A$2:$E$50,5,FALSE)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up'!$A$2:$C$50,3,FALSE)</f>
        <v>120</v>
      </c>
      <c r="J1258" s="5">
        <f>VLOOKUP(F1258,'Set up'!$A$2:$D$50,4,FALSE)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up'!$A$2:$E$50,5,FALSE)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up'!$A$2:$C$50,3,FALSE)</f>
        <v>120</v>
      </c>
      <c r="J1259" s="5">
        <f>VLOOKUP(F1259,'Set up'!$A$2:$D$50,4,FALSE)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up'!$A$2:$E$50,5,FALSE)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up'!$A$2:$C$50,3,FALSE)</f>
        <v>120</v>
      </c>
      <c r="J1260" s="5">
        <f>VLOOKUP(F1260,'Set up'!$A$2:$D$50,4,FALSE)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up'!$A$2:$E$50,5,FALSE)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up'!$A$2:$C$50,3,FALSE)</f>
        <v>120</v>
      </c>
      <c r="J1261" s="5">
        <f>VLOOKUP(F1261,'Set up'!$A$2:$D$50,4,FALSE)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up'!$A$2:$E$50,5,FALSE)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up'!$A$2:$C$50,3,FALSE)</f>
        <v>120</v>
      </c>
      <c r="J1262" s="5">
        <f>VLOOKUP(F1262,'Set up'!$A$2:$D$50,4,FALSE)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up'!$A$2:$E$50,5,FALSE)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up'!$A$2:$C$50,3,FALSE)</f>
        <v>Cash</v>
      </c>
      <c r="J1263" s="5">
        <f>VLOOKUP(F1263,'Set up'!$A$2:$D$50,4,FALSE)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up'!$A$2:$E$50,5,FALSE)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up'!$A$2:$C$50,3,FALSE)</f>
        <v>Cash</v>
      </c>
      <c r="J1264" s="5">
        <f>VLOOKUP(F1264,'Set up'!$A$2:$D$50,4,FALSE)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up'!$A$2:$E$50,5,FALSE)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up'!$A$2:$C$50,3,FALSE)</f>
        <v>Cash</v>
      </c>
      <c r="J1265" s="5">
        <f>VLOOKUP(F1265,'Set up'!$A$2:$D$50,4,FALSE)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up'!$A$2:$E$50,5,FALSE)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up'!$A$2:$C$50,3,FALSE)</f>
        <v>Cash</v>
      </c>
      <c r="J1266" s="5">
        <f>VLOOKUP(F1266,'Set up'!$A$2:$D$50,4,FALSE)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up'!$A$2:$E$50,5,FALSE)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up'!$A$2:$C$50,3,FALSE)</f>
        <v>Cash</v>
      </c>
      <c r="J1267" s="5">
        <f>VLOOKUP(F1267,'Set up'!$A$2:$D$50,4,FALSE)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up'!$A$2:$E$50,5,FALSE)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up'!$A$2:$C$50,3,FALSE)</f>
        <v>Cash</v>
      </c>
      <c r="J1268" s="5">
        <f>VLOOKUP(F1268,'Set up'!$A$2:$D$50,4,FALSE)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up'!$A$2:$E$50,5,FALSE)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up'!$A$2:$C$50,3,FALSE)</f>
        <v>Cash</v>
      </c>
      <c r="J1269" s="5">
        <f>VLOOKUP(F1269,'Set up'!$A$2:$D$50,4,FALSE)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up'!$A$2:$E$50,5,FALSE)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up'!$A$2:$C$50,3,FALSE)</f>
        <v>Cash</v>
      </c>
      <c r="J1270" s="5">
        <f>VLOOKUP(F1270,'Set up'!$A$2:$D$50,4,FALSE)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up'!$A$2:$E$50,5,FALSE)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up'!$A$2:$C$50,3,FALSE)</f>
        <v>Cash</v>
      </c>
      <c r="J1271" s="5">
        <f>VLOOKUP(F1271,'Set up'!$A$2:$D$50,4,FALSE)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up'!$A$2:$E$50,5,FALSE)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up'!$A$2:$C$50,3,FALSE)</f>
        <v>Cash</v>
      </c>
      <c r="J1272" s="5">
        <f>VLOOKUP(F1272,'Set up'!$A$2:$D$50,4,FALSE)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up'!$A$2:$E$50,5,FALSE)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up'!$A$2:$C$50,3,FALSE)</f>
        <v>Cash</v>
      </c>
      <c r="J1273" s="5">
        <f>VLOOKUP(F1273,'Set up'!$A$2:$D$50,4,FALSE)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up'!$A$2:$E$50,5,FALSE)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up'!$A$2:$C$50,3,FALSE)</f>
        <v>Cash</v>
      </c>
      <c r="J1274" s="5">
        <f>VLOOKUP(F1274,'Set up'!$A$2:$D$50,4,FALSE)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up'!$A$2:$E$50,5,FALSE)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up'!$A$2:$C$50,3,FALSE)</f>
        <v>Cash</v>
      </c>
      <c r="J1275" s="5">
        <f>VLOOKUP(F1275,'Set up'!$A$2:$D$50,4,FALSE)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up'!$A$2:$E$50,5,FALSE)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up'!$A$2:$C$50,3,FALSE)</f>
        <v>Cash</v>
      </c>
      <c r="J1276" s="5">
        <f>VLOOKUP(F1276,'Set up'!$A$2:$D$50,4,FALSE)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up'!$A$2:$E$50,5,FALSE)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up'!$A$2:$C$50,3,FALSE)</f>
        <v>Cash</v>
      </c>
      <c r="J1277" s="5">
        <f>VLOOKUP(F1277,'Set up'!$A$2:$D$50,4,FALSE)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up'!$A$2:$E$50,5,FALSE)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up'!$A$2:$C$50,3,FALSE)</f>
        <v>Cash</v>
      </c>
      <c r="J1278" s="5">
        <f>VLOOKUP(F1278,'Set up'!$A$2:$D$50,4,FALSE)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up'!$A$2:$E$50,5,FALSE)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up'!$A$2:$C$50,3,FALSE)</f>
        <v>Cash</v>
      </c>
      <c r="J1279" s="5">
        <f>VLOOKUP(F1279,'Set up'!$A$2:$D$50,4,FALSE)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up'!$A$2:$E$50,5,FALSE)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up'!$A$2:$C$50,3,FALSE)</f>
        <v>Cash</v>
      </c>
      <c r="J1280" s="5">
        <f>VLOOKUP(F1280,'Set up'!$A$2:$D$50,4,FALSE)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up'!$A$2:$E$50,5,FALSE)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up'!$A$2:$C$50,3,FALSE)</f>
        <v>Cash</v>
      </c>
      <c r="J1281" s="5">
        <f>VLOOKUP(F1281,'Set up'!$A$2:$D$50,4,FALSE)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up'!$A$2:$E$50,5,FALSE)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up'!$A$2:$C$50,3,FALSE)</f>
        <v>Cash</v>
      </c>
      <c r="J1282" s="5">
        <f>VLOOKUP(F1282,'Set up'!$A$2:$D$50,4,FALSE)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up'!$A$2:$E$50,5,FALSE)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up'!$A$2:$C$50,3,FALSE)</f>
        <v>Cash</v>
      </c>
      <c r="J1283" s="5">
        <f>VLOOKUP(F1283,'Set up'!$A$2:$D$50,4,FALSE)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up'!$A$2:$E$50,5,FALSE)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up'!$A$2:$C$50,3,FALSE)</f>
        <v>Cash</v>
      </c>
      <c r="J1284" s="5">
        <f>VLOOKUP(F1284,'Set up'!$A$2:$D$50,4,FALSE)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up'!$A$2:$E$50,5,FALSE)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up'!$A$2:$C$50,3,FALSE)</f>
        <v>Cash</v>
      </c>
      <c r="J1285" s="5">
        <f>VLOOKUP(F1285,'Set up'!$A$2:$D$50,4,FALSE)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up'!$A$2:$E$50,5,FALSE)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up'!$A$2:$C$50,3,FALSE)</f>
        <v>Cash</v>
      </c>
      <c r="J1286" s="5">
        <f>VLOOKUP(F1286,'Set up'!$A$2:$D$50,4,FALSE)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up'!$A$2:$E$50,5,FALSE)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up'!$A$2:$C$50,3,FALSE)</f>
        <v>Cash</v>
      </c>
      <c r="J1287" s="5">
        <f>VLOOKUP(F1287,'Set up'!$A$2:$D$50,4,FALSE)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up'!$A$2:$E$50,5,FALSE)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up'!$A$2:$C$50,3,FALSE)</f>
        <v>Cash</v>
      </c>
      <c r="J1288" s="5">
        <f>VLOOKUP(F1288,'Set up'!$A$2:$D$50,4,FALSE)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up'!$A$2:$E$50,5,FALSE)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up'!$A$2:$C$50,3,FALSE)</f>
        <v>Cash</v>
      </c>
      <c r="J1289" s="5">
        <f>VLOOKUP(F1289,'Set up'!$A$2:$D$50,4,FALSE)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up'!$A$2:$E$50,5,FALSE)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up'!$A$2:$C$50,3,FALSE)</f>
        <v>Cash</v>
      </c>
      <c r="J1290" s="5">
        <f>VLOOKUP(F1290,'Set up'!$A$2:$D$50,4,FALSE)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up'!$A$2:$E$50,5,FALSE)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up'!$A$2:$C$50,3,FALSE)</f>
        <v>Cash</v>
      </c>
      <c r="J1291" s="5">
        <f>VLOOKUP(F1291,'Set up'!$A$2:$D$50,4,FALSE)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up'!$A$2:$E$50,5,FALSE)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up'!$A$2:$C$50,3,FALSE)</f>
        <v>Cash</v>
      </c>
      <c r="J1292" s="5">
        <f>VLOOKUP(F1292,'Set up'!$A$2:$D$50,4,FALSE)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up'!$A$2:$E$50,5,FALSE)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up'!$A$2:$C$50,3,FALSE)</f>
        <v>Cash</v>
      </c>
      <c r="J1293" s="5">
        <f>VLOOKUP(F1293,'Set up'!$A$2:$D$50,4,FALSE)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up'!$A$2:$E$50,5,FALSE)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up'!$A$2:$C$50,3,FALSE)</f>
        <v>Cash</v>
      </c>
      <c r="J1294" s="5">
        <f>VLOOKUP(F1294,'Set up'!$A$2:$D$50,4,FALSE)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up'!$A$2:$E$50,5,FALSE)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up'!$A$2:$C$50,3,FALSE)</f>
        <v>Cash</v>
      </c>
      <c r="J1295" s="5">
        <f>VLOOKUP(F1295,'Set up'!$A$2:$D$50,4,FALSE)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up'!$A$2:$E$50,5,FALSE)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up'!$A$2:$C$50,3,FALSE)</f>
        <v>Cash</v>
      </c>
      <c r="J1296" s="5">
        <f>VLOOKUP(F1296,'Set up'!$A$2:$D$50,4,FALSE)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up'!$A$2:$E$50,5,FALSE)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up'!$A$2:$C$50,3,FALSE)</f>
        <v>Cash</v>
      </c>
      <c r="J1297" s="5">
        <f>VLOOKUP(F1297,'Set up'!$A$2:$D$50,4,FALSE)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up'!$A$2:$E$50,5,FALSE)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up'!$A$2:$C$50,3,FALSE)</f>
        <v>Cash</v>
      </c>
      <c r="J1298" s="5">
        <f>VLOOKUP(F1298,'Set up'!$A$2:$D$50,4,FALSE)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up'!$A$2:$E$50,5,FALSE)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up'!$A$2:$C$50,3,FALSE)</f>
        <v>Cash</v>
      </c>
      <c r="J1299" s="5">
        <f>VLOOKUP(F1299,'Set up'!$A$2:$D$50,4,FALSE)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up'!$A$2:$E$50,5,FALSE)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up'!$A$2:$C$50,3,FALSE)</f>
        <v>Cash</v>
      </c>
      <c r="J1300" s="5">
        <f>VLOOKUP(F1300,'Set up'!$A$2:$D$50,4,FALSE)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up'!$A$2:$E$50,5,FALSE)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up'!$A$2:$C$50,3,FALSE)</f>
        <v>Cash</v>
      </c>
      <c r="J1301" s="5">
        <f>VLOOKUP(F1301,'Set up'!$A$2:$D$50,4,FALSE)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up'!$A$2:$E$50,5,FALSE)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up'!$A$2:$C$50,3,FALSE)</f>
        <v>Cash</v>
      </c>
      <c r="J1302" s="5">
        <f>VLOOKUP(F1302,'Set up'!$A$2:$D$50,4,FALSE)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up'!$A$2:$E$50,5,FALSE)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up'!$A$2:$C$50,3,FALSE)</f>
        <v>120</v>
      </c>
      <c r="J1303" s="5">
        <f>VLOOKUP(F1303,'Set up'!$A$2:$D$50,4,FALSE)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up'!$A$2:$E$50,5,FALSE)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up'!$A$2:$C$50,3,FALSE)</f>
        <v>120</v>
      </c>
      <c r="J1304" s="5">
        <f>VLOOKUP(F1304,'Set up'!$A$2:$D$50,4,FALSE)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up'!$A$2:$E$50,5,FALSE)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up'!$A$2:$C$50,3,FALSE)</f>
        <v>120</v>
      </c>
      <c r="J1305" s="5">
        <f>VLOOKUP(F1305,'Set up'!$A$2:$D$50,4,FALSE)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up'!$A$2:$E$50,5,FALSE)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up'!$A$2:$C$50,3,FALSE)</f>
        <v>120</v>
      </c>
      <c r="J1306" s="5">
        <f>VLOOKUP(F1306,'Set up'!$A$2:$D$50,4,FALSE)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up'!$A$2:$E$50,5,FALSE)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up'!$A$2:$C$50,3,FALSE)</f>
        <v>120</v>
      </c>
      <c r="J1307" s="5">
        <f>VLOOKUP(F1307,'Set up'!$A$2:$D$50,4,FALSE)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up'!$A$2:$E$50,5,FALSE)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up'!$A$2:$C$50,3,FALSE)</f>
        <v>120</v>
      </c>
      <c r="J1308" s="5">
        <f>VLOOKUP(F1308,'Set up'!$A$2:$D$50,4,FALSE)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up'!$A$2:$E$50,5,FALSE)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up'!$A$2:$C$50,3,FALSE)</f>
        <v>120</v>
      </c>
      <c r="J1309" s="5">
        <f>VLOOKUP(F1309,'Set up'!$A$2:$D$50,4,FALSE)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up'!$A$2:$E$50,5,FALSE)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up'!$A$2:$C$50,3,FALSE)</f>
        <v>Cash</v>
      </c>
      <c r="J1310" s="5">
        <f>VLOOKUP(F1310,'Set up'!$A$2:$D$50,4,FALSE)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up'!$A$2:$E$50,5,FALSE)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up'!$A$2:$C$50,3,FALSE)</f>
        <v>Cash</v>
      </c>
      <c r="J1311" s="5">
        <f>VLOOKUP(F1311,'Set up'!$A$2:$D$50,4,FALSE)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up'!$A$2:$E$50,5,FALSE)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up'!$A$2:$C$50,3,FALSE)</f>
        <v>Cash</v>
      </c>
      <c r="J1312" s="5">
        <f>VLOOKUP(F1312,'Set up'!$A$2:$D$50,4,FALSE)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up'!$A$2:$E$50,5,FALSE)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up'!$A$2:$C$50,3,FALSE)</f>
        <v>Cash</v>
      </c>
      <c r="J1313" s="5">
        <f>VLOOKUP(F1313,'Set up'!$A$2:$D$50,4,FALSE)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up'!$A$2:$E$50,5,FALSE)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up'!$A$2:$C$50,3,FALSE)</f>
        <v>Cash</v>
      </c>
      <c r="J1314" s="5">
        <f>VLOOKUP(F1314,'Set up'!$A$2:$D$50,4,FALSE)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up'!$A$2:$E$50,5,FALSE)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up'!$A$2:$C$50,3,FALSE)</f>
        <v>Cash</v>
      </c>
      <c r="J1315" s="5">
        <f>VLOOKUP(F1315,'Set up'!$A$2:$D$50,4,FALSE)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up'!$A$2:$E$50,5,FALSE)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up'!$A$2:$C$50,3,FALSE)</f>
        <v>Cash</v>
      </c>
      <c r="J1316" s="5">
        <f>VLOOKUP(F1316,'Set up'!$A$2:$D$50,4,FALSE)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up'!$A$2:$E$50,5,FALSE)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up'!$A$2:$C$50,3,FALSE)</f>
        <v>Cash</v>
      </c>
      <c r="J1317" s="5">
        <f>VLOOKUP(F1317,'Set up'!$A$2:$D$50,4,FALSE)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up'!$A$2:$E$50,5,FALSE)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up'!$A$2:$C$50,3,FALSE)</f>
        <v>Cash</v>
      </c>
      <c r="J1318" s="5">
        <f>VLOOKUP(F1318,'Set up'!$A$2:$D$50,4,FALSE)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up'!$A$2:$E$50,5,FALSE)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up'!$A$2:$C$50,3,FALSE)</f>
        <v>Cash</v>
      </c>
      <c r="J1319" s="5">
        <f>VLOOKUP(F1319,'Set up'!$A$2:$D$50,4,FALSE)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up'!$A$2:$E$50,5,FALSE)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up'!$A$2:$C$50,3,FALSE)</f>
        <v>Cash</v>
      </c>
      <c r="J1320" s="5">
        <f>VLOOKUP(F1320,'Set up'!$A$2:$D$50,4,FALSE)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up'!$A$2:$E$50,5,FALSE)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up'!$A$2:$C$50,3,FALSE)</f>
        <v>Cash</v>
      </c>
      <c r="J1321" s="5">
        <f>VLOOKUP(F1321,'Set up'!$A$2:$D$50,4,FALSE)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up'!$A$2:$E$50,5,FALSE)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up'!$A$2:$C$50,3,FALSE)</f>
        <v>Cash</v>
      </c>
      <c r="J1322" s="5">
        <f>VLOOKUP(F1322,'Set up'!$A$2:$D$50,4,FALSE)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up'!$A$2:$E$50,5,FALSE)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up'!$A$2:$C$50,3,FALSE)</f>
        <v>Cash</v>
      </c>
      <c r="J1323" s="5">
        <f>VLOOKUP(F1323,'Set up'!$A$2:$D$50,4,FALSE)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up'!$A$2:$E$50,5,FALSE)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up'!$A$2:$C$50,3,FALSE)</f>
        <v>Cash</v>
      </c>
      <c r="J1324" s="5">
        <f>VLOOKUP(F1324,'Set up'!$A$2:$D$50,4,FALSE)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up'!$A$2:$E$50,5,FALSE)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up'!$A$2:$C$50,3,FALSE)</f>
        <v>Cash</v>
      </c>
      <c r="J1325" s="5">
        <f>VLOOKUP(F1325,'Set up'!$A$2:$D$50,4,FALSE)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up'!$A$2:$E$50,5,FALSE)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up'!$A$2:$C$50,3,FALSE)</f>
        <v>Cash</v>
      </c>
      <c r="J1326" s="5">
        <f>VLOOKUP(F1326,'Set up'!$A$2:$D$50,4,FALSE)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up'!$A$2:$E$50,5,FALSE)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up'!$A$2:$C$50,3,FALSE)</f>
        <v>Cash</v>
      </c>
      <c r="J1327" s="5">
        <f>VLOOKUP(F1327,'Set up'!$A$2:$D$50,4,FALSE)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up'!$A$2:$E$50,5,FALSE)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up'!$A$2:$C$50,3,FALSE)</f>
        <v>120</v>
      </c>
      <c r="J1328" s="5">
        <f>VLOOKUP(F1328,'Set up'!$A$2:$D$50,4,FALSE)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up'!$A$2:$E$50,5,FALSE)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up'!$A$2:$C$50,3,FALSE)</f>
        <v>120</v>
      </c>
      <c r="J1329" s="5">
        <f>VLOOKUP(F1329,'Set up'!$A$2:$D$50,4,FALSE)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up'!$A$2:$E$50,5,FALSE)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up'!$A$2:$C$50,3,FALSE)</f>
        <v>120</v>
      </c>
      <c r="J1330" s="5">
        <f>VLOOKUP(F1330,'Set up'!$A$2:$D$50,4,FALSE)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up'!$A$2:$E$50,5,FALSE)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up'!$A$2:$C$50,3,FALSE)</f>
        <v>120</v>
      </c>
      <c r="J1331" s="5">
        <f>VLOOKUP(F1331,'Set up'!$A$2:$D$50,4,FALSE)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up'!$A$2:$E$50,5,FALSE)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up'!$A$2:$C$50,3,FALSE)</f>
        <v>120</v>
      </c>
      <c r="J1332" s="5">
        <f>VLOOKUP(F1332,'Set up'!$A$2:$D$50,4,FALSE)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up'!$A$2:$E$50,5,FALSE)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up'!$A$2:$C$50,3,FALSE)</f>
        <v>120</v>
      </c>
      <c r="J1333" s="5">
        <f>VLOOKUP(F1333,'Set up'!$A$2:$D$50,4,FALSE)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up'!$A$2:$E$50,5,FALSE)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up'!$A$2:$C$50,3,FALSE)</f>
        <v>Cash</v>
      </c>
      <c r="J1334" s="5">
        <f>VLOOKUP(F1334,'Set up'!$A$2:$D$50,4,FALSE)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up'!$A$2:$E$50,5,FALSE)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up'!$A$2:$C$50,3,FALSE)</f>
        <v>Cash</v>
      </c>
      <c r="J1335" s="5">
        <f>VLOOKUP(F1335,'Set up'!$A$2:$D$50,4,FALSE)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up'!$A$2:$E$50,5,FALSE)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up'!$A$2:$C$50,3,FALSE)</f>
        <v>Cash</v>
      </c>
      <c r="J1336" s="5">
        <f>VLOOKUP(F1336,'Set up'!$A$2:$D$50,4,FALSE)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up'!$A$2:$E$50,5,FALSE)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up'!$A$2:$C$50,3,FALSE)</f>
        <v>Cash</v>
      </c>
      <c r="J1337" s="5">
        <f>VLOOKUP(F1337,'Set up'!$A$2:$D$50,4,FALSE)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up'!$A$2:$E$50,5,FALSE)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up'!$A$2:$C$50,3,FALSE)</f>
        <v>Cash</v>
      </c>
      <c r="J1338" s="5">
        <f>VLOOKUP(F1338,'Set up'!$A$2:$D$50,4,FALSE)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up'!$A$2:$E$50,5,FALSE)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up'!$A$2:$C$50,3,FALSE)</f>
        <v>Cash</v>
      </c>
      <c r="J1339" s="5">
        <f>VLOOKUP(F1339,'Set up'!$A$2:$D$50,4,FALSE)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up'!$A$2:$E$50,5,FALSE)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up'!$A$2:$C$50,3,FALSE)</f>
        <v>Cash</v>
      </c>
      <c r="J1340" s="5">
        <f>VLOOKUP(F1340,'Set up'!$A$2:$D$50,4,FALSE)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up'!$A$2:$E$50,5,FALSE)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up'!$A$2:$C$50,3,FALSE)</f>
        <v>Cash</v>
      </c>
      <c r="J1341" s="5">
        <f>VLOOKUP(F1341,'Set up'!$A$2:$D$50,4,FALSE)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up'!$A$2:$E$50,5,FALSE)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up'!$A$2:$C$50,3,FALSE)</f>
        <v>Cash</v>
      </c>
      <c r="J1342" s="5">
        <f>VLOOKUP(F1342,'Set up'!$A$2:$D$50,4,FALSE)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up'!$A$2:$E$50,5,FALSE)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up'!$A$2:$C$50,3,FALSE)</f>
        <v>Cash</v>
      </c>
      <c r="J1343" s="5">
        <f>VLOOKUP(F1343,'Set up'!$A$2:$D$50,4,FALSE)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up'!$A$2:$E$50,5,FALSE)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up'!$A$2:$C$50,3,FALSE)</f>
        <v>60</v>
      </c>
      <c r="J1344" s="5">
        <f>VLOOKUP(F1344,'Set up'!$A$2:$D$50,4,FALSE)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up'!$A$2:$E$50,5,FALSE)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up'!$A$2:$C$50,3,FALSE)</f>
        <v>60</v>
      </c>
      <c r="J1345" s="5">
        <f>VLOOKUP(F1345,'Set up'!$A$2:$D$50,4,FALSE)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up'!$A$2:$E$50,5,FALSE)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up'!$A$2:$C$50,3,FALSE)</f>
        <v>60</v>
      </c>
      <c r="J1346" s="5">
        <f>VLOOKUP(F1346,'Set up'!$A$2:$D$50,4,FALSE)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up'!$A$2:$E$50,5,FALSE)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up'!$A$2:$C$50,3,FALSE)</f>
        <v>Cash</v>
      </c>
      <c r="J1347" s="5">
        <f>VLOOKUP(F1347,'Set up'!$A$2:$D$50,4,FALSE)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up'!$A$2:$E$50,5,FALSE)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up'!$A$2:$C$50,3,FALSE)</f>
        <v>Cash</v>
      </c>
      <c r="J1348" s="5">
        <f>VLOOKUP(F1348,'Set up'!$A$2:$D$50,4,FALSE)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up'!$A$2:$E$50,5,FALSE)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up'!$A$2:$C$50,3,FALSE)</f>
        <v>Cash</v>
      </c>
      <c r="J1349" s="5">
        <f>VLOOKUP(F1349,'Set up'!$A$2:$D$50,4,FALSE)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up'!$A$2:$E$50,5,FALSE)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up'!$A$2:$C$50,3,FALSE)</f>
        <v>Cash</v>
      </c>
      <c r="J1350" s="5">
        <f>VLOOKUP(F1350,'Set up'!$A$2:$D$50,4,FALSE)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up'!$A$2:$E$50,5,FALSE)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up'!$A$2:$C$50,3,FALSE)</f>
        <v>Cash</v>
      </c>
      <c r="J1351" s="5">
        <f>VLOOKUP(F1351,'Set up'!$A$2:$D$50,4,FALSE)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up'!$A$2:$E$50,5,FALSE)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up'!$A$2:$C$50,3,FALSE)</f>
        <v>Cash</v>
      </c>
      <c r="J1352" s="5">
        <f>VLOOKUP(F1352,'Set up'!$A$2:$D$50,4,FALSE)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up'!$A$2:$E$50,5,FALSE)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up'!$A$2:$C$50,3,FALSE)</f>
        <v>Cash</v>
      </c>
      <c r="J1353" s="5">
        <f>VLOOKUP(F1353,'Set up'!$A$2:$D$50,4,FALSE)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up'!$A$2:$E$50,5,FALSE)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up'!$A$2:$C$50,3,FALSE)</f>
        <v>Cash</v>
      </c>
      <c r="J1354" s="5">
        <f>VLOOKUP(F1354,'Set up'!$A$2:$D$50,4,FALSE)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up'!$A$2:$E$50,5,FALSE)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up'!$A$2:$C$50,3,FALSE)</f>
        <v>Cash</v>
      </c>
      <c r="J1355" s="5">
        <f>VLOOKUP(F1355,'Set up'!$A$2:$D$50,4,FALSE)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up'!$A$2:$E$50,5,FALSE)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up'!$A$2:$C$50,3,FALSE)</f>
        <v>Cash</v>
      </c>
      <c r="J1356" s="5">
        <f>VLOOKUP(F1356,'Set up'!$A$2:$D$50,4,FALSE)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up'!$A$2:$E$50,5,FALSE)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up'!$A$2:$C$50,3,FALSE)</f>
        <v>Cash</v>
      </c>
      <c r="J1357" s="5">
        <f>VLOOKUP(F1357,'Set up'!$A$2:$D$50,4,FALSE)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up'!$A$2:$E$50,5,FALSE)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up'!$A$2:$C$50,3,FALSE)</f>
        <v>Cash</v>
      </c>
      <c r="J1358" s="5">
        <f>VLOOKUP(F1358,'Set up'!$A$2:$D$50,4,FALSE)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up'!$A$2:$E$50,5,FALSE)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up'!$A$2:$C$50,3,FALSE)</f>
        <v>Cash</v>
      </c>
      <c r="J1359" s="5">
        <f>VLOOKUP(F1359,'Set up'!$A$2:$D$50,4,FALSE)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up'!$A$2:$E$50,5,FALSE)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up'!$A$2:$C$50,3,FALSE)</f>
        <v>Cash</v>
      </c>
      <c r="J1360" s="5">
        <f>VLOOKUP(F1360,'Set up'!$A$2:$D$50,4,FALSE)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up'!$A$2:$E$50,5,FALSE)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up'!$A$2:$C$50,3,FALSE)</f>
        <v>Cash</v>
      </c>
      <c r="J1361" s="5">
        <f>VLOOKUP(F1361,'Set up'!$A$2:$D$50,4,FALSE)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up'!$A$2:$E$50,5,FALSE)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up'!$A$2:$C$50,3,FALSE)</f>
        <v>Cash</v>
      </c>
      <c r="J1362" s="5">
        <f>VLOOKUP(F1362,'Set up'!$A$2:$D$50,4,FALSE)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up'!$A$2:$E$50,5,FALSE)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up'!$A$2:$C$50,3,FALSE)</f>
        <v>Cash</v>
      </c>
      <c r="J1363" s="5">
        <f>VLOOKUP(F1363,'Set up'!$A$2:$D$50,4,FALSE)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up'!$A$2:$E$50,5,FALSE)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up'!$A$2:$C$50,3,FALSE)</f>
        <v>Cash</v>
      </c>
      <c r="J1364" s="5">
        <f>VLOOKUP(F1364,'Set up'!$A$2:$D$50,4,FALSE)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up'!$A$2:$E$50,5,FALSE)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up'!$A$2:$C$50,3,FALSE)</f>
        <v>Cash</v>
      </c>
      <c r="J1365" s="5">
        <f>VLOOKUP(F1365,'Set up'!$A$2:$D$50,4,FALSE)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up'!$A$2:$E$50,5,FALSE)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up'!$A$2:$C$50,3,FALSE)</f>
        <v>Cash</v>
      </c>
      <c r="J1366" s="5">
        <f>VLOOKUP(F1366,'Set up'!$A$2:$D$50,4,FALSE)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up'!$A$2:$E$50,5,FALSE)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up'!$A$2:$C$50,3,FALSE)</f>
        <v>Cash</v>
      </c>
      <c r="J1367" s="5">
        <f>VLOOKUP(F1367,'Set up'!$A$2:$D$50,4,FALSE)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up'!$A$2:$E$50,5,FALSE)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up'!$A$2:$C$50,3,FALSE)</f>
        <v>Cash</v>
      </c>
      <c r="J1368" s="5">
        <f>VLOOKUP(F1368,'Set up'!$A$2:$D$50,4,FALSE)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up'!$A$2:$E$50,5,FALSE)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up'!$A$2:$C$50,3,FALSE)</f>
        <v>Cash</v>
      </c>
      <c r="J1369" s="5">
        <f>VLOOKUP(F1369,'Set up'!$A$2:$D$50,4,FALSE)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up'!$A$2:$E$50,5,FALSE)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up'!$A$2:$C$50,3,FALSE)</f>
        <v>Cash</v>
      </c>
      <c r="J1370" s="5">
        <f>VLOOKUP(F1370,'Set up'!$A$2:$D$50,4,FALSE)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up'!$A$2:$E$50,5,FALSE)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up'!$A$2:$C$50,3,FALSE)</f>
        <v>Cash</v>
      </c>
      <c r="J1371" s="5">
        <f>VLOOKUP(F1371,'Set up'!$A$2:$D$50,4,FALSE)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up'!$A$2:$E$50,5,FALSE)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up'!$A$2:$C$50,3,FALSE)</f>
        <v>Cash</v>
      </c>
      <c r="J1372" s="5">
        <f>VLOOKUP(F1372,'Set up'!$A$2:$D$50,4,FALSE)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up'!$A$2:$E$50,5,FALSE)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up'!$A$2:$C$50,3,FALSE)</f>
        <v>Cash</v>
      </c>
      <c r="J1373" s="5">
        <f>VLOOKUP(F1373,'Set up'!$A$2:$D$50,4,FALSE)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up'!$A$2:$E$50,5,FALSE)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up'!$A$2:$C$50,3,FALSE)</f>
        <v>Cash</v>
      </c>
      <c r="J1374" s="5">
        <f>VLOOKUP(F1374,'Set up'!$A$2:$D$50,4,FALSE)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up'!$A$2:$E$50,5,FALSE)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up'!$A$2:$C$50,3,FALSE)</f>
        <v>Cash</v>
      </c>
      <c r="J1375" s="5">
        <f>VLOOKUP(F1375,'Set up'!$A$2:$D$50,4,FALSE)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up'!$A$2:$E$50,5,FALSE)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up'!$A$2:$C$50,3,FALSE)</f>
        <v>Cash</v>
      </c>
      <c r="J1376" s="5">
        <f>VLOOKUP(F1376,'Set up'!$A$2:$D$50,4,FALSE)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up'!$A$2:$E$50,5,FALSE)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up'!$A$2:$C$50,3,FALSE)</f>
        <v>Cash</v>
      </c>
      <c r="J1377" s="5">
        <f>VLOOKUP(F1377,'Set up'!$A$2:$D$50,4,FALSE)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up'!$A$2:$E$50,5,FALSE)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up'!$A$2:$C$50,3,FALSE)</f>
        <v>Cash</v>
      </c>
      <c r="J1378" s="5">
        <f>VLOOKUP(F1378,'Set up'!$A$2:$D$50,4,FALSE)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up'!$A$2:$E$50,5,FALSE)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up'!$A$2:$C$50,3,FALSE)</f>
        <v>Cash</v>
      </c>
      <c r="J1379" s="5">
        <f>VLOOKUP(F1379,'Set up'!$A$2:$D$50,4,FALSE)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up'!$A$2:$E$50,5,FALSE)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up'!$A$2:$C$50,3,FALSE)</f>
        <v>Cash</v>
      </c>
      <c r="J1380" s="5">
        <f>VLOOKUP(F1380,'Set up'!$A$2:$D$50,4,FALSE)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up'!$A$2:$E$50,5,FALSE)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up'!$A$2:$C$50,3,FALSE)</f>
        <v>Cash</v>
      </c>
      <c r="J1381" s="5">
        <f>VLOOKUP(F1381,'Set up'!$A$2:$D$50,4,FALSE)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up'!$A$2:$E$50,5,FALSE)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up'!$A$2:$C$50,3,FALSE)</f>
        <v>Cash</v>
      </c>
      <c r="J1382" s="5">
        <f>VLOOKUP(F1382,'Set up'!$A$2:$D$50,4,FALSE)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up'!$A$2:$E$50,5,FALSE)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up'!$A$2:$C$50,3,FALSE)</f>
        <v>Cash</v>
      </c>
      <c r="J1383" s="5">
        <f>VLOOKUP(F1383,'Set up'!$A$2:$D$50,4,FALSE)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up'!$A$2:$E$50,5,FALSE)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up'!$A$2:$C$50,3,FALSE)</f>
        <v>Cash</v>
      </c>
      <c r="J1384" s="5">
        <f>VLOOKUP(F1384,'Set up'!$A$2:$D$50,4,FALSE)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up'!$A$2:$E$50,5,FALSE)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up'!$A$2:$C$50,3,FALSE)</f>
        <v>Cash</v>
      </c>
      <c r="J1385" s="5">
        <f>VLOOKUP(F1385,'Set up'!$A$2:$D$50,4,FALSE)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up'!$A$2:$E$50,5,FALSE)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up'!$A$2:$C$50,3,FALSE)</f>
        <v>Cash</v>
      </c>
      <c r="J1386" s="5">
        <f>VLOOKUP(F1386,'Set up'!$A$2:$D$50,4,FALSE)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up'!$A$2:$E$50,5,FALSE)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up'!$A$2:$C$50,3,FALSE)</f>
        <v>Cash</v>
      </c>
      <c r="J1387" s="5">
        <f>VLOOKUP(F1387,'Set up'!$A$2:$D$50,4,FALSE)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up'!$A$2:$E$50,5,FALSE)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up'!$A$2:$C$50,3,FALSE)</f>
        <v>Cash</v>
      </c>
      <c r="J1388" s="5">
        <f>VLOOKUP(F1388,'Set up'!$A$2:$D$50,4,FALSE)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up'!$A$2:$E$50,5,FALSE)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up'!$A$2:$C$50,3,FALSE)</f>
        <v>120</v>
      </c>
      <c r="J1389" s="5">
        <f>VLOOKUP(F1389,'Set up'!$A$2:$D$50,4,FALSE)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up'!$A$2:$E$50,5,FALSE)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up'!$A$2:$C$50,3,FALSE)</f>
        <v>120</v>
      </c>
      <c r="J1390" s="5">
        <f>VLOOKUP(F1390,'Set up'!$A$2:$D$50,4,FALSE)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up'!$A$2:$E$50,5,FALSE)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up'!$A$2:$C$50,3,FALSE)</f>
        <v>120</v>
      </c>
      <c r="J1391" s="5">
        <f>VLOOKUP(F1391,'Set up'!$A$2:$D$50,4,FALSE)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up'!$A$2:$E$50,5,FALSE)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up'!$A$2:$C$50,3,FALSE)</f>
        <v>120</v>
      </c>
      <c r="J1392" s="5">
        <f>VLOOKUP(F1392,'Set up'!$A$2:$D$50,4,FALSE)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up'!$A$2:$E$50,5,FALSE)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up'!$A$2:$C$50,3,FALSE)</f>
        <v>120</v>
      </c>
      <c r="J1393" s="5">
        <f>VLOOKUP(F1393,'Set up'!$A$2:$D$50,4,FALSE)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up'!$A$2:$E$50,5,FALSE)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up'!$A$2:$C$50,3,FALSE)</f>
        <v>Cash</v>
      </c>
      <c r="J1394" s="5">
        <f>VLOOKUP(F1394,'Set up'!$A$2:$D$50,4,FALSE)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up'!$A$2:$E$50,5,FALSE)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up'!$A$2:$C$50,3,FALSE)</f>
        <v>Cash</v>
      </c>
      <c r="J1395" s="5">
        <f>VLOOKUP(F1395,'Set up'!$A$2:$D$50,4,FALSE)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up'!$A$2:$E$50,5,FALSE)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up'!$A$2:$C$50,3,FALSE)</f>
        <v>Cash</v>
      </c>
      <c r="J1396" s="5">
        <f>VLOOKUP(F1396,'Set up'!$A$2:$D$50,4,FALSE)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up'!$A$2:$E$50,5,FALSE)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up'!$A$2:$C$50,3,FALSE)</f>
        <v>Cash</v>
      </c>
      <c r="J1397" s="5">
        <f>VLOOKUP(F1397,'Set up'!$A$2:$D$50,4,FALSE)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up'!$A$2:$E$50,5,FALSE)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up'!$A$2:$C$50,3,FALSE)</f>
        <v>Cash</v>
      </c>
      <c r="J1398" s="5">
        <f>VLOOKUP(F1398,'Set up'!$A$2:$D$50,4,FALSE)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up'!$A$2:$E$50,5,FALSE)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up'!$A$2:$C$50,3,FALSE)</f>
        <v>Cash</v>
      </c>
      <c r="J1399" s="5">
        <f>VLOOKUP(F1399,'Set up'!$A$2:$D$50,4,FALSE)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up'!$A$2:$E$50,5,FALSE)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up'!$A$2:$C$50,3,FALSE)</f>
        <v>Cash</v>
      </c>
      <c r="J1400" s="5">
        <f>VLOOKUP(F1400,'Set up'!$A$2:$D$50,4,FALSE)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up'!$A$2:$E$50,5,FALSE)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up'!$A$2:$C$50,3,FALSE)</f>
        <v>Cash</v>
      </c>
      <c r="J1401" s="5">
        <f>VLOOKUP(F1401,'Set up'!$A$2:$D$50,4,FALSE)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up'!$A$2:$E$50,5,FALSE)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up'!$A$2:$C$50,3,FALSE)</f>
        <v>Cash</v>
      </c>
      <c r="J1402" s="5">
        <f>VLOOKUP(F1402,'Set up'!$A$2:$D$50,4,FALSE)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up'!$A$2:$E$50,5,FALSE)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up'!$A$2:$C$50,3,FALSE)</f>
        <v>Cash</v>
      </c>
      <c r="J1403" s="5">
        <f>VLOOKUP(F1403,'Set up'!$A$2:$D$50,4,FALSE)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up'!$A$2:$E$50,5,FALSE)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up'!$A$2:$C$50,3,FALSE)</f>
        <v>Cash</v>
      </c>
      <c r="J1404" s="5">
        <f>VLOOKUP(F1404,'Set up'!$A$2:$D$50,4,FALSE)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up'!$A$2:$E$50,5,FALSE)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up'!$A$2:$C$50,3,FALSE)</f>
        <v>Cash</v>
      </c>
      <c r="J1405" s="5">
        <f>VLOOKUP(F1405,'Set up'!$A$2:$D$50,4,FALSE)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up'!$A$2:$E$50,5,FALSE)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up'!$A$2:$C$50,3,FALSE)</f>
        <v>Cash</v>
      </c>
      <c r="J1406" s="5">
        <f>VLOOKUP(F1406,'Set up'!$A$2:$D$50,4,FALSE)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up'!$A$2:$E$50,5,FALSE)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up'!$A$2:$C$50,3,FALSE)</f>
        <v>Cash</v>
      </c>
      <c r="J1407" s="5">
        <f>VLOOKUP(F1407,'Set up'!$A$2:$D$50,4,FALSE)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up'!$A$2:$E$50,5,FALSE)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up'!$A$2:$C$50,3,FALSE)</f>
        <v>Cash</v>
      </c>
      <c r="J1408" s="5">
        <f>VLOOKUP(F1408,'Set up'!$A$2:$D$50,4,FALSE)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up'!$A$2:$E$50,5,FALSE)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up'!$A$2:$C$50,3,FALSE)</f>
        <v>Cash</v>
      </c>
      <c r="J1409" s="5">
        <f>VLOOKUP(F1409,'Set up'!$A$2:$D$50,4,FALSE)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up'!$A$2:$E$50,5,FALSE)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up'!$A$2:$C$50,3,FALSE)</f>
        <v>Cash</v>
      </c>
      <c r="J1410" s="5">
        <f>VLOOKUP(F1410,'Set up'!$A$2:$D$50,4,FALSE)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up'!$A$2:$E$50,5,FALSE)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up'!$A$2:$C$50,3,FALSE)</f>
        <v>Cash</v>
      </c>
      <c r="J1411" s="5">
        <f>VLOOKUP(F1411,'Set up'!$A$2:$D$50,4,FALSE)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up'!$A$2:$E$50,5,FALSE)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up'!$A$2:$C$50,3,FALSE)</f>
        <v>Cash</v>
      </c>
      <c r="J1412" s="5">
        <f>VLOOKUP(F1412,'Set up'!$A$2:$D$50,4,FALSE)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up'!$A$2:$E$50,5,FALSE)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up'!$A$2:$C$50,3,FALSE)</f>
        <v>Cash</v>
      </c>
      <c r="J1413" s="5">
        <f>VLOOKUP(F1413,'Set up'!$A$2:$D$50,4,FALSE)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up'!$A$2:$E$50,5,FALSE)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up'!$A$2:$C$50,3,FALSE)</f>
        <v>Cash</v>
      </c>
      <c r="J1414" s="5">
        <f>VLOOKUP(F1414,'Set up'!$A$2:$D$50,4,FALSE)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up'!$A$2:$E$50,5,FALSE)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up'!$A$2:$C$50,3,FALSE)</f>
        <v>Cash</v>
      </c>
      <c r="J1415" s="5">
        <f>VLOOKUP(F1415,'Set up'!$A$2:$D$50,4,FALSE)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up'!$A$2:$E$50,5,FALSE)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up'!$A$2:$C$50,3,FALSE)</f>
        <v>Cash</v>
      </c>
      <c r="J1416" s="5">
        <f>VLOOKUP(F1416,'Set up'!$A$2:$D$50,4,FALSE)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up'!$A$2:$E$50,5,FALSE)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up'!$A$2:$C$50,3,FALSE)</f>
        <v>Cash</v>
      </c>
      <c r="J1417" s="5">
        <f>VLOOKUP(F1417,'Set up'!$A$2:$D$50,4,FALSE)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up'!$A$2:$E$50,5,FALSE)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up'!$A$2:$C$50,3,FALSE)</f>
        <v>Cash</v>
      </c>
      <c r="J1418" s="5">
        <f>VLOOKUP(F1418,'Set up'!$A$2:$D$50,4,FALSE)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up'!$A$2:$E$50,5,FALSE)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up'!$A$2:$C$50,3,FALSE)</f>
        <v>120</v>
      </c>
      <c r="J1419" s="5">
        <f>VLOOKUP(F1419,'Set up'!$A$2:$D$50,4,FALSE)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up'!$A$2:$E$50,5,FALSE)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up'!$A$2:$C$50,3,FALSE)</f>
        <v>Cash</v>
      </c>
      <c r="J1420" s="5">
        <f>VLOOKUP(F1420,'Set up'!$A$2:$D$50,4,FALSE)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up'!$A$2:$E$50,5,FALSE)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up'!$A$2:$C$50,3,FALSE)</f>
        <v>Cash</v>
      </c>
      <c r="J1421" s="5">
        <f>VLOOKUP(F1421,'Set up'!$A$2:$D$50,4,FALSE)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up'!$A$2:$E$50,5,FALSE)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up'!$A$2:$C$50,3,FALSE)</f>
        <v>Cash</v>
      </c>
      <c r="J1422" s="5">
        <f>VLOOKUP(F1422,'Set up'!$A$2:$D$50,4,FALSE)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up'!$A$2:$E$50,5,FALSE)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up'!$A$2:$C$50,3,FALSE)</f>
        <v>Cash</v>
      </c>
      <c r="J1423" s="5">
        <f>VLOOKUP(F1423,'Set up'!$A$2:$D$50,4,FALSE)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up'!$A$2:$E$50,5,FALSE)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up'!$A$2:$C$50,3,FALSE)</f>
        <v>Cash</v>
      </c>
      <c r="J1424" s="5">
        <f>VLOOKUP(F1424,'Set up'!$A$2:$D$50,4,FALSE)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up'!$A$2:$E$50,5,FALSE)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up'!$A$2:$C$50,3,FALSE)</f>
        <v>Cash</v>
      </c>
      <c r="J1425" s="5">
        <f>VLOOKUP(F1425,'Set up'!$A$2:$D$50,4,FALSE)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up'!$A$2:$E$50,5,FALSE)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up'!$A$2:$C$50,3,FALSE)</f>
        <v>Cash</v>
      </c>
      <c r="J1426" s="5">
        <f>VLOOKUP(F1426,'Set up'!$A$2:$D$50,4,FALSE)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up'!$A$2:$E$50,5,FALSE)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up'!$A$2:$C$50,3,FALSE)</f>
        <v>Cash</v>
      </c>
      <c r="J1427" s="5">
        <f>VLOOKUP(F1427,'Set up'!$A$2:$D$50,4,FALSE)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up'!$A$2:$E$50,5,FALSE)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up'!$A$2:$C$50,3,FALSE)</f>
        <v>Cash</v>
      </c>
      <c r="J1428" s="5">
        <f>VLOOKUP(F1428,'Set up'!$A$2:$D$50,4,FALSE)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up'!$A$2:$E$50,5,FALSE)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up'!$A$2:$C$50,3,FALSE)</f>
        <v>Cash</v>
      </c>
      <c r="J1429" s="5">
        <f>VLOOKUP(F1429,'Set up'!$A$2:$D$50,4,FALSE)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up'!$A$2:$E$50,5,FALSE)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up'!$A$2:$C$50,3,FALSE)</f>
        <v>Cash</v>
      </c>
      <c r="J1430" s="5">
        <f>VLOOKUP(F1430,'Set up'!$A$2:$D$50,4,FALSE)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up'!$A$2:$E$50,5,FALSE)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up'!$A$2:$C$50,3,FALSE)</f>
        <v>Cash</v>
      </c>
      <c r="J1431" s="5">
        <f>VLOOKUP(F1431,'Set up'!$A$2:$D$50,4,FALSE)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up'!$A$2:$E$50,5,FALSE)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up'!$A$2:$C$50,3,FALSE)</f>
        <v>Cash</v>
      </c>
      <c r="J1432" s="5">
        <f>VLOOKUP(F1432,'Set up'!$A$2:$D$50,4,FALSE)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up'!$A$2:$E$50,5,FALSE)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up'!$A$2:$C$50,3,FALSE)</f>
        <v>Cash</v>
      </c>
      <c r="J1433" s="5">
        <f>VLOOKUP(F1433,'Set up'!$A$2:$D$50,4,FALSE)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up'!$A$2:$E$50,5,FALSE)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up'!$A$2:$C$50,3,FALSE)</f>
        <v>Cash</v>
      </c>
      <c r="J1434" s="5">
        <f>VLOOKUP(F1434,'Set up'!$A$2:$D$50,4,FALSE)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up'!$A$2:$E$50,5,FALSE)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up'!$A$2:$C$50,3,FALSE)</f>
        <v>Cash</v>
      </c>
      <c r="J1435" s="5">
        <f>VLOOKUP(F1435,'Set up'!$A$2:$D$50,4,FALSE)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up'!$A$2:$E$50,5,FALSE)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up'!$A$2:$C$50,3,FALSE)</f>
        <v>Cash</v>
      </c>
      <c r="J1436" s="5">
        <f>VLOOKUP(F1436,'Set up'!$A$2:$D$50,4,FALSE)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up'!$A$2:$E$50,5,FALSE)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up'!$A$2:$C$50,3,FALSE)</f>
        <v>Cash</v>
      </c>
      <c r="J1437" s="5">
        <f>VLOOKUP(F1437,'Set up'!$A$2:$D$50,4,FALSE)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up'!$A$2:$E$50,5,FALSE)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up'!$A$2:$C$50,3,FALSE)</f>
        <v>Cash</v>
      </c>
      <c r="J1438" s="5">
        <f>VLOOKUP(F1438,'Set up'!$A$2:$D$50,4,FALSE)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up'!$A$2:$E$50,5,FALSE)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up'!$A$2:$C$50,3,FALSE)</f>
        <v>Cash</v>
      </c>
      <c r="J1439" s="5">
        <f>VLOOKUP(F1439,'Set up'!$A$2:$D$50,4,FALSE)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up'!$A$2:$E$50,5,FALSE)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up'!$A$2:$C$50,3,FALSE)</f>
        <v>Cash</v>
      </c>
      <c r="J1440" s="5">
        <f>VLOOKUP(F1440,'Set up'!$A$2:$D$50,4,FALSE)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up'!$A$2:$E$50,5,FALSE)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up'!$A$2:$C$50,3,FALSE)</f>
        <v>Cash</v>
      </c>
      <c r="J1441" s="5">
        <f>VLOOKUP(F1441,'Set up'!$A$2:$D$50,4,FALSE)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up'!$A$2:$E$50,5,FALSE)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up'!$A$2:$C$50,3,FALSE)</f>
        <v>Cash</v>
      </c>
      <c r="J1442" s="5">
        <f>VLOOKUP(F1442,'Set up'!$A$2:$D$50,4,FALSE)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up'!$A$2:$E$50,5,FALSE)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up'!$A$2:$C$50,3,FALSE)</f>
        <v>Cash</v>
      </c>
      <c r="J1443" s="5">
        <f>VLOOKUP(F1443,'Set up'!$A$2:$D$50,4,FALSE)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up'!$A$2:$E$50,5,FALSE)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up'!$A$2:$C$50,3,FALSE)</f>
        <v>Cash</v>
      </c>
      <c r="J1444" s="5">
        <f>VLOOKUP(F1444,'Set up'!$A$2:$D$50,4,FALSE)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up'!$A$2:$E$50,5,FALSE)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up'!$A$2:$C$50,3,FALSE)</f>
        <v>30</v>
      </c>
      <c r="J1445" s="5">
        <f>VLOOKUP(F1445,'Set up'!$A$2:$D$50,4,FALSE)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up'!$A$2:$E$50,5,FALSE)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up'!$A$2:$C$50,3,FALSE)</f>
        <v>30</v>
      </c>
      <c r="J1446" s="5">
        <f>VLOOKUP(F1446,'Set up'!$A$2:$D$50,4,FALSE)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up'!$A$2:$E$50,5,FALSE)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up'!$A$2:$C$50,3,FALSE)</f>
        <v>30</v>
      </c>
      <c r="J1447" s="5">
        <f>VLOOKUP(F1447,'Set up'!$A$2:$D$50,4,FALSE)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up'!$A$2:$E$50,5,FALSE)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up'!$A$2:$C$50,3,FALSE)</f>
        <v>30</v>
      </c>
      <c r="J1448" s="5">
        <f>VLOOKUP(F1448,'Set up'!$A$2:$D$50,4,FALSE)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up'!$A$2:$E$50,5,FALSE)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up'!$A$2:$C$50,3,FALSE)</f>
        <v>Cash</v>
      </c>
      <c r="J1449" s="5">
        <f>VLOOKUP(F1449,'Set up'!$A$2:$D$50,4,FALSE)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up'!$A$2:$E$50,5,FALSE)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up'!$A$2:$C$50,3,FALSE)</f>
        <v>Cash</v>
      </c>
      <c r="J1450" s="5">
        <f>VLOOKUP(F1450,'Set up'!$A$2:$D$50,4,FALSE)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up'!$A$2:$E$50,5,FALSE)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up'!$A$2:$C$50,3,FALSE)</f>
        <v>Cash</v>
      </c>
      <c r="J1451" s="5">
        <f>VLOOKUP(F1451,'Set up'!$A$2:$D$50,4,FALSE)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up'!$A$2:$E$50,5,FALSE)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up'!$A$2:$C$50,3,FALSE)</f>
        <v>Cash</v>
      </c>
      <c r="J1452" s="5">
        <f>VLOOKUP(F1452,'Set up'!$A$2:$D$50,4,FALSE)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up'!$A$2:$E$50,5,FALSE)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up'!$A$2:$C$50,3,FALSE)</f>
        <v>Cash</v>
      </c>
      <c r="J1453" s="5">
        <f>VLOOKUP(F1453,'Set up'!$A$2:$D$50,4,FALSE)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up'!$A$2:$E$50,5,FALSE)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up'!$A$2:$C$50,3,FALSE)</f>
        <v>Cash</v>
      </c>
      <c r="J1454" s="5">
        <f>VLOOKUP(F1454,'Set up'!$A$2:$D$50,4,FALSE)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up'!$A$2:$E$50,5,FALSE)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up'!$A$2:$C$50,3,FALSE)</f>
        <v>Cash</v>
      </c>
      <c r="J1455" s="5">
        <f>VLOOKUP(F1455,'Set up'!$A$2:$D$50,4,FALSE)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up'!$A$2:$E$50,5,FALSE)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up'!$A$2:$C$50,3,FALSE)</f>
        <v>Cash</v>
      </c>
      <c r="J1456" s="5">
        <f>VLOOKUP(F1456,'Set up'!$A$2:$D$50,4,FALSE)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up'!$A$2:$E$50,5,FALSE)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up'!$A$2:$C$50,3,FALSE)</f>
        <v>Cash</v>
      </c>
      <c r="J1457" s="5">
        <f>VLOOKUP(F1457,'Set up'!$A$2:$D$50,4,FALSE)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up'!$A$2:$E$50,5,FALSE)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up'!$A$2:$C$50,3,FALSE)</f>
        <v>Cash</v>
      </c>
      <c r="J1458" s="5">
        <f>VLOOKUP(F1458,'Set up'!$A$2:$D$50,4,FALSE)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up'!$A$2:$E$50,5,FALSE)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up'!$A$2:$C$50,3,FALSE)</f>
        <v>Cash</v>
      </c>
      <c r="J1459" s="5">
        <f>VLOOKUP(F1459,'Set up'!$A$2:$D$50,4,FALSE)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up'!$A$2:$E$50,5,FALSE)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up'!$A$2:$C$50,3,FALSE)</f>
        <v>Cash</v>
      </c>
      <c r="J1460" s="5">
        <f>VLOOKUP(F1460,'Set up'!$A$2:$D$50,4,FALSE)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up'!$A$2:$E$50,5,FALSE)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up'!$A$2:$C$50,3,FALSE)</f>
        <v>Cash</v>
      </c>
      <c r="J1461" s="5">
        <f>VLOOKUP(F1461,'Set up'!$A$2:$D$50,4,FALSE)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up'!$A$2:$E$50,5,FALSE)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up'!$A$2:$C$50,3,FALSE)</f>
        <v>Cash</v>
      </c>
      <c r="J1462" s="5">
        <f>VLOOKUP(F1462,'Set up'!$A$2:$D$50,4,FALSE)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up'!$A$2:$E$50,5,FALSE)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up'!$A$2:$C$50,3,FALSE)</f>
        <v>Cash</v>
      </c>
      <c r="J1463" s="5">
        <f>VLOOKUP(F1463,'Set up'!$A$2:$D$50,4,FALSE)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up'!$A$2:$E$50,5,FALSE)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up'!$A$2:$C$50,3,FALSE)</f>
        <v>Cash</v>
      </c>
      <c r="J1464" s="5">
        <f>VLOOKUP(F1464,'Set up'!$A$2:$D$50,4,FALSE)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up'!$A$2:$E$50,5,FALSE)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up'!$A$2:$C$50,3,FALSE)</f>
        <v>Cash</v>
      </c>
      <c r="J1465" s="5">
        <f>VLOOKUP(F1465,'Set up'!$A$2:$D$50,4,FALSE)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up'!$A$2:$E$50,5,FALSE)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up'!$A$2:$C$50,3,FALSE)</f>
        <v>Cash</v>
      </c>
      <c r="J1466" s="5">
        <f>VLOOKUP(F1466,'Set up'!$A$2:$D$50,4,FALSE)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up'!$A$2:$E$50,5,FALSE)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up'!$A$2:$C$50,3,FALSE)</f>
        <v>Cash</v>
      </c>
      <c r="J1467" s="5">
        <f>VLOOKUP(F1467,'Set up'!$A$2:$D$50,4,FALSE)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up'!$A$2:$E$50,5,FALSE)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up'!$A$2:$C$50,3,FALSE)</f>
        <v>Cash</v>
      </c>
      <c r="J1468" s="5">
        <f>VLOOKUP(F1468,'Set up'!$A$2:$D$50,4,FALSE)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up'!$A$2:$E$50,5,FALSE)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up'!$A$2:$C$50,3,FALSE)</f>
        <v>120</v>
      </c>
      <c r="J1469" s="5">
        <f>VLOOKUP(F1469,'Set up'!$A$2:$D$50,4,FALSE)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up'!$A$2:$E$50,5,FALSE)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up'!$A$2:$C$50,3,FALSE)</f>
        <v>120</v>
      </c>
      <c r="J1470" s="5">
        <f>VLOOKUP(F1470,'Set up'!$A$2:$D$50,4,FALSE)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up'!$A$2:$E$50,5,FALSE)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up'!$A$2:$C$50,3,FALSE)</f>
        <v>120</v>
      </c>
      <c r="J1471" s="5">
        <f>VLOOKUP(F1471,'Set up'!$A$2:$D$50,4,FALSE)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up'!$A$2:$E$50,5,FALSE)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up'!$A$2:$C$50,3,FALSE)</f>
        <v>Cash</v>
      </c>
      <c r="J1472" s="5">
        <f>VLOOKUP(F1472,'Set up'!$A$2:$D$50,4,FALSE)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up'!$A$2:$E$50,5,FALSE)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up'!$A$2:$C$50,3,FALSE)</f>
        <v>Cash</v>
      </c>
      <c r="J1473" s="5">
        <f>VLOOKUP(F1473,'Set up'!$A$2:$D$50,4,FALSE)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up'!$A$2:$E$50,5,FALSE)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up'!$A$2:$C$50,3,FALSE)</f>
        <v>Cash</v>
      </c>
      <c r="J1474" s="5">
        <f>VLOOKUP(F1474,'Set up'!$A$2:$D$50,4,FALSE)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up'!$A$2:$E$50,5,FALSE)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up'!$A$2:$C$50,3,FALSE)</f>
        <v>Cash</v>
      </c>
      <c r="J1475" s="5">
        <f>VLOOKUP(F1475,'Set up'!$A$2:$D$50,4,FALSE)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up'!$A$2:$E$50,5,FALSE)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up'!$A$2:$C$50,3,FALSE)</f>
        <v>Cash</v>
      </c>
      <c r="J1476" s="5">
        <f>VLOOKUP(F1476,'Set up'!$A$2:$D$50,4,FALSE)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up'!$A$2:$E$50,5,FALSE)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up'!$A$2:$C$50,3,FALSE)</f>
        <v>Cash</v>
      </c>
      <c r="J1477" s="5">
        <f>VLOOKUP(F1477,'Set up'!$A$2:$D$50,4,FALSE)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up'!$A$2:$E$50,5,FALSE)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up'!$A$2:$C$50,3,FALSE)</f>
        <v>Cash</v>
      </c>
      <c r="J1478" s="5">
        <f>VLOOKUP(F1478,'Set up'!$A$2:$D$50,4,FALSE)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up'!$A$2:$E$50,5,FALSE)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up'!$A$2:$C$50,3,FALSE)</f>
        <v>Cash</v>
      </c>
      <c r="J1479" s="5">
        <f>VLOOKUP(F1479,'Set up'!$A$2:$D$50,4,FALSE)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up'!$A$2:$E$50,5,FALSE)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up'!$A$2:$C$50,3,FALSE)</f>
        <v>60</v>
      </c>
      <c r="J1480" s="5">
        <f>VLOOKUP(F1480,'Set up'!$A$2:$D$50,4,FALSE)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up'!$A$2:$E$50,5,FALSE)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up'!$A$2:$C$50,3,FALSE)</f>
        <v>60</v>
      </c>
      <c r="J1481" s="5">
        <f>VLOOKUP(F1481,'Set up'!$A$2:$D$50,4,FALSE)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up'!$A$2:$E$50,5,FALSE)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up'!$A$2:$C$50,3,FALSE)</f>
        <v>60</v>
      </c>
      <c r="J1482" s="5">
        <f>VLOOKUP(F1482,'Set up'!$A$2:$D$50,4,FALSE)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up'!$A$2:$E$50,5,FALSE)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up'!$A$2:$C$50,3,FALSE)</f>
        <v>Cash</v>
      </c>
      <c r="J1483" s="5">
        <f>VLOOKUP(F1483,'Set up'!$A$2:$D$50,4,FALSE)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up'!$A$2:$E$50,5,FALSE)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up'!$A$2:$C$50,3,FALSE)</f>
        <v>Cash</v>
      </c>
      <c r="J1484" s="5">
        <f>VLOOKUP(F1484,'Set up'!$A$2:$D$50,4,FALSE)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up'!$A$2:$E$50,5,FALSE)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up'!$A$2:$C$50,3,FALSE)</f>
        <v>Cash</v>
      </c>
      <c r="J1485" s="5">
        <f>VLOOKUP(F1485,'Set up'!$A$2:$D$50,4,FALSE)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up'!$A$2:$E$50,5,FALSE)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up'!$A$2:$C$50,3,FALSE)</f>
        <v>Cash</v>
      </c>
      <c r="J1486" s="5">
        <f>VLOOKUP(F1486,'Set up'!$A$2:$D$50,4,FALSE)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up'!$A$2:$E$50,5,FALSE)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up'!$A$2:$C$50,3,FALSE)</f>
        <v>Cash</v>
      </c>
      <c r="J1487" s="5">
        <f>VLOOKUP(F1487,'Set up'!$A$2:$D$50,4,FALSE)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up'!$A$2:$E$50,5,FALSE)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up'!$A$2:$C$50,3,FALSE)</f>
        <v>Cash</v>
      </c>
      <c r="J1488" s="5">
        <f>VLOOKUP(F1488,'Set up'!$A$2:$D$50,4,FALSE)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up'!$A$2:$E$50,5,FALSE)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up'!$A$2:$C$50,3,FALSE)</f>
        <v>Cash</v>
      </c>
      <c r="J1489" s="5">
        <f>VLOOKUP(F1489,'Set up'!$A$2:$D$50,4,FALSE)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up'!$A$2:$E$50,5,FALSE)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up'!$A$2:$C$50,3,FALSE)</f>
        <v>Cash</v>
      </c>
      <c r="J1490" s="5">
        <f>VLOOKUP(F1490,'Set up'!$A$2:$D$50,4,FALSE)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up'!$A$2:$E$50,5,FALSE)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up'!$A$2:$C$50,3,FALSE)</f>
        <v>Cash</v>
      </c>
      <c r="J1491" s="5">
        <f>VLOOKUP(F1491,'Set up'!$A$2:$D$50,4,FALSE)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up'!$A$2:$E$50,5,FALSE)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up'!$A$2:$C$50,3,FALSE)</f>
        <v>Cash</v>
      </c>
      <c r="J1492" s="5">
        <f>VLOOKUP(F1492,'Set up'!$A$2:$D$50,4,FALSE)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up'!$A$2:$E$50,5,FALSE)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up'!$A$2:$C$50,3,FALSE)</f>
        <v>Cash</v>
      </c>
      <c r="J1493" s="5">
        <f>VLOOKUP(F1493,'Set up'!$A$2:$D$50,4,FALSE)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up'!$A$2:$E$50,5,FALSE)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up'!$A$2:$C$50,3,FALSE)</f>
        <v>30</v>
      </c>
      <c r="J1494" s="5">
        <f>VLOOKUP(F1494,'Set up'!$A$2:$D$50,4,FALSE)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up'!$A$2:$E$50,5,FALSE)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up'!$A$2:$C$50,3,FALSE)</f>
        <v>30</v>
      </c>
      <c r="J1495" s="5">
        <f>VLOOKUP(F1495,'Set up'!$A$2:$D$50,4,FALSE)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up'!$A$2:$E$50,5,FALSE)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up'!$A$2:$C$50,3,FALSE)</f>
        <v>Cash</v>
      </c>
      <c r="J1496" s="5">
        <f>VLOOKUP(F1496,'Set up'!$A$2:$D$50,4,FALSE)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up'!$A$2:$E$50,5,FALSE)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up'!$A$2:$C$50,3,FALSE)</f>
        <v>Cash</v>
      </c>
      <c r="J1497" s="5">
        <f>VLOOKUP(F1497,'Set up'!$A$2:$D$50,4,FALSE)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up'!$A$2:$E$50,5,FALSE)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up'!$A$2:$C$50,3,FALSE)</f>
        <v>Cash</v>
      </c>
      <c r="J1498" s="5">
        <f>VLOOKUP(F1498,'Set up'!$A$2:$D$50,4,FALSE)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up'!$A$2:$E$50,5,FALSE)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up'!$A$2:$C$50,3,FALSE)</f>
        <v>Cash</v>
      </c>
      <c r="J1499" s="5">
        <f>VLOOKUP(F1499,'Set up'!$A$2:$D$50,4,FALSE)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up'!$A$2:$E$50,5,FALSE)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up'!$A$2:$C$50,3,FALSE)</f>
        <v>Cash</v>
      </c>
      <c r="J1500" s="5">
        <f>VLOOKUP(F1500,'Set up'!$A$2:$D$50,4,FALSE)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up'!$A$2:$E$50,5,FALSE)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up'!$A$2:$C$50,3,FALSE)</f>
        <v>Cash</v>
      </c>
      <c r="J1501" s="5">
        <f>VLOOKUP(F1501,'Set up'!$A$2:$D$50,4,FALSE)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up'!$A$2:$E$50,5,FALSE)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up'!$A$2:$C$50,3,FALSE)</f>
        <v>Cash</v>
      </c>
      <c r="J1502" s="5">
        <f>VLOOKUP(F1502,'Set up'!$A$2:$D$50,4,FALSE)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up'!$A$2:$E$50,5,FALSE)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up'!$A$2:$C$50,3,FALSE)</f>
        <v>Cash</v>
      </c>
      <c r="J1503" s="5">
        <f>VLOOKUP(F1503,'Set up'!$A$2:$D$50,4,FALSE)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up'!$A$2:$E$50,5,FALSE)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up'!$A$2:$C$50,3,FALSE)</f>
        <v>Cash</v>
      </c>
      <c r="J1504" s="5">
        <f>VLOOKUP(F1504,'Set up'!$A$2:$D$50,4,FALSE)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up'!$A$2:$E$50,5,FALSE)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up'!$A$2:$C$50,3,FALSE)</f>
        <v>Cash</v>
      </c>
      <c r="J1505" s="5">
        <f>VLOOKUP(F1505,'Set up'!$A$2:$D$50,4,FALSE)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up'!$A$2:$E$50,5,FALSE)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up'!$A$2:$C$50,3,FALSE)</f>
        <v>Cash</v>
      </c>
      <c r="J1506" s="5">
        <f>VLOOKUP(F1506,'Set up'!$A$2:$D$50,4,FALSE)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up'!$A$2:$E$50,5,FALSE)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up'!$A$2:$C$50,3,FALSE)</f>
        <v>Cash</v>
      </c>
      <c r="J1507" s="5">
        <f>VLOOKUP(F1507,'Set up'!$A$2:$D$50,4,FALSE)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up'!$A$2:$E$50,5,FALSE)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up'!$A$2:$C$50,3,FALSE)</f>
        <v>Cash</v>
      </c>
      <c r="J1508" s="5">
        <f>VLOOKUP(F1508,'Set up'!$A$2:$D$50,4,FALSE)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up'!$A$2:$E$50,5,FALSE)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up'!$A$2:$C$50,3,FALSE)</f>
        <v>Cash</v>
      </c>
      <c r="J1509" s="5">
        <f>VLOOKUP(F1509,'Set up'!$A$2:$D$50,4,FALSE)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up'!$A$2:$E$50,5,FALSE)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up'!$A$2:$C$50,3,FALSE)</f>
        <v>Cash</v>
      </c>
      <c r="J1510" s="5">
        <f>VLOOKUP(F1510,'Set up'!$A$2:$D$50,4,FALSE)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up'!$A$2:$E$50,5,FALSE)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up'!$A$2:$C$50,3,FALSE)</f>
        <v>Cash</v>
      </c>
      <c r="J1511" s="5">
        <f>VLOOKUP(F1511,'Set up'!$A$2:$D$50,4,FALSE)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up'!$A$2:$E$50,5,FALSE)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up'!$A$2:$C$50,3,FALSE)</f>
        <v>Cash</v>
      </c>
      <c r="J1512" s="5">
        <f>VLOOKUP(F1512,'Set up'!$A$2:$D$50,4,FALSE)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up'!$A$2:$E$50,5,FALSE)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up'!$A$2:$C$50,3,FALSE)</f>
        <v>Cash</v>
      </c>
      <c r="J1513" s="5">
        <f>VLOOKUP(F1513,'Set up'!$A$2:$D$50,4,FALSE)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up'!$A$2:$E$50,5,FALSE)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up'!$A$2:$C$50,3,FALSE)</f>
        <v>30</v>
      </c>
      <c r="J1514" s="5">
        <f>VLOOKUP(F1514,'Set up'!$A$2:$D$50,4,FALSE)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up'!$A$2:$E$50,5,FALSE)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up'!$A$2:$C$50,3,FALSE)</f>
        <v>30</v>
      </c>
      <c r="J1515" s="5">
        <f>VLOOKUP(F1515,'Set up'!$A$2:$D$50,4,FALSE)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up'!$A$2:$E$50,5,FALSE)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up'!$A$2:$C$50,3,FALSE)</f>
        <v>30</v>
      </c>
      <c r="J1516" s="5">
        <f>VLOOKUP(F1516,'Set up'!$A$2:$D$50,4,FALSE)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up'!$A$2:$E$50,5,FALSE)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up'!$A$2:$C$50,3,FALSE)</f>
        <v>30</v>
      </c>
      <c r="J1517" s="5">
        <f>VLOOKUP(F1517,'Set up'!$A$2:$D$50,4,FALSE)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up'!$A$2:$E$50,5,FALSE)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up'!$A$2:$C$50,3,FALSE)</f>
        <v>30</v>
      </c>
      <c r="J1518" s="5">
        <f>VLOOKUP(F1518,'Set up'!$A$2:$D$50,4,FALSE)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up'!$A$2:$E$50,5,FALSE)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up'!$A$2:$C$50,3,FALSE)</f>
        <v>30</v>
      </c>
      <c r="J1519" s="5">
        <f>VLOOKUP(F1519,'Set up'!$A$2:$D$50,4,FALSE)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up'!$A$2:$E$50,5,FALSE)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up'!$A$2:$C$50,3,FALSE)</f>
        <v>Cash</v>
      </c>
      <c r="J1520" s="5">
        <f>VLOOKUP(F1520,'Set up'!$A$2:$D$50,4,FALSE)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up'!$A$2:$E$50,5,FALSE)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up'!$A$2:$C$50,3,FALSE)</f>
        <v>Cash</v>
      </c>
      <c r="J1521" s="5">
        <f>VLOOKUP(F1521,'Set up'!$A$2:$D$50,4,FALSE)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up'!$A$2:$E$50,5,FALSE)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up'!$A$2:$C$50,3,FALSE)</f>
        <v>Cash</v>
      </c>
      <c r="J1522" s="5">
        <f>VLOOKUP(F1522,'Set up'!$A$2:$D$50,4,FALSE)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up'!$A$2:$E$50,5,FALSE)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up'!$A$2:$C$50,3,FALSE)</f>
        <v>Cash</v>
      </c>
      <c r="J1523" s="5">
        <f>VLOOKUP(F1523,'Set up'!$A$2:$D$50,4,FALSE)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up'!$A$2:$E$50,5,FALSE)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up'!$A$2:$C$50,3,FALSE)</f>
        <v>Cash</v>
      </c>
      <c r="J1524" s="5">
        <f>VLOOKUP(F1524,'Set up'!$A$2:$D$50,4,FALSE)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up'!$A$2:$E$50,5,FALSE)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up'!$A$2:$C$50,3,FALSE)</f>
        <v>Cash</v>
      </c>
      <c r="J1525" s="5">
        <f>VLOOKUP(F1525,'Set up'!$A$2:$D$50,4,FALSE)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up'!$A$2:$E$50,5,FALSE)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up'!$A$2:$C$50,3,FALSE)</f>
        <v>Cash</v>
      </c>
      <c r="J1526" s="5">
        <f>VLOOKUP(F1526,'Set up'!$A$2:$D$50,4,FALSE)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up'!$A$2:$E$50,5,FALSE)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up'!$A$2:$C$50,3,FALSE)</f>
        <v>Cash</v>
      </c>
      <c r="J1527" s="5">
        <f>VLOOKUP(F1527,'Set up'!$A$2:$D$50,4,FALSE)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up'!$A$2:$E$50,5,FALSE)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up'!$A$2:$C$50,3,FALSE)</f>
        <v>Cash</v>
      </c>
      <c r="J1528" s="5">
        <f>VLOOKUP(F1528,'Set up'!$A$2:$D$50,4,FALSE)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up'!$A$2:$E$50,5,FALSE)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up'!$A$2:$C$50,3,FALSE)</f>
        <v>Cash</v>
      </c>
      <c r="J1529" s="5">
        <f>VLOOKUP(F1529,'Set up'!$A$2:$D$50,4,FALSE)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up'!$A$2:$E$50,5,FALSE)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up'!$A$2:$C$50,3,FALSE)</f>
        <v>Cash</v>
      </c>
      <c r="J1530" s="5">
        <f>VLOOKUP(F1530,'Set up'!$A$2:$D$50,4,FALSE)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up'!$A$2:$E$50,5,FALSE)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up'!$A$2:$C$50,3,FALSE)</f>
        <v>Cash</v>
      </c>
      <c r="J1531" s="5">
        <f>VLOOKUP(F1531,'Set up'!$A$2:$D$50,4,FALSE)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up'!$A$2:$E$50,5,FALSE)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up'!$A$2:$C$50,3,FALSE)</f>
        <v>Cash</v>
      </c>
      <c r="J1532" s="5">
        <f>VLOOKUP(F1532,'Set up'!$A$2:$D$50,4,FALSE)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up'!$A$2:$E$50,5,FALSE)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up'!$A$2:$C$50,3,FALSE)</f>
        <v>Cash</v>
      </c>
      <c r="J1533" s="5">
        <f>VLOOKUP(F1533,'Set up'!$A$2:$D$50,4,FALSE)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up'!$A$2:$E$50,5,FALSE)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up'!$A$2:$C$50,3,FALSE)</f>
        <v>Cash</v>
      </c>
      <c r="J1534" s="5">
        <f>VLOOKUP(F1534,'Set up'!$A$2:$D$50,4,FALSE)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up'!$A$2:$E$50,5,FALSE)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up'!$A$2:$C$50,3,FALSE)</f>
        <v>Cash</v>
      </c>
      <c r="J1535" s="5">
        <f>VLOOKUP(F1535,'Set up'!$A$2:$D$50,4,FALSE)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up'!$A$2:$E$50,5,FALSE)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up'!$A$2:$C$50,3,FALSE)</f>
        <v>Cash</v>
      </c>
      <c r="J1536" s="5">
        <f>VLOOKUP(F1536,'Set up'!$A$2:$D$50,4,FALSE)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up'!$A$2:$E$50,5,FALSE)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up'!$A$2:$C$50,3,FALSE)</f>
        <v>Cash</v>
      </c>
      <c r="J1537" s="5">
        <f>VLOOKUP(F1537,'Set up'!$A$2:$D$50,4,FALSE)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up'!$A$2:$E$50,5,FALSE)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up'!$A$2:$C$50,3,FALSE)</f>
        <v>Cash</v>
      </c>
      <c r="J1538" s="5">
        <f>VLOOKUP(F1538,'Set up'!$A$2:$D$50,4,FALSE)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up'!$A$2:$E$50,5,FALSE)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up'!$A$2:$C$50,3,FALSE)</f>
        <v>Cash</v>
      </c>
      <c r="J1539" s="5">
        <f>VLOOKUP(F1539,'Set up'!$A$2:$D$50,4,FALSE)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up'!$A$2:$E$50,5,FALSE)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up'!$A$2:$C$50,3,FALSE)</f>
        <v>Cash</v>
      </c>
      <c r="J1540" s="5">
        <f>VLOOKUP(F1540,'Set up'!$A$2:$D$50,4,FALSE)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up'!$A$2:$E$50,5,FALSE)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up'!$A$2:$C$50,3,FALSE)</f>
        <v>Cash</v>
      </c>
      <c r="J1541" s="5">
        <f>VLOOKUP(F1541,'Set up'!$A$2:$D$50,4,FALSE)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up'!$A$2:$E$50,5,FALSE)</f>
        <v>Trsf</v>
      </c>
    </row>
    <row r="1542" spans="1:19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up'!$A$2:$C$50,3,FALSE)</f>
        <v>Cash</v>
      </c>
      <c r="J1542" s="5">
        <f>VLOOKUP(F1542,'Set up'!$A$2:$D$50,4,FALSE)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up'!$A$2:$E$50,5,FALSE)</f>
        <v>Trsf</v>
      </c>
    </row>
    <row r="1543" spans="1:19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up'!$A$2:$C$50,3,FALSE)</f>
        <v>Cash</v>
      </c>
      <c r="J1543" s="5">
        <f>VLOOKUP(F1543,'Set up'!$A$2:$D$50,4,FALSE)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up'!$A$2:$E$50,5,FALSE)</f>
        <v>Trsf</v>
      </c>
    </row>
    <row r="1544" spans="1:19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up'!$A$2:$C$50,3,FALSE)</f>
        <v>Cash</v>
      </c>
      <c r="J1544" s="5">
        <f>VLOOKUP(F1544,'Set up'!$A$2:$D$50,4,FALSE)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up'!$A$2:$E$50,5,FALSE)</f>
        <v>Trsf</v>
      </c>
    </row>
    <row r="1545" spans="1:19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up'!$A$2:$C$50,3,FALSE)</f>
        <v>Cash</v>
      </c>
      <c r="J1545" s="5">
        <f>VLOOKUP(F1545,'Set up'!$A$2:$D$50,4,FALSE)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up'!$A$2:$E$50,5,FALSE)</f>
        <v>Trsf</v>
      </c>
    </row>
    <row r="1546" spans="1:19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up'!$A$2:$C$50,3,FALSE)</f>
        <v>Cash</v>
      </c>
      <c r="J1546" s="5">
        <f>VLOOKUP(F1546,'Set up'!$A$2:$D$50,4,FALSE)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up'!$A$2:$E$50,5,FALSE)</f>
        <v>Trsf</v>
      </c>
    </row>
    <row r="1547" spans="1:19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up'!$A$2:$C$50,3,FALSE)</f>
        <v>120</v>
      </c>
      <c r="J1547" s="5">
        <f>VLOOKUP(F1547,'Set up'!$A$2:$D$50,4,FALSE)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up'!$A$2:$E$50,5,FALSE)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up'!$A$2:$C$50,3,FALSE)</f>
        <v>120</v>
      </c>
      <c r="J1548" s="5">
        <f>VLOOKUP(F1548,'Set up'!$A$2:$D$50,4,FALSE)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up'!$A$2:$E$50,5,FALSE)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up'!$A$2:$C$50,3,FALSE)</f>
        <v>120</v>
      </c>
      <c r="J1549" s="5">
        <f>VLOOKUP(F1549,'Set up'!$A$2:$D$50,4,FALSE)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up'!$A$2:$E$50,5,FALSE)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up'!$A$2:$C$50,3,FALSE)</f>
        <v>120</v>
      </c>
      <c r="J1550" s="5">
        <f>VLOOKUP(F1550,'Set up'!$A$2:$D$50,4,FALSE)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up'!$A$2:$E$50,5,FALSE)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up'!$A$2:$C$50,3,FALSE)</f>
        <v>120</v>
      </c>
      <c r="J1551" s="5">
        <f>VLOOKUP(F1551,'Set up'!$A$2:$D$50,4,FALSE)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up'!$A$2:$E$50,5,FALSE)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up'!$A$2:$C$50,3,FALSE)</f>
        <v>120</v>
      </c>
      <c r="J1552" s="5">
        <f>VLOOKUP(F1552,'Set up'!$A$2:$D$50,4,FALSE)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up'!$A$2:$E$50,5,FALSE)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up'!$A$2:$C$50,3,FALSE)</f>
        <v>Cash</v>
      </c>
      <c r="J1553" s="5">
        <f>VLOOKUP(F1553,'Set up'!$A$2:$D$50,4,FALSE)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up'!$A$2:$E$50,5,FALSE)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up'!$A$2:$C$50,3,FALSE)</f>
        <v>Cash</v>
      </c>
      <c r="J1554" s="5">
        <f>VLOOKUP(F1554,'Set up'!$A$2:$D$50,4,FALSE)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up'!$A$2:$E$50,5,FALSE)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up'!$A$2:$C$50,3,FALSE)</f>
        <v>Cash</v>
      </c>
      <c r="J1555" s="5">
        <f>VLOOKUP(F1555,'Set up'!$A$2:$D$50,4,FALSE)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up'!$A$2:$E$50,5,FALSE)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up'!$A$2:$C$50,3,FALSE)</f>
        <v>Cash</v>
      </c>
      <c r="J1556" s="5">
        <f>VLOOKUP(F1556,'Set up'!$A$2:$D$50,4,FALSE)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up'!$A$2:$E$50,5,FALSE)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up'!$A$2:$C$50,3,FALSE)</f>
        <v>Cash</v>
      </c>
      <c r="J1557" s="5">
        <f>VLOOKUP(F1557,'Set up'!$A$2:$D$50,4,FALSE)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up'!$A$2:$E$50,5,FALSE)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up'!$A$2:$C$50,3,FALSE)</f>
        <v>Cash</v>
      </c>
      <c r="J1558" s="5">
        <f>VLOOKUP(F1558,'Set up'!$A$2:$D$50,4,FALSE)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up'!$A$2:$E$50,5,FALSE)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up'!$A$2:$C$50,3,FALSE)</f>
        <v>Cash</v>
      </c>
      <c r="J1559" s="5">
        <f>VLOOKUP(F1559,'Set up'!$A$2:$D$50,4,FALSE)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up'!$A$2:$E$50,5,FALSE)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up'!$A$2:$C$50,3,FALSE)</f>
        <v>Cash</v>
      </c>
      <c r="J1560" s="5">
        <f>VLOOKUP(F1560,'Set up'!$A$2:$D$50,4,FALSE)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up'!$A$2:$E$50,5,FALSE)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up'!$A$2:$C$50,3,FALSE)</f>
        <v>Cash</v>
      </c>
      <c r="J1561" s="5">
        <f>VLOOKUP(F1561,'Set up'!$A$2:$D$50,4,FALSE)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up'!$A$2:$E$50,5,FALSE)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up'!$A$2:$C$50,3,FALSE)</f>
        <v>Cash</v>
      </c>
      <c r="J1562" s="5">
        <f>VLOOKUP(F1562,'Set up'!$A$2:$D$50,4,FALSE)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up'!$A$2:$E$50,5,FALSE)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up'!$A$2:$C$50,3,FALSE)</f>
        <v>Cash</v>
      </c>
      <c r="J1563" s="5">
        <f>VLOOKUP(F1563,'Set up'!$A$2:$D$50,4,FALSE)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up'!$A$2:$E$50,5,FALSE)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up'!$A$2:$C$50,3,FALSE)</f>
        <v>60</v>
      </c>
      <c r="J1564" s="5">
        <f>VLOOKUP(F1564,'Set up'!$A$2:$D$50,4,FALSE)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up'!$A$2:$E$50,5,FALSE)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up'!$A$2:$C$50,3,FALSE)</f>
        <v>Cash</v>
      </c>
      <c r="J1565" s="5">
        <f>VLOOKUP(F1565,'Set up'!$A$2:$D$50,4,FALSE)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up'!$A$2:$E$50,5,FALSE)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up'!$A$2:$C$50,3,FALSE)</f>
        <v>Cash</v>
      </c>
      <c r="J1566" s="5">
        <f>VLOOKUP(F1566,'Set up'!$A$2:$D$50,4,FALSE)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up'!$A$2:$E$50,5,FALSE)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up'!$A$2:$C$50,3,FALSE)</f>
        <v>Cash</v>
      </c>
      <c r="J1567" s="5">
        <f>VLOOKUP(F1567,'Set up'!$A$2:$D$50,4,FALSE)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up'!$A$2:$E$50,5,FALSE)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up'!$A$2:$C$50,3,FALSE)</f>
        <v>Cash</v>
      </c>
      <c r="J1568" s="5">
        <f>VLOOKUP(F1568,'Set up'!$A$2:$D$50,4,FALSE)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up'!$A$2:$E$50,5,FALSE)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up'!$A$2:$C$50,3,FALSE)</f>
        <v>Cash</v>
      </c>
      <c r="J1569" s="5">
        <f>VLOOKUP(F1569,'Set up'!$A$2:$D$50,4,FALSE)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up'!$A$2:$E$50,5,FALSE)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up'!$A$2:$C$50,3,FALSE)</f>
        <v>Cash</v>
      </c>
      <c r="J1570" s="5">
        <f>VLOOKUP(F1570,'Set up'!$A$2:$D$50,4,FALSE)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up'!$A$2:$E$50,5,FALSE)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up'!$A$2:$C$50,3,FALSE)</f>
        <v>Cash</v>
      </c>
      <c r="J1571" s="5">
        <f>VLOOKUP(F1571,'Set up'!$A$2:$D$50,4,FALSE)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up'!$A$2:$E$50,5,FALSE)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up'!$A$2:$C$50,3,FALSE)</f>
        <v>Cash</v>
      </c>
      <c r="J1572" s="5">
        <f>VLOOKUP(F1572,'Set up'!$A$2:$D$50,4,FALSE)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up'!$A$2:$E$50,5,FALSE)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up'!$A$2:$C$50,3,FALSE)</f>
        <v>Cash</v>
      </c>
      <c r="J1573" s="5">
        <f>VLOOKUP(F1573,'Set up'!$A$2:$D$50,4,FALSE)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up'!$A$2:$E$50,5,FALSE)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up'!$A$2:$C$50,3,FALSE)</f>
        <v>Cash</v>
      </c>
      <c r="J1574" s="5">
        <f>VLOOKUP(F1574,'Set up'!$A$2:$D$50,4,FALSE)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up'!$A$2:$E$50,5,FALSE)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up'!$A$2:$C$50,3,FALSE)</f>
        <v>Cash</v>
      </c>
      <c r="J1575" s="5">
        <f>VLOOKUP(F1575,'Set up'!$A$2:$D$50,4,FALSE)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up'!$A$2:$E$50,5,FALSE)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up'!$A$2:$C$50,3,FALSE)</f>
        <v>Cash</v>
      </c>
      <c r="J1576" s="5">
        <f>VLOOKUP(F1576,'Set up'!$A$2:$D$50,4,FALSE)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up'!$A$2:$E$50,5,FALSE)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up'!$A$2:$C$50,3,FALSE)</f>
        <v>Cash</v>
      </c>
      <c r="J1577" s="5">
        <f>VLOOKUP(F1577,'Set up'!$A$2:$D$50,4,FALSE)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up'!$A$2:$E$50,5,FALSE)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up'!$A$2:$C$50,3,FALSE)</f>
        <v>Cash</v>
      </c>
      <c r="J1578" s="5">
        <f>VLOOKUP(F1578,'Set up'!$A$2:$D$50,4,FALSE)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up'!$A$2:$E$50,5,FALSE)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up'!$A$2:$C$50,3,FALSE)</f>
        <v>Cash</v>
      </c>
      <c r="J1579" s="5">
        <f>VLOOKUP(F1579,'Set up'!$A$2:$D$50,4,FALSE)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up'!$A$2:$E$50,5,FALSE)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up'!$A$2:$C$50,3,FALSE)</f>
        <v>Cash</v>
      </c>
      <c r="J1580" s="5">
        <f>VLOOKUP(F1580,'Set up'!$A$2:$D$50,4,FALSE)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up'!$A$2:$E$50,5,FALSE)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up'!$A$2:$C$50,3,FALSE)</f>
        <v>Cash</v>
      </c>
      <c r="J1581" s="5">
        <f>VLOOKUP(F1581,'Set up'!$A$2:$D$50,4,FALSE)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up'!$A$2:$E$50,5,FALSE)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up'!$A$2:$C$50,3,FALSE)</f>
        <v>Cash</v>
      </c>
      <c r="J1582" s="5">
        <f>VLOOKUP(F1582,'Set up'!$A$2:$D$50,4,FALSE)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up'!$A$2:$E$50,5,FALSE)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up'!$A$2:$C$50,3,FALSE)</f>
        <v>Cash</v>
      </c>
      <c r="J1583" s="5">
        <f>VLOOKUP(F1583,'Set up'!$A$2:$D$50,4,FALSE)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up'!$A$2:$E$50,5,FALSE)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up'!$A$2:$C$50,3,FALSE)</f>
        <v>Cash</v>
      </c>
      <c r="J1584" s="5">
        <f>VLOOKUP(F1584,'Set up'!$A$2:$D$50,4,FALSE)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up'!$A$2:$E$50,5,FALSE)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up'!$A$2:$C$50,3,FALSE)</f>
        <v>Cash</v>
      </c>
      <c r="J1585" s="5">
        <f>VLOOKUP(F1585,'Set up'!$A$2:$D$50,4,FALSE)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up'!$A$2:$E$50,5,FALSE)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up'!$A$2:$C$50,3,FALSE)</f>
        <v>30</v>
      </c>
      <c r="J1586" s="5">
        <f>VLOOKUP(F1586,'Set up'!$A$2:$D$50,4,FALSE)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up'!$A$2:$E$50,5,FALSE)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up'!$A$2:$C$50,3,FALSE)</f>
        <v>30</v>
      </c>
      <c r="J1587" s="5">
        <f>VLOOKUP(F1587,'Set up'!$A$2:$D$50,4,FALSE)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up'!$A$2:$E$50,5,FALSE)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up'!$A$2:$C$50,3,FALSE)</f>
        <v>Cash</v>
      </c>
      <c r="J1588" s="5">
        <f>VLOOKUP(F1588,'Set up'!$A$2:$D$50,4,FALSE)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up'!$A$2:$E$50,5,FALSE)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up'!$A$2:$C$50,3,FALSE)</f>
        <v>Cash</v>
      </c>
      <c r="J1589" s="5">
        <f>VLOOKUP(F1589,'Set up'!$A$2:$D$50,4,FALSE)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up'!$A$2:$E$50,5,FALSE)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up'!$A$2:$C$50,3,FALSE)</f>
        <v>Cash</v>
      </c>
      <c r="J1590" s="5">
        <f>VLOOKUP(F1590,'Set up'!$A$2:$D$50,4,FALSE)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up'!$A$2:$E$50,5,FALSE)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up'!$A$2:$C$50,3,FALSE)</f>
        <v>Cash</v>
      </c>
      <c r="J1591" s="5">
        <f>VLOOKUP(F1591,'Set up'!$A$2:$D$50,4,FALSE)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up'!$A$2:$E$50,5,FALSE)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up'!$A$2:$C$50,3,FALSE)</f>
        <v>Cash</v>
      </c>
      <c r="J1592" s="5">
        <f>VLOOKUP(F1592,'Set up'!$A$2:$D$50,4,FALSE)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up'!$A$2:$E$50,5,FALSE)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up'!$A$2:$C$50,3,FALSE)</f>
        <v>Cash</v>
      </c>
      <c r="J1593" s="5">
        <f>VLOOKUP(F1593,'Set up'!$A$2:$D$50,4,FALSE)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up'!$A$2:$E$50,5,FALSE)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up'!$A$2:$C$50,3,FALSE)</f>
        <v>Cash</v>
      </c>
      <c r="J1594" s="5">
        <f>VLOOKUP(F1594,'Set up'!$A$2:$D$50,4,FALSE)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up'!$A$2:$E$50,5,FALSE)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up'!$A$2:$C$50,3,FALSE)</f>
        <v>Cash</v>
      </c>
      <c r="J1595" s="5">
        <f>VLOOKUP(F1595,'Set up'!$A$2:$D$50,4,FALSE)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up'!$A$2:$E$50,5,FALSE)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up'!$A$2:$C$50,3,FALSE)</f>
        <v>Cash</v>
      </c>
      <c r="J1596" s="5">
        <f>VLOOKUP(F1596,'Set up'!$A$2:$D$50,4,FALSE)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up'!$A$2:$E$50,5,FALSE)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up'!$A$2:$C$50,3,FALSE)</f>
        <v>Cash</v>
      </c>
      <c r="J1597" s="5">
        <f>VLOOKUP(F1597,'Set up'!$A$2:$D$50,4,FALSE)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up'!$A$2:$E$50,5,FALSE)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up'!$A$2:$C$50,3,FALSE)</f>
        <v>Cash</v>
      </c>
      <c r="J1598" s="5">
        <f>VLOOKUP(F1598,'Set up'!$A$2:$D$50,4,FALSE)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up'!$A$2:$E$50,5,FALSE)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up'!$A$2:$C$50,3,FALSE)</f>
        <v>Cash</v>
      </c>
      <c r="J1599" s="5">
        <f>VLOOKUP(F1599,'Set up'!$A$2:$D$50,4,FALSE)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up'!$A$2:$E$50,5,FALSE)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up'!$A$2:$C$50,3,FALSE)</f>
        <v>60</v>
      </c>
      <c r="J1600" s="5">
        <f>VLOOKUP(F1600,'Set up'!$A$2:$D$50,4,FALSE)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up'!$A$2:$E$50,5,FALSE)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up'!$A$2:$C$50,3,FALSE)</f>
        <v>60</v>
      </c>
      <c r="J1601" s="5">
        <f>VLOOKUP(F1601,'Set up'!$A$2:$D$50,4,FALSE)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up'!$A$2:$E$50,5,FALSE)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up'!$A$2:$C$50,3,FALSE)</f>
        <v>60</v>
      </c>
      <c r="J1602" s="5">
        <f>VLOOKUP(F1602,'Set up'!$A$2:$D$50,4,FALSE)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up'!$A$2:$E$50,5,FALSE)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up'!$A$2:$C$50,3,FALSE)</f>
        <v>Cash</v>
      </c>
      <c r="J1603" s="5">
        <f>VLOOKUP(F1603,'Set up'!$A$2:$D$50,4,FALSE)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up'!$A$2:$E$50,5,FALSE)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up'!$A$2:$C$50,3,FALSE)</f>
        <v>Cash</v>
      </c>
      <c r="J1604" s="5">
        <f>VLOOKUP(F1604,'Set up'!$A$2:$D$50,4,FALSE)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up'!$A$2:$E$50,5,FALSE)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up'!$A$2:$C$50,3,FALSE)</f>
        <v>Cash</v>
      </c>
      <c r="J1605" s="5">
        <f>VLOOKUP(F1605,'Set up'!$A$2:$D$50,4,FALSE)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up'!$A$2:$E$50,5,FALSE)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up'!$A$2:$C$50,3,FALSE)</f>
        <v>Cash</v>
      </c>
      <c r="J1606" s="5">
        <f>VLOOKUP(F1606,'Set up'!$A$2:$D$50,4,FALSE)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up'!$A$2:$E$50,5,FALSE)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up'!$A$2:$C$50,3,FALSE)</f>
        <v>Cash</v>
      </c>
      <c r="J1607" s="5">
        <f>VLOOKUP(F1607,'Set up'!$A$2:$D$50,4,FALSE)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up'!$A$2:$E$50,5,FALSE)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up'!$A$2:$C$50,3,FALSE)</f>
        <v>Cash</v>
      </c>
      <c r="J1608" s="5">
        <f>VLOOKUP(F1608,'Set up'!$A$2:$D$50,4,FALSE)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up'!$A$2:$E$50,5,FALSE)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up'!$A$2:$C$50,3,FALSE)</f>
        <v>Cash</v>
      </c>
      <c r="J1609" s="5">
        <f>VLOOKUP(F1609,'Set up'!$A$2:$D$50,4,FALSE)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up'!$A$2:$E$50,5,FALSE)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up'!$A$2:$C$50,3,FALSE)</f>
        <v>Cash</v>
      </c>
      <c r="J1610" s="5">
        <f>VLOOKUP(F1610,'Set up'!$A$2:$D$50,4,FALSE)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up'!$A$2:$E$50,5,FALSE)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up'!$A$2:$C$50,3,FALSE)</f>
        <v>Cash</v>
      </c>
      <c r="J1611" s="5">
        <f>VLOOKUP(F1611,'Set up'!$A$2:$D$50,4,FALSE)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up'!$A$2:$E$50,5,FALSE)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up'!$A$2:$C$50,3,FALSE)</f>
        <v>Cash</v>
      </c>
      <c r="J1612" s="5">
        <f>VLOOKUP(F1612,'Set up'!$A$2:$D$50,4,FALSE)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up'!$A$2:$E$50,5,FALSE)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up'!$A$2:$C$50,3,FALSE)</f>
        <v>Cash</v>
      </c>
      <c r="J1613" s="5">
        <f>VLOOKUP(F1613,'Set up'!$A$2:$D$50,4,FALSE)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up'!$A$2:$E$50,5,FALSE)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up'!$A$2:$C$50,3,FALSE)</f>
        <v>Cash</v>
      </c>
      <c r="J1614" s="5">
        <f>VLOOKUP(F1614,'Set up'!$A$2:$D$50,4,FALSE)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up'!$A$2:$E$50,5,FALSE)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up'!$A$2:$C$50,3,FALSE)</f>
        <v>Cash</v>
      </c>
      <c r="J1615" s="5">
        <f>VLOOKUP(F1615,'Set up'!$A$2:$D$50,4,FALSE)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up'!$A$2:$E$50,5,FALSE)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up'!$A$2:$C$50,3,FALSE)</f>
        <v>Cash</v>
      </c>
      <c r="J1616" s="5">
        <f>VLOOKUP(F1616,'Set up'!$A$2:$D$50,4,FALSE)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up'!$A$2:$E$50,5,FALSE)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up'!$A$2:$C$50,3,FALSE)</f>
        <v>Cash</v>
      </c>
      <c r="J1617" s="5">
        <f>VLOOKUP(F1617,'Set up'!$A$2:$D$50,4,FALSE)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up'!$A$2:$E$50,5,FALSE)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up'!$A$2:$C$50,3,FALSE)</f>
        <v>Cash</v>
      </c>
      <c r="J1618" s="5">
        <f>VLOOKUP(F1618,'Set up'!$A$2:$D$50,4,FALSE)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up'!$A$2:$E$50,5,FALSE)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up'!$A$2:$C$50,3,FALSE)</f>
        <v>Cash</v>
      </c>
      <c r="J1619" s="5">
        <f>VLOOKUP(F1619,'Set up'!$A$2:$D$50,4,FALSE)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up'!$A$2:$E$50,5,FALSE)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up'!$A$2:$C$50,3,FALSE)</f>
        <v>Cash</v>
      </c>
      <c r="J1620" s="5">
        <f>VLOOKUP(F1620,'Set up'!$A$2:$D$50,4,FALSE)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up'!$A$2:$E$50,5,FALSE)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up'!$A$2:$C$50,3,FALSE)</f>
        <v>Cash</v>
      </c>
      <c r="J1621" s="5">
        <f>VLOOKUP(F1621,'Set up'!$A$2:$D$50,4,FALSE)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up'!$A$2:$E$50,5,FALSE)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up'!$A$2:$C$50,3,FALSE)</f>
        <v>Cash</v>
      </c>
      <c r="J1622" s="5">
        <f>VLOOKUP(F1622,'Set up'!$A$2:$D$50,4,FALSE)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up'!$A$2:$E$50,5,FALSE)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up'!$A$2:$C$50,3,FALSE)</f>
        <v>Cash</v>
      </c>
      <c r="J1623" s="5">
        <f>VLOOKUP(F1623,'Set up'!$A$2:$D$50,4,FALSE)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up'!$A$2:$E$50,5,FALSE)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up'!$A$2:$C$50,3,FALSE)</f>
        <v>Cash</v>
      </c>
      <c r="J1624" s="5">
        <f>VLOOKUP(F1624,'Set up'!$A$2:$D$50,4,FALSE)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up'!$A$2:$E$50,5,FALSE)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up'!$A$2:$C$50,3,FALSE)</f>
        <v>Cash</v>
      </c>
      <c r="J1625" s="5">
        <f>VLOOKUP(F1625,'Set up'!$A$2:$D$50,4,FALSE)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up'!$A$2:$E$50,5,FALSE)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up'!$A$2:$C$50,3,FALSE)</f>
        <v>Cash</v>
      </c>
      <c r="J1626" s="5">
        <f>VLOOKUP(F1626,'Set up'!$A$2:$D$50,4,FALSE)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up'!$A$2:$E$50,5,FALSE)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up'!$A$2:$C$50,3,FALSE)</f>
        <v>Cash</v>
      </c>
      <c r="J1627" s="5">
        <f>VLOOKUP(F1627,'Set up'!$A$2:$D$50,4,FALSE)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up'!$A$2:$E$50,5,FALSE)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up'!$A$2:$C$50,3,FALSE)</f>
        <v>Cash</v>
      </c>
      <c r="J1628" s="5">
        <f>VLOOKUP(F1628,'Set up'!$A$2:$D$50,4,FALSE)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up'!$A$2:$E$50,5,FALSE)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up'!$A$2:$C$50,3,FALSE)</f>
        <v>Cash</v>
      </c>
      <c r="J1629" s="5">
        <f>VLOOKUP(F1629,'Set up'!$A$2:$D$50,4,FALSE)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up'!$A$2:$E$50,5,FALSE)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up'!$A$2:$C$50,3,FALSE)</f>
        <v>Cash</v>
      </c>
      <c r="J1630" s="5">
        <f>VLOOKUP(F1630,'Set up'!$A$2:$D$50,4,FALSE)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up'!$A$2:$E$50,5,FALSE)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up'!$A$2:$C$50,3,FALSE)</f>
        <v>Cash</v>
      </c>
      <c r="J1631" s="5">
        <f>VLOOKUP(F1631,'Set up'!$A$2:$D$50,4,FALSE)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up'!$A$2:$E$50,5,FALSE)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up'!$A$2:$C$50,3,FALSE)</f>
        <v>Cash</v>
      </c>
      <c r="J1632" s="5">
        <f>VLOOKUP(F1632,'Set up'!$A$2:$D$50,4,FALSE)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up'!$A$2:$E$50,5,FALSE)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up'!$A$2:$C$50,3,FALSE)</f>
        <v>Cash</v>
      </c>
      <c r="J1633" s="5">
        <f>VLOOKUP(F1633,'Set up'!$A$2:$D$50,4,FALSE)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up'!$A$2:$E$50,5,FALSE)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up'!$A$2:$C$50,3,FALSE)</f>
        <v>30</v>
      </c>
      <c r="J1634" s="5">
        <f>VLOOKUP(F1634,'Set up'!$A$2:$D$50,4,FALSE)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up'!$A$2:$E$50,5,FALSE)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up'!$A$2:$C$50,3,FALSE)</f>
        <v>30</v>
      </c>
      <c r="J1635" s="5">
        <f>VLOOKUP(F1635,'Set up'!$A$2:$D$50,4,FALSE)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up'!$A$2:$E$50,5,FALSE)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up'!$A$2:$C$50,3,FALSE)</f>
        <v>30</v>
      </c>
      <c r="J1636" s="5">
        <f>VLOOKUP(F1636,'Set up'!$A$2:$D$50,4,FALSE)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up'!$A$2:$E$50,5,FALSE)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up'!$A$2:$C$50,3,FALSE)</f>
        <v>Cash</v>
      </c>
      <c r="J1637" s="5">
        <f>VLOOKUP(F1637,'Set up'!$A$2:$D$50,4,FALSE)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up'!$A$2:$E$50,5,FALSE)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up'!$A$2:$C$50,3,FALSE)</f>
        <v>Cash</v>
      </c>
      <c r="J1638" s="5">
        <f>VLOOKUP(F1638,'Set up'!$A$2:$D$50,4,FALSE)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up'!$A$2:$E$50,5,FALSE)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up'!$A$2:$C$50,3,FALSE)</f>
        <v>Cash</v>
      </c>
      <c r="J1639" s="5">
        <f>VLOOKUP(F1639,'Set up'!$A$2:$D$50,4,FALSE)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up'!$A$2:$E$50,5,FALSE)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up'!$A$2:$C$50,3,FALSE)</f>
        <v>Cash</v>
      </c>
      <c r="J1640" s="5">
        <f>VLOOKUP(F1640,'Set up'!$A$2:$D$50,4,FALSE)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up'!$A$2:$E$50,5,FALSE)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up'!$A$2:$C$50,3,FALSE)</f>
        <v>Cash</v>
      </c>
      <c r="J1641" s="5">
        <f>VLOOKUP(F1641,'Set up'!$A$2:$D$50,4,FALSE)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up'!$A$2:$E$50,5,FALSE)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up'!$A$2:$C$50,3,FALSE)</f>
        <v>Cash</v>
      </c>
      <c r="J1642" s="5">
        <f>VLOOKUP(F1642,'Set up'!$A$2:$D$50,4,FALSE)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up'!$A$2:$E$50,5,FALSE)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up'!$A$2:$C$50,3,FALSE)</f>
        <v>Cash</v>
      </c>
      <c r="J1643" s="5">
        <f>VLOOKUP(F1643,'Set up'!$A$2:$D$50,4,FALSE)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up'!$A$2:$E$50,5,FALSE)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up'!$A$2:$C$50,3,FALSE)</f>
        <v>Cash</v>
      </c>
      <c r="J1644" s="5">
        <f>VLOOKUP(F1644,'Set up'!$A$2:$D$50,4,FALSE)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up'!$A$2:$E$50,5,FALSE)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up'!$A$2:$C$50,3,FALSE)</f>
        <v>Cash</v>
      </c>
      <c r="J1645" s="5">
        <f>VLOOKUP(F1645,'Set up'!$A$2:$D$50,4,FALSE)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up'!$A$2:$E$50,5,FALSE)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up'!$A$2:$C$50,3,FALSE)</f>
        <v>Cash</v>
      </c>
      <c r="J1646" s="5">
        <f>VLOOKUP(F1646,'Set up'!$A$2:$D$50,4,FALSE)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up'!$A$2:$E$50,5,FALSE)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up'!$A$2:$C$50,3,FALSE)</f>
        <v>Cash</v>
      </c>
      <c r="J1647" s="5">
        <f>VLOOKUP(F1647,'Set up'!$A$2:$D$50,4,FALSE)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up'!$A$2:$E$50,5,FALSE)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up'!$A$2:$C$50,3,FALSE)</f>
        <v>Cash</v>
      </c>
      <c r="J1648" s="5">
        <f>VLOOKUP(F1648,'Set up'!$A$2:$D$50,4,FALSE)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up'!$A$2:$E$50,5,FALSE)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up'!$A$2:$C$50,3,FALSE)</f>
        <v>Cash</v>
      </c>
      <c r="J1649" s="5">
        <f>VLOOKUP(F1649,'Set up'!$A$2:$D$50,4,FALSE)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up'!$A$2:$E$50,5,FALSE)</f>
        <v>Trsf</v>
      </c>
    </row>
    <row r="1650" spans="1:19" x14ac:dyDescent="0.35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up'!$A$2:$C$50,3,FALSE)</f>
        <v>Cash</v>
      </c>
      <c r="J1650" s="5">
        <f>VLOOKUP(F1650,'Set up'!$A$2:$D$50,4,FALSE)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up'!$A$2:$E$50,5,FALSE)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up'!$A$2:$C$50,3,FALSE)</f>
        <v>Cash</v>
      </c>
      <c r="J1651" s="5">
        <f>VLOOKUP(F1651,'Set up'!$A$2:$D$50,4,FALSE)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up'!$A$2:$E$50,5,FALSE)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up'!$A$2:$C$50,3,FALSE)</f>
        <v>Cash</v>
      </c>
      <c r="J1652" s="5">
        <f>VLOOKUP(F1652,'Set up'!$A$2:$D$50,4,FALSE)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up'!$A$2:$E$50,5,FALSE)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up'!$A$2:$C$50,3,FALSE)</f>
        <v>Cash</v>
      </c>
      <c r="J1653" s="5">
        <f>VLOOKUP(F1653,'Set up'!$A$2:$D$50,4,FALSE)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up'!$A$2:$E$50,5,FALSE)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up'!$A$2:$C$50,3,FALSE)</f>
        <v>60</v>
      </c>
      <c r="J1654" s="5">
        <f>VLOOKUP(F1654,'Set up'!$A$2:$D$50,4,FALSE)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up'!$A$2:$E$50,5,FALSE)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up'!$A$2:$C$50,3,FALSE)</f>
        <v>Cash</v>
      </c>
      <c r="J1655" s="5">
        <f>VLOOKUP(F1655,'Set up'!$A$2:$D$50,4,FALSE)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up'!$A$2:$E$50,5,FALSE)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up'!$A$2:$C$50,3,FALSE)</f>
        <v>Cash</v>
      </c>
      <c r="J1656" s="5">
        <f>VLOOKUP(F1656,'Set up'!$A$2:$D$50,4,FALSE)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up'!$A$2:$E$50,5,FALSE)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up'!$A$2:$C$50,3,FALSE)</f>
        <v>Cash</v>
      </c>
      <c r="J1657" s="5">
        <f>VLOOKUP(F1657,'Set up'!$A$2:$D$50,4,FALSE)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up'!$A$2:$E$50,5,FALSE)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up'!$A$2:$C$50,3,FALSE)</f>
        <v>Cash</v>
      </c>
      <c r="J1658" s="5">
        <f>VLOOKUP(F1658,'Set up'!$A$2:$D$50,4,FALSE)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up'!$A$2:$E$50,5,FALSE)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up'!$A$2:$C$50,3,FALSE)</f>
        <v>Cash</v>
      </c>
      <c r="J1659" s="5">
        <f>VLOOKUP(F1659,'Set up'!$A$2:$D$50,4,FALSE)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up'!$A$2:$E$50,5,FALSE)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up'!$A$2:$C$50,3,FALSE)</f>
        <v>Cash</v>
      </c>
      <c r="J1660" s="5">
        <f>VLOOKUP(F1660,'Set up'!$A$2:$D$50,4,FALSE)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up'!$A$2:$E$50,5,FALSE)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up'!$A$2:$C$50,3,FALSE)</f>
        <v>Cash</v>
      </c>
      <c r="J1661" s="5">
        <f>VLOOKUP(F1661,'Set up'!$A$2:$D$50,4,FALSE)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up'!$A$2:$E$50,5,FALSE)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up'!$A$2:$C$50,3,FALSE)</f>
        <v>Cash</v>
      </c>
      <c r="J1662" s="5">
        <f>VLOOKUP(F1662,'Set up'!$A$2:$D$50,4,FALSE)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up'!$A$2:$E$50,5,FALSE)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up'!$A$2:$C$50,3,FALSE)</f>
        <v>Cash</v>
      </c>
      <c r="J1663" s="5">
        <f>VLOOKUP(F1663,'Set up'!$A$2:$D$50,4,FALSE)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up'!$A$2:$E$50,5,FALSE)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up'!$A$2:$C$50,3,FALSE)</f>
        <v>Cash</v>
      </c>
      <c r="J1664" s="5">
        <f>VLOOKUP(F1664,'Set up'!$A$2:$D$50,4,FALSE)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up'!$A$2:$E$50,5,FALSE)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up'!$A$2:$C$50,3,FALSE)</f>
        <v>Cash</v>
      </c>
      <c r="J1665" s="5">
        <f>VLOOKUP(F1665,'Set up'!$A$2:$D$50,4,FALSE)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up'!$A$2:$E$50,5,FALSE)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up'!$A$2:$C$50,3,FALSE)</f>
        <v>Cash</v>
      </c>
      <c r="J1666" s="5">
        <f>VLOOKUP(F1666,'Set up'!$A$2:$D$50,4,FALSE)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up'!$A$2:$E$50,5,FALSE)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up'!$A$2:$C$50,3,FALSE)</f>
        <v>Cash</v>
      </c>
      <c r="J1667" s="5">
        <f>VLOOKUP(F1667,'Set up'!$A$2:$D$50,4,FALSE)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up'!$A$2:$E$50,5,FALSE)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up'!$A$2:$C$50,3,FALSE)</f>
        <v>Cash</v>
      </c>
      <c r="J1668" s="5">
        <f>VLOOKUP(F1668,'Set up'!$A$2:$D$50,4,FALSE)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up'!$A$2:$E$50,5,FALSE)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up'!$A$2:$C$50,3,FALSE)</f>
        <v>Cash</v>
      </c>
      <c r="J1669" s="5">
        <f>VLOOKUP(F1669,'Set up'!$A$2:$D$50,4,FALSE)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up'!$A$2:$E$50,5,FALSE)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up'!$A$2:$C$50,3,FALSE)</f>
        <v>Cash</v>
      </c>
      <c r="J1670" s="5">
        <f>VLOOKUP(F1670,'Set up'!$A$2:$D$50,4,FALSE)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up'!$A$2:$E$50,5,FALSE)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up'!$A$2:$C$50,3,FALSE)</f>
        <v>Cash</v>
      </c>
      <c r="J1671" s="5">
        <f>VLOOKUP(F1671,'Set up'!$A$2:$D$50,4,FALSE)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up'!$A$2:$E$50,5,FALSE)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up'!$A$2:$C$50,3,FALSE)</f>
        <v>Cash</v>
      </c>
      <c r="J1672" s="5">
        <f>VLOOKUP(F1672,'Set up'!$A$2:$D$50,4,FALSE)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up'!$A$2:$E$50,5,FALSE)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up'!$A$2:$C$50,3,FALSE)</f>
        <v>Cash</v>
      </c>
      <c r="J1673" s="5">
        <f>VLOOKUP(F1673,'Set up'!$A$2:$D$50,4,FALSE)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up'!$A$2:$E$50,5,FALSE)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up'!$A$2:$C$50,3,FALSE)</f>
        <v>120</v>
      </c>
      <c r="J1674" s="5">
        <f>VLOOKUP(F1674,'Set up'!$A$2:$D$50,4,FALSE)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up'!$A$2:$E$50,5,FALSE)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up'!$A$2:$C$50,3,FALSE)</f>
        <v>120</v>
      </c>
      <c r="J1675" s="5">
        <f>VLOOKUP(F1675,'Set up'!$A$2:$D$50,4,FALSE)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up'!$A$2:$E$50,5,FALSE)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up'!$A$2:$C$50,3,FALSE)</f>
        <v>120</v>
      </c>
      <c r="J1676" s="5">
        <f>VLOOKUP(F1676,'Set up'!$A$2:$D$50,4,FALSE)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up'!$A$2:$E$50,5,FALSE)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up'!$A$2:$C$50,3,FALSE)</f>
        <v>30</v>
      </c>
      <c r="J1677" s="5">
        <f>VLOOKUP(F1677,'Set up'!$A$2:$D$50,4,FALSE)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up'!$A$2:$E$50,5,FALSE)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up'!$A$2:$C$50,3,FALSE)</f>
        <v>30</v>
      </c>
      <c r="J1678" s="5">
        <f>VLOOKUP(F1678,'Set up'!$A$2:$D$50,4,FALSE)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up'!$A$2:$E$50,5,FALSE)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up'!$A$2:$C$50,3,FALSE)</f>
        <v>30</v>
      </c>
      <c r="J1679" s="5">
        <f>VLOOKUP(F1679,'Set up'!$A$2:$D$50,4,FALSE)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up'!$A$2:$E$50,5,FALSE)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up'!$A$2:$C$50,3,FALSE)</f>
        <v>30</v>
      </c>
      <c r="J1680" s="5">
        <f>VLOOKUP(F1680,'Set up'!$A$2:$D$50,4,FALSE)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up'!$A$2:$E$50,5,FALSE)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up'!$A$2:$C$50,3,FALSE)</f>
        <v>30</v>
      </c>
      <c r="J1681" s="5">
        <f>VLOOKUP(F1681,'Set up'!$A$2:$D$50,4,FALSE)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up'!$A$2:$E$50,5,FALSE)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up'!$A$2:$C$50,3,FALSE)</f>
        <v>30</v>
      </c>
      <c r="J1682" s="5">
        <f>VLOOKUP(F1682,'Set up'!$A$2:$D$50,4,FALSE)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up'!$A$2:$E$50,5,FALSE)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up'!$A$2:$C$50,3,FALSE)</f>
        <v>30</v>
      </c>
      <c r="J1683" s="5">
        <f>VLOOKUP(F1683,'Set up'!$A$2:$D$50,4,FALSE)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up'!$A$2:$E$50,5,FALSE)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up'!$A$2:$C$50,3,FALSE)</f>
        <v>45</v>
      </c>
      <c r="J1684" s="5">
        <f>VLOOKUP(F1684,'Set up'!$A$2:$D$50,4,FALSE)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up'!$A$2:$E$50,5,FALSE)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up'!$A$2:$C$50,3,FALSE)</f>
        <v>45</v>
      </c>
      <c r="J1685" s="5">
        <f>VLOOKUP(F1685,'Set up'!$A$2:$D$50,4,FALSE)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up'!$A$2:$E$50,5,FALSE)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up'!$A$2:$C$50,3,FALSE)</f>
        <v>Cash</v>
      </c>
      <c r="J1686" s="5">
        <f>VLOOKUP(F1686,'Set up'!$A$2:$D$50,4,FALSE)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up'!$A$2:$E$50,5,FALSE)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up'!$A$2:$C$50,3,FALSE)</f>
        <v>Cash</v>
      </c>
      <c r="J1687" s="5">
        <f>VLOOKUP(F1687,'Set up'!$A$2:$D$50,4,FALSE)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up'!$A$2:$E$50,5,FALSE)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up'!$A$2:$C$50,3,FALSE)</f>
        <v>Cash</v>
      </c>
      <c r="J1688" s="5">
        <f>VLOOKUP(F1688,'Set up'!$A$2:$D$50,4,FALSE)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up'!$A$2:$E$50,5,FALSE)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up'!$A$2:$C$50,3,FALSE)</f>
        <v>Cash</v>
      </c>
      <c r="J1689" s="5">
        <f>VLOOKUP(F1689,'Set up'!$A$2:$D$50,4,FALSE)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up'!$A$2:$E$50,5,FALSE)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up'!$A$2:$C$50,3,FALSE)</f>
        <v>Cash</v>
      </c>
      <c r="J1690" s="5">
        <f>VLOOKUP(F1690,'Set up'!$A$2:$D$50,4,FALSE)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up'!$A$2:$E$50,5,FALSE)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up'!$A$2:$C$50,3,FALSE)</f>
        <v>Cash</v>
      </c>
      <c r="J1691" s="5">
        <f>VLOOKUP(F1691,'Set up'!$A$2:$D$50,4,FALSE)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up'!$A$2:$E$50,5,FALSE)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up'!$A$2:$C$50,3,FALSE)</f>
        <v>Cash</v>
      </c>
      <c r="J1692" s="5">
        <f>VLOOKUP(F1692,'Set up'!$A$2:$D$50,4,FALSE)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up'!$A$2:$E$50,5,FALSE)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up'!$A$2:$C$50,3,FALSE)</f>
        <v>Cash</v>
      </c>
      <c r="J1693" s="5">
        <f>VLOOKUP(F1693,'Set up'!$A$2:$D$50,4,FALSE)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up'!$A$2:$E$50,5,FALSE)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up'!$A$2:$C$50,3,FALSE)</f>
        <v>Cash</v>
      </c>
      <c r="J1694" s="5">
        <f>VLOOKUP(F1694,'Set up'!$A$2:$D$50,4,FALSE)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up'!$A$2:$E$50,5,FALSE)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up'!$A$2:$C$50,3,FALSE)</f>
        <v>Cash</v>
      </c>
      <c r="J1695" s="5">
        <f>VLOOKUP(F1695,'Set up'!$A$2:$D$50,4,FALSE)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up'!$A$2:$E$50,5,FALSE)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up'!$A$2:$C$50,3,FALSE)</f>
        <v>Cash</v>
      </c>
      <c r="J1696" s="5">
        <f>VLOOKUP(F1696,'Set up'!$A$2:$D$50,4,FALSE)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up'!$A$2:$E$50,5,FALSE)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up'!$A$2:$C$50,3,FALSE)</f>
        <v>Cash</v>
      </c>
      <c r="J1697" s="5">
        <f>VLOOKUP(F1697,'Set up'!$A$2:$D$50,4,FALSE)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up'!$A$2:$E$50,5,FALSE)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up'!$A$2:$C$50,3,FALSE)</f>
        <v>Cash</v>
      </c>
      <c r="J1698" s="5">
        <f>VLOOKUP(F1698,'Set up'!$A$2:$D$50,4,FALSE)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up'!$A$2:$E$50,5,FALSE)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up'!$A$2:$C$50,3,FALSE)</f>
        <v>Cash</v>
      </c>
      <c r="J1699" s="5">
        <f>VLOOKUP(F1699,'Set up'!$A$2:$D$50,4,FALSE)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up'!$A$2:$E$50,5,FALSE)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up'!$A$2:$C$50,3,FALSE)</f>
        <v>Cash</v>
      </c>
      <c r="J1700" s="5">
        <f>VLOOKUP(F1700,'Set up'!$A$2:$D$50,4,FALSE)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up'!$A$2:$E$50,5,FALSE)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up'!$A$2:$C$50,3,FALSE)</f>
        <v>Cash</v>
      </c>
      <c r="J1701" s="5">
        <f>VLOOKUP(F1701,'Set up'!$A$2:$D$50,4,FALSE)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up'!$A$2:$E$50,5,FALSE)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up'!$A$2:$C$50,3,FALSE)</f>
        <v>Cash</v>
      </c>
      <c r="J1702" s="5">
        <f>VLOOKUP(F1702,'Set up'!$A$2:$D$50,4,FALSE)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up'!$A$2:$E$50,5,FALSE)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up'!$A$2:$C$50,3,FALSE)</f>
        <v>Cash</v>
      </c>
      <c r="J1703" s="5">
        <f>VLOOKUP(F1703,'Set up'!$A$2:$D$50,4,FALSE)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up'!$A$2:$E$50,5,FALSE)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up'!$A$2:$C$50,3,FALSE)</f>
        <v>Cash</v>
      </c>
      <c r="J1704" s="5">
        <f>VLOOKUP(F1704,'Set up'!$A$2:$D$50,4,FALSE)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up'!$A$2:$E$50,5,FALSE)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up'!$A$2:$C$50,3,FALSE)</f>
        <v>Cash</v>
      </c>
      <c r="J1705" s="5">
        <f>VLOOKUP(F1705,'Set up'!$A$2:$D$50,4,FALSE)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up'!$A$2:$E$50,5,FALSE)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up'!$A$2:$C$50,3,FALSE)</f>
        <v>Cash</v>
      </c>
      <c r="J1706" s="5">
        <f>VLOOKUP(F1706,'Set up'!$A$2:$D$50,4,FALSE)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up'!$A$2:$E$50,5,FALSE)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up'!$A$2:$C$50,3,FALSE)</f>
        <v>Cash</v>
      </c>
      <c r="J1707" s="5">
        <f>VLOOKUP(F1707,'Set up'!$A$2:$D$50,4,FALSE)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up'!$A$2:$E$50,5,FALSE)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up'!$A$2:$C$50,3,FALSE)</f>
        <v>Cash</v>
      </c>
      <c r="J1708" s="5">
        <f>VLOOKUP(F1708,'Set up'!$A$2:$D$50,4,FALSE)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up'!$A$2:$E$50,5,FALSE)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up'!$A$2:$C$50,3,FALSE)</f>
        <v>Cash</v>
      </c>
      <c r="J1709" s="5">
        <f>VLOOKUP(F1709,'Set up'!$A$2:$D$50,4,FALSE)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up'!$A$2:$E$50,5,FALSE)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up'!$A$2:$C$50,3,FALSE)</f>
        <v>Cash</v>
      </c>
      <c r="J1710" s="5">
        <f>VLOOKUP(F1710,'Set up'!$A$2:$D$50,4,FALSE)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up'!$A$2:$E$50,5,FALSE)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up'!$A$2:$C$50,3,FALSE)</f>
        <v>Cash</v>
      </c>
      <c r="J1711" s="5">
        <f>VLOOKUP(F1711,'Set up'!$A$2:$D$50,4,FALSE)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up'!$A$2:$E$50,5,FALSE)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up'!$A$2:$C$50,3,FALSE)</f>
        <v>Cash</v>
      </c>
      <c r="J1712" s="5">
        <f>VLOOKUP(F1712,'Set up'!$A$2:$D$50,4,FALSE)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up'!$A$2:$E$50,5,FALSE)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up'!$A$2:$C$50,3,FALSE)</f>
        <v>Cash</v>
      </c>
      <c r="J1713" s="5">
        <f>VLOOKUP(F1713,'Set up'!$A$2:$D$50,4,FALSE)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up'!$A$2:$E$50,5,FALSE)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up'!$A$2:$C$50,3,FALSE)</f>
        <v>Cash</v>
      </c>
      <c r="J1714" s="5">
        <f>VLOOKUP(F1714,'Set up'!$A$2:$D$50,4,FALSE)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up'!$A$2:$E$50,5,FALSE)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up'!$A$2:$C$50,3,FALSE)</f>
        <v>Cash</v>
      </c>
      <c r="J1715" s="5">
        <f>VLOOKUP(F1715,'Set up'!$A$2:$D$50,4,FALSE)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up'!$A$2:$E$50,5,FALSE)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up'!$A$2:$C$50,3,FALSE)</f>
        <v>Cash</v>
      </c>
      <c r="J1716" s="5">
        <f>VLOOKUP(F1716,'Set up'!$A$2:$D$50,4,FALSE)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up'!$A$2:$E$50,5,FALSE)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up'!$A$2:$C$50,3,FALSE)</f>
        <v>Cash</v>
      </c>
      <c r="J1717" s="5">
        <f>VLOOKUP(F1717,'Set up'!$A$2:$D$50,4,FALSE)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up'!$A$2:$E$50,5,FALSE)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up'!$A$2:$C$50,3,FALSE)</f>
        <v>60</v>
      </c>
      <c r="J1718" s="5">
        <f>VLOOKUP(F1718,'Set up'!$A$2:$D$50,4,FALSE)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up'!$A$2:$E$50,5,FALSE)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up'!$A$2:$C$50,3,FALSE)</f>
        <v>60</v>
      </c>
      <c r="J1719" s="5">
        <f>VLOOKUP(F1719,'Set up'!$A$2:$D$50,4,FALSE)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up'!$A$2:$E$50,5,FALSE)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up'!$A$2:$C$50,3,FALSE)</f>
        <v>60</v>
      </c>
      <c r="J1720" s="5">
        <f>VLOOKUP(F1720,'Set up'!$A$2:$D$50,4,FALSE)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up'!$A$2:$E$50,5,FALSE)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up'!$A$2:$C$50,3,FALSE)</f>
        <v>Cash</v>
      </c>
      <c r="J1721" s="5">
        <f>VLOOKUP(F1721,'Set up'!$A$2:$D$50,4,FALSE)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up'!$A$2:$E$50,5,FALSE)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up'!$A$2:$C$50,3,FALSE)</f>
        <v>Cash</v>
      </c>
      <c r="J1722" s="5">
        <f>VLOOKUP(F1722,'Set up'!$A$2:$D$50,4,FALSE)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up'!$A$2:$E$50,5,FALSE)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up'!$A$2:$C$50,3,FALSE)</f>
        <v>Cash</v>
      </c>
      <c r="J1723" s="5">
        <f>VLOOKUP(F1723,'Set up'!$A$2:$D$50,4,FALSE)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up'!$A$2:$E$50,5,FALSE)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up'!$A$2:$C$50,3,FALSE)</f>
        <v>Cash</v>
      </c>
      <c r="J1724" s="5">
        <f>VLOOKUP(F1724,'Set up'!$A$2:$D$50,4,FALSE)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up'!$A$2:$E$50,5,FALSE)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up'!$A$2:$C$50,3,FALSE)</f>
        <v>Cash</v>
      </c>
      <c r="J1725" s="5">
        <f>VLOOKUP(F1725,'Set up'!$A$2:$D$50,4,FALSE)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up'!$A$2:$E$50,5,FALSE)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up'!$A$2:$C$50,3,FALSE)</f>
        <v>Cash</v>
      </c>
      <c r="J1726" s="5">
        <f>VLOOKUP(F1726,'Set up'!$A$2:$D$50,4,FALSE)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up'!$A$2:$E$50,5,FALSE)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up'!$A$2:$C$50,3,FALSE)</f>
        <v>Cash</v>
      </c>
      <c r="J1727" s="5">
        <f>VLOOKUP(F1727,'Set up'!$A$2:$D$50,4,FALSE)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up'!$A$2:$E$50,5,FALSE)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up'!$A$2:$C$50,3,FALSE)</f>
        <v>Cash</v>
      </c>
      <c r="J1728" s="5">
        <f>VLOOKUP(F1728,'Set up'!$A$2:$D$50,4,FALSE)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up'!$A$2:$E$50,5,FALSE)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up'!$A$2:$C$50,3,FALSE)</f>
        <v>Cash</v>
      </c>
      <c r="J1729" s="5">
        <f>VLOOKUP(F1729,'Set up'!$A$2:$D$50,4,FALSE)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up'!$A$2:$E$50,5,FALSE)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up'!$A$2:$C$50,3,FALSE)</f>
        <v>Cash</v>
      </c>
      <c r="J1730" s="5">
        <f>VLOOKUP(F1730,'Set up'!$A$2:$D$50,4,FALSE)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up'!$A$2:$E$50,5,FALSE)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up'!$A$2:$C$50,3,FALSE)</f>
        <v>Cash</v>
      </c>
      <c r="J1731" s="5">
        <f>VLOOKUP(F1731,'Set up'!$A$2:$D$50,4,FALSE)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up'!$A$2:$E$50,5,FALSE)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up'!$A$2:$C$50,3,FALSE)</f>
        <v>Cash</v>
      </c>
      <c r="J1732" s="5">
        <f>VLOOKUP(F1732,'Set up'!$A$2:$D$50,4,FALSE)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up'!$A$2:$E$50,5,FALSE)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up'!$A$2:$C$50,3,FALSE)</f>
        <v>Cash</v>
      </c>
      <c r="J1733" s="5">
        <f>VLOOKUP(F1733,'Set up'!$A$2:$D$50,4,FALSE)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up'!$A$2:$E$50,5,FALSE)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up'!$A$2:$C$50,3,FALSE)</f>
        <v>Cash</v>
      </c>
      <c r="J1734" s="5">
        <f>VLOOKUP(F1734,'Set up'!$A$2:$D$50,4,FALSE)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up'!$A$2:$E$50,5,FALSE)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up'!$A$2:$C$50,3,FALSE)</f>
        <v>Cash</v>
      </c>
      <c r="J1735" s="5">
        <f>VLOOKUP(F1735,'Set up'!$A$2:$D$50,4,FALSE)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up'!$A$2:$E$50,5,FALSE)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up'!$A$2:$C$50,3,FALSE)</f>
        <v>Cash</v>
      </c>
      <c r="J1736" s="5">
        <f>VLOOKUP(F1736,'Set up'!$A$2:$D$50,4,FALSE)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up'!$A$2:$E$50,5,FALSE)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up'!$A$2:$C$50,3,FALSE)</f>
        <v>Cash</v>
      </c>
      <c r="J1737" s="5">
        <f>VLOOKUP(F1737,'Set up'!$A$2:$D$50,4,FALSE)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up'!$A$2:$E$50,5,FALSE)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up'!$A$2:$C$50,3,FALSE)</f>
        <v>Cash</v>
      </c>
      <c r="J1738" s="5">
        <f>VLOOKUP(F1738,'Set up'!$A$2:$D$50,4,FALSE)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up'!$A$2:$E$50,5,FALSE)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up'!$A$2:$C$50,3,FALSE)</f>
        <v>Cash</v>
      </c>
      <c r="J1739" s="5">
        <f>VLOOKUP(F1739,'Set up'!$A$2:$D$50,4,FALSE)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up'!$A$2:$E$50,5,FALSE)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up'!$A$2:$C$50,3,FALSE)</f>
        <v>Cash</v>
      </c>
      <c r="J1740" s="5">
        <f>VLOOKUP(F1740,'Set up'!$A$2:$D$50,4,FALSE)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up'!$A$2:$E$50,5,FALSE)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up'!$A$2:$C$50,3,FALSE)</f>
        <v>Cash</v>
      </c>
      <c r="J1741" s="5">
        <f>VLOOKUP(F1741,'Set up'!$A$2:$D$50,4,FALSE)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up'!$A$2:$E$50,5,FALSE)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up'!$A$2:$C$50,3,FALSE)</f>
        <v>Cash</v>
      </c>
      <c r="J1742" s="5">
        <f>VLOOKUP(F1742,'Set up'!$A$2:$D$50,4,FALSE)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up'!$A$2:$E$50,5,FALSE)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up'!$A$2:$C$50,3,FALSE)</f>
        <v>120</v>
      </c>
      <c r="J1743" s="5">
        <f>VLOOKUP(F1743,'Set up'!$A$2:$D$50,4,FALSE)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up'!$A$2:$E$50,5,FALSE)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up'!$A$2:$C$50,3,FALSE)</f>
        <v>120</v>
      </c>
      <c r="J1744" s="5">
        <f>VLOOKUP(F1744,'Set up'!$A$2:$D$50,4,FALSE)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up'!$A$2:$E$50,5,FALSE)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up'!$A$2:$C$50,3,FALSE)</f>
        <v>120</v>
      </c>
      <c r="J1745" s="5">
        <f>VLOOKUP(F1745,'Set up'!$A$2:$D$50,4,FALSE)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up'!$A$2:$E$50,5,FALSE)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up'!$A$2:$C$50,3,FALSE)</f>
        <v>120</v>
      </c>
      <c r="J1746" s="5">
        <f>VLOOKUP(F1746,'Set up'!$A$2:$D$50,4,FALSE)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up'!$A$2:$E$50,5,FALSE)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up'!$A$2:$C$50,3,FALSE)</f>
        <v>120</v>
      </c>
      <c r="J1747" s="5">
        <f>VLOOKUP(F1747,'Set up'!$A$2:$D$50,4,FALSE)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up'!$A$2:$E$50,5,FALSE)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up'!$A$2:$C$50,3,FALSE)</f>
        <v>Cash</v>
      </c>
      <c r="J1748" s="5">
        <f>VLOOKUP(F1748,'Set up'!$A$2:$D$50,4,FALSE)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up'!$A$2:$E$50,5,FALSE)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up'!$A$2:$C$50,3,FALSE)</f>
        <v>Cash</v>
      </c>
      <c r="J1749" s="5">
        <f>VLOOKUP(F1749,'Set up'!$A$2:$D$50,4,FALSE)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up'!$A$2:$E$50,5,FALSE)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up'!$A$2:$C$50,3,FALSE)</f>
        <v>Cash</v>
      </c>
      <c r="J1750" s="5">
        <f>VLOOKUP(F1750,'Set up'!$A$2:$D$50,4,FALSE)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up'!$A$2:$E$50,5,FALSE)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up'!$A$2:$C$50,3,FALSE)</f>
        <v>Cash</v>
      </c>
      <c r="J1751" s="5">
        <f>VLOOKUP(F1751,'Set up'!$A$2:$D$50,4,FALSE)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up'!$A$2:$E$50,5,FALSE)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up'!$A$2:$C$50,3,FALSE)</f>
        <v>Cash</v>
      </c>
      <c r="J1752" s="5">
        <f>VLOOKUP(F1752,'Set up'!$A$2:$D$50,4,FALSE)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up'!$A$2:$E$50,5,FALSE)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up'!$A$2:$C$50,3,FALSE)</f>
        <v>Cash</v>
      </c>
      <c r="J1753" s="5">
        <f>VLOOKUP(F1753,'Set up'!$A$2:$D$50,4,FALSE)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up'!$A$2:$E$50,5,FALSE)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up'!$A$2:$C$50,3,FALSE)</f>
        <v>Cash</v>
      </c>
      <c r="J1754" s="5">
        <f>VLOOKUP(F1754,'Set up'!$A$2:$D$50,4,FALSE)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up'!$A$2:$E$50,5,FALSE)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up'!$A$2:$C$50,3,FALSE)</f>
        <v>Cash</v>
      </c>
      <c r="J1755" s="5">
        <f>VLOOKUP(F1755,'Set up'!$A$2:$D$50,4,FALSE)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up'!$A$2:$E$50,5,FALSE)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up'!$A$2:$C$50,3,FALSE)</f>
        <v>Cash</v>
      </c>
      <c r="J1756" s="5">
        <f>VLOOKUP(F1756,'Set up'!$A$2:$D$50,4,FALSE)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up'!$A$2:$E$50,5,FALSE)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up'!$A$2:$C$50,3,FALSE)</f>
        <v>Cash</v>
      </c>
      <c r="J1757" s="5">
        <f>VLOOKUP(F1757,'Set up'!$A$2:$D$50,4,FALSE)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up'!$A$2:$E$50,5,FALSE)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up'!$A$2:$C$50,3,FALSE)</f>
        <v>Cash</v>
      </c>
      <c r="J1758" s="5">
        <f>VLOOKUP(F1758,'Set up'!$A$2:$D$50,4,FALSE)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up'!$A$2:$E$50,5,FALSE)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up'!$A$2:$C$50,3,FALSE)</f>
        <v>Cash</v>
      </c>
      <c r="J1759" s="5">
        <f>VLOOKUP(F1759,'Set up'!$A$2:$D$50,4,FALSE)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up'!$A$2:$E$50,5,FALSE)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up'!$A$2:$C$50,3,FALSE)</f>
        <v>Cash</v>
      </c>
      <c r="J1760" s="5">
        <f>VLOOKUP(F1760,'Set up'!$A$2:$D$50,4,FALSE)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up'!$A$2:$E$50,5,FALSE)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up'!$A$2:$C$50,3,FALSE)</f>
        <v>Cash</v>
      </c>
      <c r="J1761" s="5">
        <f>VLOOKUP(F1761,'Set up'!$A$2:$D$50,4,FALSE)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up'!$A$2:$E$50,5,FALSE)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up'!$A$2:$C$50,3,FALSE)</f>
        <v>Cash</v>
      </c>
      <c r="J1762" s="5">
        <f>VLOOKUP(F1762,'Set up'!$A$2:$D$50,4,FALSE)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up'!$A$2:$E$50,5,FALSE)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up'!$A$2:$C$50,3,FALSE)</f>
        <v>Cash</v>
      </c>
      <c r="J1763" s="5">
        <f>VLOOKUP(F1763,'Set up'!$A$2:$D$50,4,FALSE)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up'!$A$2:$E$50,5,FALSE)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up'!$A$2:$C$50,3,FALSE)</f>
        <v>Cash</v>
      </c>
      <c r="J1764" s="5">
        <f>VLOOKUP(F1764,'Set up'!$A$2:$D$50,4,FALSE)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up'!$A$2:$E$50,5,FALSE)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up'!$A$2:$C$50,3,FALSE)</f>
        <v>Cash</v>
      </c>
      <c r="J1765" s="5">
        <f>VLOOKUP(F1765,'Set up'!$A$2:$D$50,4,FALSE)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up'!$A$2:$E$50,5,FALSE)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up'!$A$2:$C$50,3,FALSE)</f>
        <v>Cash</v>
      </c>
      <c r="J1766" s="5">
        <f>VLOOKUP(F1766,'Set up'!$A$2:$D$50,4,FALSE)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up'!$A$2:$E$50,5,FALSE)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up'!$A$2:$C$50,3,FALSE)</f>
        <v>Cash</v>
      </c>
      <c r="J1767" s="5">
        <f>VLOOKUP(F1767,'Set up'!$A$2:$D$50,4,FALSE)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up'!$A$2:$E$50,5,FALSE)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up'!$A$2:$C$50,3,FALSE)</f>
        <v>Cash</v>
      </c>
      <c r="J1768" s="5">
        <f>VLOOKUP(F1768,'Set up'!$A$2:$D$50,4,FALSE)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up'!$A$2:$E$50,5,FALSE)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up'!$A$2:$C$50,3,FALSE)</f>
        <v>Cash</v>
      </c>
      <c r="J1769" s="5">
        <f>VLOOKUP(F1769,'Set up'!$A$2:$D$50,4,FALSE)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up'!$A$2:$E$50,5,FALSE)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up'!$A$2:$C$50,3,FALSE)</f>
        <v>Cash</v>
      </c>
      <c r="J1770" s="5">
        <f>VLOOKUP(F1770,'Set up'!$A$2:$D$50,4,FALSE)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up'!$A$2:$E$50,5,FALSE)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up'!$A$2:$C$50,3,FALSE)</f>
        <v>Cash</v>
      </c>
      <c r="J1771" s="5">
        <f>VLOOKUP(F1771,'Set up'!$A$2:$D$50,4,FALSE)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up'!$A$2:$E$50,5,FALSE)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up'!$A$2:$C$50,3,FALSE)</f>
        <v>Cash</v>
      </c>
      <c r="J1772" s="5">
        <f>VLOOKUP(F1772,'Set up'!$A$2:$D$50,4,FALSE)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up'!$A$2:$E$50,5,FALSE)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up'!$A$2:$C$50,3,FALSE)</f>
        <v>Cash</v>
      </c>
      <c r="J1773" s="5">
        <f>VLOOKUP(F1773,'Set up'!$A$2:$D$50,4,FALSE)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up'!$A$2:$E$50,5,FALSE)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up'!$A$2:$C$50,3,FALSE)</f>
        <v>Cash</v>
      </c>
      <c r="J1774" s="5">
        <f>VLOOKUP(F1774,'Set up'!$A$2:$D$50,4,FALSE)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up'!$A$2:$E$50,5,FALSE)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up'!$A$2:$C$50,3,FALSE)</f>
        <v>Cash</v>
      </c>
      <c r="J1775" s="5">
        <f>VLOOKUP(F1775,'Set up'!$A$2:$D$50,4,FALSE)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up'!$A$2:$E$50,5,FALSE)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up'!$A$2:$C$50,3,FALSE)</f>
        <v>Cash</v>
      </c>
      <c r="J1776" s="5">
        <f>VLOOKUP(F1776,'Set up'!$A$2:$D$50,4,FALSE)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up'!$A$2:$E$50,5,FALSE)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up'!$A$2:$C$50,3,FALSE)</f>
        <v>Cash</v>
      </c>
      <c r="J1777" s="5">
        <f>VLOOKUP(F1777,'Set up'!$A$2:$D$50,4,FALSE)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up'!$A$2:$E$50,5,FALSE)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up'!$A$2:$C$50,3,FALSE)</f>
        <v>Cash</v>
      </c>
      <c r="J1778" s="5">
        <f>VLOOKUP(F1778,'Set up'!$A$2:$D$50,4,FALSE)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up'!$A$2:$E$50,5,FALSE)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up'!$A$2:$C$50,3,FALSE)</f>
        <v>Cash</v>
      </c>
      <c r="J1779" s="5">
        <f>VLOOKUP(F1779,'Set up'!$A$2:$D$50,4,FALSE)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up'!$A$2:$E$50,5,FALSE)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up'!$A$2:$C$50,3,FALSE)</f>
        <v>Cash</v>
      </c>
      <c r="J1780" s="5">
        <f>VLOOKUP(F1780,'Set up'!$A$2:$D$50,4,FALSE)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up'!$A$2:$E$50,5,FALSE)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up'!$A$2:$C$50,3,FALSE)</f>
        <v>Cash</v>
      </c>
      <c r="J1781" s="5">
        <f>VLOOKUP(F1781,'Set up'!$A$2:$D$50,4,FALSE)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up'!$A$2:$E$50,5,FALSE)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up'!$A$2:$C$50,3,FALSE)</f>
        <v>Cash</v>
      </c>
      <c r="J1782" s="5">
        <f>VLOOKUP(F1782,'Set up'!$A$2:$D$50,4,FALSE)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up'!$A$2:$E$50,5,FALSE)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up'!$A$2:$C$50,3,FALSE)</f>
        <v>Cash</v>
      </c>
      <c r="J1783" s="5">
        <f>VLOOKUP(F1783,'Set up'!$A$2:$D$50,4,FALSE)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up'!$A$2:$E$50,5,FALSE)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up'!$A$2:$C$50,3,FALSE)</f>
        <v>Cash</v>
      </c>
      <c r="J1784" s="5">
        <f>VLOOKUP(F1784,'Set up'!$A$2:$D$50,4,FALSE)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up'!$A$2:$E$50,5,FALSE)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up'!$A$2:$C$50,3,FALSE)</f>
        <v>Cash</v>
      </c>
      <c r="J1785" s="5">
        <f>VLOOKUP(F1785,'Set up'!$A$2:$D$50,4,FALSE)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up'!$A$2:$E$50,5,FALSE)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up'!$A$2:$C$50,3,FALSE)</f>
        <v>Cash</v>
      </c>
      <c r="J1786" s="5">
        <f>VLOOKUP(F1786,'Set up'!$A$2:$D$50,4,FALSE)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up'!$A$2:$E$50,5,FALSE)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up'!$A$2:$C$50,3,FALSE)</f>
        <v>Cash</v>
      </c>
      <c r="J1787" s="5">
        <f>VLOOKUP(F1787,'Set up'!$A$2:$D$50,4,FALSE)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up'!$A$2:$E$50,5,FALSE)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up'!$A$2:$C$50,3,FALSE)</f>
        <v>Cash</v>
      </c>
      <c r="J1788" s="5">
        <f>VLOOKUP(F1788,'Set up'!$A$2:$D$50,4,FALSE)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up'!$A$2:$E$50,5,FALSE)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up'!$A$2:$C$50,3,FALSE)</f>
        <v>Cash</v>
      </c>
      <c r="J1789" s="5">
        <f>VLOOKUP(F1789,'Set up'!$A$2:$D$50,4,FALSE)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up'!$A$2:$E$50,5,FALSE)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up'!$A$2:$C$50,3,FALSE)</f>
        <v>Cash</v>
      </c>
      <c r="J1790" s="5">
        <f>VLOOKUP(F1790,'Set up'!$A$2:$D$50,4,FALSE)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up'!$A$2:$E$50,5,FALSE)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up'!$A$2:$C$50,3,FALSE)</f>
        <v>Cash</v>
      </c>
      <c r="J1791" s="5">
        <f>VLOOKUP(F1791,'Set up'!$A$2:$D$50,4,FALSE)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up'!$A$2:$E$50,5,FALSE)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up'!$A$2:$C$50,3,FALSE)</f>
        <v>Cash</v>
      </c>
      <c r="J1792" s="5">
        <f>VLOOKUP(F1792,'Set up'!$A$2:$D$50,4,FALSE)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up'!$A$2:$E$50,5,FALSE)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up'!$A$2:$C$50,3,FALSE)</f>
        <v>Cash</v>
      </c>
      <c r="J1793" s="5">
        <f>VLOOKUP(F1793,'Set up'!$A$2:$D$50,4,FALSE)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up'!$A$2:$E$50,5,FALSE)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up'!$A$2:$C$50,3,FALSE)</f>
        <v>Cash</v>
      </c>
      <c r="J1794" s="5">
        <f>VLOOKUP(F1794,'Set up'!$A$2:$D$50,4,FALSE)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up'!$A$2:$E$50,5,FALSE)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up'!$A$2:$C$50,3,FALSE)</f>
        <v>Cash</v>
      </c>
      <c r="J1795" s="5">
        <f>VLOOKUP(F1795,'Set up'!$A$2:$D$50,4,FALSE)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up'!$A$2:$E$50,5,FALSE)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up'!$A$2:$C$50,3,FALSE)</f>
        <v>Cash</v>
      </c>
      <c r="J1796" s="5">
        <f>VLOOKUP(F1796,'Set up'!$A$2:$D$50,4,FALSE)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up'!$A$2:$E$50,5,FALSE)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up'!$A$2:$C$50,3,FALSE)</f>
        <v>Cash</v>
      </c>
      <c r="J1797" s="5">
        <f>VLOOKUP(F1797,'Set up'!$A$2:$D$50,4,FALSE)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up'!$A$2:$E$50,5,FALSE)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up'!$A$2:$C$50,3,FALSE)</f>
        <v>Cash</v>
      </c>
      <c r="J1798" s="5">
        <f>VLOOKUP(F1798,'Set up'!$A$2:$D$50,4,FALSE)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up'!$A$2:$E$50,5,FALSE)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up'!$A$2:$C$50,3,FALSE)</f>
        <v>Cash</v>
      </c>
      <c r="J1799" s="5">
        <f>VLOOKUP(F1799,'Set up'!$A$2:$D$50,4,FALSE)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up'!$A$2:$E$50,5,FALSE)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up'!$A$2:$C$50,3,FALSE)</f>
        <v>30</v>
      </c>
      <c r="J1800" s="5">
        <f>VLOOKUP(F1800,'Set up'!$A$2:$D$50,4,FALSE)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up'!$A$2:$E$50,5,FALSE)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up'!$A$2:$C$50,3,FALSE)</f>
        <v>30</v>
      </c>
      <c r="J1801" s="5">
        <f>VLOOKUP(F1801,'Set up'!$A$2:$D$50,4,FALSE)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up'!$A$2:$E$50,5,FALSE)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up'!$A$2:$C$50,3,FALSE)</f>
        <v>30</v>
      </c>
      <c r="J1802" s="5">
        <f>VLOOKUP(F1802,'Set up'!$A$2:$D$50,4,FALSE)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up'!$A$2:$E$50,5,FALSE)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up'!$A$2:$C$50,3,FALSE)</f>
        <v>30</v>
      </c>
      <c r="J1803" s="5">
        <f>VLOOKUP(F1803,'Set up'!$A$2:$D$50,4,FALSE)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up'!$A$2:$E$50,5,FALSE)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up'!$A$2:$C$50,3,FALSE)</f>
        <v>30</v>
      </c>
      <c r="J1804" s="5">
        <f>VLOOKUP(F1804,'Set up'!$A$2:$D$50,4,FALSE)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up'!$A$2:$E$50,5,FALSE)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up'!$A$2:$C$50,3,FALSE)</f>
        <v>30</v>
      </c>
      <c r="J1805" s="5">
        <f>VLOOKUP(F1805,'Set up'!$A$2:$D$50,4,FALSE)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up'!$A$2:$E$50,5,FALSE)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up'!$A$2:$C$50,3,FALSE)</f>
        <v>30</v>
      </c>
      <c r="J1806" s="5">
        <f>VLOOKUP(F1806,'Set up'!$A$2:$D$50,4,FALSE)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up'!$A$2:$E$50,5,FALSE)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up'!$A$2:$C$50,3,FALSE)</f>
        <v>30</v>
      </c>
      <c r="J1807" s="5">
        <f>VLOOKUP(F1807,'Set up'!$A$2:$D$50,4,FALSE)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up'!$A$2:$E$50,5,FALSE)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up'!$A$2:$C$50,3,FALSE)</f>
        <v>Cash</v>
      </c>
      <c r="J1808" s="5">
        <f>VLOOKUP(F1808,'Set up'!$A$2:$D$50,4,FALSE)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up'!$A$2:$E$50,5,FALSE)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up'!$A$2:$C$50,3,FALSE)</f>
        <v>Cash</v>
      </c>
      <c r="J1809" s="5">
        <f>VLOOKUP(F1809,'Set up'!$A$2:$D$50,4,FALSE)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up'!$A$2:$E$50,5,FALSE)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up'!$A$2:$C$50,3,FALSE)</f>
        <v>Cash</v>
      </c>
      <c r="J1810" s="5">
        <f>VLOOKUP(F1810,'Set up'!$A$2:$D$50,4,FALSE)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up'!$A$2:$E$50,5,FALSE)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up'!$A$2:$C$50,3,FALSE)</f>
        <v>Cash</v>
      </c>
      <c r="J1811" s="5">
        <f>VLOOKUP(F1811,'Set up'!$A$2:$D$50,4,FALSE)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up'!$A$2:$E$50,5,FALSE)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up'!$A$2:$C$50,3,FALSE)</f>
        <v>30</v>
      </c>
      <c r="J1812" s="5">
        <f>VLOOKUP(F1812,'Set up'!$A$2:$D$50,4,FALSE)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up'!$A$2:$E$50,5,FALSE)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up'!$A$2:$C$50,3,FALSE)</f>
        <v>Cash</v>
      </c>
      <c r="J1813" s="5">
        <f>VLOOKUP(F1813,'Set up'!$A$2:$D$50,4,FALSE)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up'!$A$2:$E$50,5,FALSE)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up'!$A$2:$C$50,3,FALSE)</f>
        <v>Cash</v>
      </c>
      <c r="J1814" s="5">
        <f>VLOOKUP(F1814,'Set up'!$A$2:$D$50,4,FALSE)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up'!$A$2:$E$50,5,FALSE)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up'!$A$2:$C$50,3,FALSE)</f>
        <v>Cash</v>
      </c>
      <c r="J1815" s="5">
        <f>VLOOKUP(F1815,'Set up'!$A$2:$D$50,4,FALSE)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up'!$A$2:$E$50,5,FALSE)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up'!$A$2:$C$50,3,FALSE)</f>
        <v>Cash</v>
      </c>
      <c r="J1816" s="5">
        <f>VLOOKUP(F1816,'Set up'!$A$2:$D$50,4,FALSE)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up'!$A$2:$E$50,5,FALSE)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up'!$A$2:$C$50,3,FALSE)</f>
        <v>Cash</v>
      </c>
      <c r="J1817" s="5">
        <f>VLOOKUP(F1817,'Set up'!$A$2:$D$50,4,FALSE)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up'!$A$2:$E$50,5,FALSE)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up'!$A$2:$C$50,3,FALSE)</f>
        <v>Cash</v>
      </c>
      <c r="J1818" s="5">
        <f>VLOOKUP(F1818,'Set up'!$A$2:$D$50,4,FALSE)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up'!$A$2:$E$50,5,FALSE)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up'!$A$2:$C$50,3,FALSE)</f>
        <v>Cash</v>
      </c>
      <c r="J1819" s="5">
        <f>VLOOKUP(F1819,'Set up'!$A$2:$D$50,4,FALSE)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up'!$A$2:$E$50,5,FALSE)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up'!$A$2:$C$50,3,FALSE)</f>
        <v>Cash</v>
      </c>
      <c r="J1820" s="5">
        <f>VLOOKUP(F1820,'Set up'!$A$2:$D$50,4,FALSE)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up'!$A$2:$E$50,5,FALSE)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up'!$A$2:$C$50,3,FALSE)</f>
        <v>Cash</v>
      </c>
      <c r="J1821" s="5">
        <f>VLOOKUP(F1821,'Set up'!$A$2:$D$50,4,FALSE)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up'!$A$2:$E$50,5,FALSE)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up'!$A$2:$C$50,3,FALSE)</f>
        <v>Cash</v>
      </c>
      <c r="J1822" s="5">
        <f>VLOOKUP(F1822,'Set up'!$A$2:$D$50,4,FALSE)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up'!$A$2:$E$50,5,FALSE)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up'!$A$2:$C$50,3,FALSE)</f>
        <v>Cash</v>
      </c>
      <c r="J1823" s="5">
        <f>VLOOKUP(F1823,'Set up'!$A$2:$D$50,4,FALSE)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up'!$A$2:$E$50,5,FALSE)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up'!$A$2:$C$50,3,FALSE)</f>
        <v>Cash</v>
      </c>
      <c r="J1824" s="5">
        <f>VLOOKUP(F1824,'Set up'!$A$2:$D$50,4,FALSE)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up'!$A$2:$E$50,5,FALSE)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up'!$A$2:$C$50,3,FALSE)</f>
        <v>Cash</v>
      </c>
      <c r="J1825" s="5">
        <f>VLOOKUP(F1825,'Set up'!$A$2:$D$50,4,FALSE)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up'!$A$2:$E$50,5,FALSE)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up'!$A$2:$C$50,3,FALSE)</f>
        <v>Cash</v>
      </c>
      <c r="J1826" s="5">
        <f>VLOOKUP(F1826,'Set up'!$A$2:$D$50,4,FALSE)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up'!$A$2:$E$50,5,FALSE)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up'!$A$2:$C$50,3,FALSE)</f>
        <v>Cash</v>
      </c>
      <c r="J1827" s="5">
        <f>VLOOKUP(F1827,'Set up'!$A$2:$D$50,4,FALSE)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up'!$A$2:$E$50,5,FALSE)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up'!$A$2:$C$50,3,FALSE)</f>
        <v>Cash</v>
      </c>
      <c r="J1828" s="5">
        <f>VLOOKUP(F1828,'Set up'!$A$2:$D$50,4,FALSE)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up'!$A$2:$E$50,5,FALSE)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up'!$A$2:$C$50,3,FALSE)</f>
        <v>Cash</v>
      </c>
      <c r="J1829" s="5">
        <f>VLOOKUP(F1829,'Set up'!$A$2:$D$50,4,FALSE)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up'!$A$2:$E$50,5,FALSE)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up'!$A$2:$C$50,3,FALSE)</f>
        <v>Cash</v>
      </c>
      <c r="J1830" s="5">
        <f>VLOOKUP(F1830,'Set up'!$A$2:$D$50,4,FALSE)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up'!$A$2:$E$50,5,FALSE)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up'!$A$2:$C$50,3,FALSE)</f>
        <v>Cash</v>
      </c>
      <c r="J1831" s="5">
        <f>VLOOKUP(F1831,'Set up'!$A$2:$D$50,4,FALSE)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up'!$A$2:$E$50,5,FALSE)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up'!$A$2:$C$50,3,FALSE)</f>
        <v>Cash</v>
      </c>
      <c r="J1832" s="5">
        <f>VLOOKUP(F1832,'Set up'!$A$2:$D$50,4,FALSE)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up'!$A$2:$E$50,5,FALSE)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up'!$A$2:$C$50,3,FALSE)</f>
        <v>Cash</v>
      </c>
      <c r="J1833" s="5">
        <f>VLOOKUP(F1833,'Set up'!$A$2:$D$50,4,FALSE)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up'!$A$2:$E$50,5,FALSE)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up'!$A$2:$C$50,3,FALSE)</f>
        <v>Cash</v>
      </c>
      <c r="J1834" s="5">
        <f>VLOOKUP(F1834,'Set up'!$A$2:$D$50,4,FALSE)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up'!$A$2:$E$50,5,FALSE)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up'!$A$2:$C$50,3,FALSE)</f>
        <v>Cash</v>
      </c>
      <c r="J1835" s="5">
        <f>VLOOKUP(F1835,'Set up'!$A$2:$D$50,4,FALSE)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up'!$A$2:$E$50,5,FALSE)</f>
        <v>Trsf</v>
      </c>
      <c r="S1835" s="119" t="s">
        <v>1750</v>
      </c>
    </row>
    <row r="1836" spans="1:19" ht="15" customHeight="1" x14ac:dyDescent="0.35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up'!$A$2:$C$50,3,FALSE)</f>
        <v>Cash</v>
      </c>
      <c r="J1836" s="5">
        <f>VLOOKUP(F1836,'Set up'!$A$2:$D$50,4,FALSE)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up'!$A$2:$E$50,5,FALSE)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up'!$A$2:$C$50,3,FALSE)</f>
        <v>Cash</v>
      </c>
      <c r="J1837" s="5">
        <f>VLOOKUP(F1837,'Set up'!$A$2:$D$50,4,FALSE)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up'!$A$2:$E$50,5,FALSE)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up'!$A$2:$C$50,3,FALSE)</f>
        <v>Cash</v>
      </c>
      <c r="J1838" s="5">
        <f>VLOOKUP(F1838,'Set up'!$A$2:$D$50,4,FALSE)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up'!$A$2:$E$50,5,FALSE)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up'!$A$2:$C$50,3,FALSE)</f>
        <v>Cash</v>
      </c>
      <c r="J1839" s="5">
        <f>VLOOKUP(F1839,'Set up'!$A$2:$D$50,4,FALSE)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up'!$A$2:$E$50,5,FALSE)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up'!$A$2:$C$50,3,FALSE)</f>
        <v>Cash</v>
      </c>
      <c r="J1840" s="5">
        <f>VLOOKUP(F1840,'Set up'!$A$2:$D$50,4,FALSE)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up'!$A$2:$E$50,5,FALSE)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up'!$A$2:$C$50,3,FALSE)</f>
        <v>Cash</v>
      </c>
      <c r="J1841" s="5">
        <f>VLOOKUP(F1841,'Set up'!$A$2:$D$50,4,FALSE)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up'!$A$2:$E$50,5,FALSE)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up'!$A$2:$C$50,3,FALSE)</f>
        <v>Cash</v>
      </c>
      <c r="J1842" s="5">
        <f>VLOOKUP(F1842,'Set up'!$A$2:$D$50,4,FALSE)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up'!$A$2:$E$50,5,FALSE)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up'!$A$2:$C$50,3,FALSE)</f>
        <v>Cash</v>
      </c>
      <c r="J1843" s="5">
        <f>VLOOKUP(F1843,'Set up'!$A$2:$D$50,4,FALSE)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up'!$A$2:$E$50,5,FALSE)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up'!$A$2:$C$50,3,FALSE)</f>
        <v>Cash</v>
      </c>
      <c r="J1844" s="5">
        <f>VLOOKUP(F1844,'Set up'!$A$2:$D$50,4,FALSE)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up'!$A$2:$E$50,5,FALSE)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up'!$A$2:$C$50,3,FALSE)</f>
        <v>60</v>
      </c>
      <c r="J1845" s="5">
        <f>VLOOKUP(F1845,'Set up'!$A$2:$D$50,4,FALSE)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up'!$A$2:$E$50,5,FALSE)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up'!$A$2:$C$50,3,FALSE)</f>
        <v>Cash</v>
      </c>
      <c r="J1846" s="5">
        <f>VLOOKUP(F1846,'Set up'!$A$2:$D$50,4,FALSE)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up'!$A$2:$E$50,5,FALSE)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up'!$A$2:$C$50,3,FALSE)</f>
        <v>Cash</v>
      </c>
      <c r="J1847" s="5">
        <f>VLOOKUP(F1847,'Set up'!$A$2:$D$50,4,FALSE)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up'!$A$2:$E$50,5,FALSE)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up'!$A$2:$C$50,3,FALSE)</f>
        <v>Cash</v>
      </c>
      <c r="J1848" s="5">
        <f>VLOOKUP(F1848,'Set up'!$A$2:$D$50,4,FALSE)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up'!$A$2:$E$50,5,FALSE)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up'!$A$2:$C$50,3,FALSE)</f>
        <v>Cash</v>
      </c>
      <c r="J1849" s="5">
        <f>VLOOKUP(F1849,'Set up'!$A$2:$D$50,4,FALSE)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up'!$A$2:$E$50,5,FALSE)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up'!$A$2:$C$50,3,FALSE)</f>
        <v>Cash</v>
      </c>
      <c r="J1850" s="5">
        <f>VLOOKUP(F1850,'Set up'!$A$2:$D$50,4,FALSE)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up'!$A$2:$E$50,5,FALSE)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up'!$A$2:$C$50,3,FALSE)</f>
        <v>Cash</v>
      </c>
      <c r="J1851" s="5">
        <f>VLOOKUP(F1851,'Set up'!$A$2:$D$50,4,FALSE)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up'!$A$2:$E$50,5,FALSE)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up'!$A$2:$C$50,3,FALSE)</f>
        <v>Cash</v>
      </c>
      <c r="J1852" s="5">
        <f>VLOOKUP(F1852,'Set up'!$A$2:$D$50,4,FALSE)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up'!$A$2:$E$50,5,FALSE)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up'!$A$2:$C$50,3,FALSE)</f>
        <v>Cash</v>
      </c>
      <c r="J1853" s="5">
        <f>VLOOKUP(F1853,'Set up'!$A$2:$D$50,4,FALSE)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up'!$A$2:$E$50,5,FALSE)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up'!$A$2:$C$50,3,FALSE)</f>
        <v>Cash</v>
      </c>
      <c r="J1854" s="5">
        <f>VLOOKUP(F1854,'Set up'!$A$2:$D$50,4,FALSE)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up'!$A$2:$E$50,5,FALSE)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up'!$A$2:$C$50,3,FALSE)</f>
        <v>Cash</v>
      </c>
      <c r="J1855" s="5">
        <f>VLOOKUP(F1855,'Set up'!$A$2:$D$50,4,FALSE)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up'!$A$2:$E$50,5,FALSE)</f>
        <v>Trsf</v>
      </c>
    </row>
    <row r="1856" spans="1:19" ht="15" customHeight="1" x14ac:dyDescent="0.35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up'!$A$2:$C$50,3,FALSE)</f>
        <v>Cash</v>
      </c>
      <c r="J1856" s="5">
        <f>VLOOKUP(F1856,'Set up'!$A$2:$D$50,4,FALSE)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up'!$A$2:$E$50,5,FALSE)</f>
        <v>Trsf</v>
      </c>
    </row>
    <row r="1857" spans="1:19" ht="15" customHeight="1" x14ac:dyDescent="0.35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up'!$A$2:$C$50,3,FALSE)</f>
        <v>Cash</v>
      </c>
      <c r="J1857" s="5">
        <f>VLOOKUP(F1857,'Set up'!$A$2:$D$50,4,FALSE)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up'!$A$2:$E$50,5,FALSE)</f>
        <v>Trsf</v>
      </c>
    </row>
    <row r="1858" spans="1:19" ht="15" customHeight="1" x14ac:dyDescent="0.35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up'!$A$2:$C$50,3,FALSE)</f>
        <v>Cash</v>
      </c>
      <c r="J1858" s="5">
        <f>VLOOKUP(F1858,'Set up'!$A$2:$D$50,4,FALSE)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up'!$A$2:$E$50,5,FALSE)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up'!$A$2:$C$50,3,FALSE)</f>
        <v>Cash</v>
      </c>
      <c r="J1859" s="5">
        <f>VLOOKUP(F1859,'Set up'!$A$2:$D$50,4,FALSE)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up'!$A$2:$E$50,5,FALSE)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up'!$A$2:$C$50,3,FALSE)</f>
        <v>Cash</v>
      </c>
      <c r="J1860" s="5">
        <f>VLOOKUP(F1860,'Set up'!$A$2:$D$50,4,FALSE)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up'!$A$2:$E$50,5,FALSE)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up'!$A$2:$C$50,3,FALSE)</f>
        <v>Cash</v>
      </c>
      <c r="J1861" s="5">
        <f>VLOOKUP(F1861,'Set up'!$A$2:$D$50,4,FALSE)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up'!$A$2:$E$50,5,FALSE)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up'!$A$2:$C$50,3,FALSE)</f>
        <v>Cash</v>
      </c>
      <c r="J1862" s="5">
        <f>VLOOKUP(F1862,'Set up'!$A$2:$D$50,4,FALSE)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up'!$A$2:$E$50,5,FALSE)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up'!$A$2:$C$50,3,FALSE)</f>
        <v>Cash</v>
      </c>
      <c r="J1863" s="5">
        <f>VLOOKUP(F1863,'Set up'!$A$2:$D$50,4,FALSE)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up'!$A$2:$E$50,5,FALSE)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up'!$A$2:$C$50,3,FALSE)</f>
        <v>120</v>
      </c>
      <c r="J1864" s="5">
        <f>VLOOKUP(F1864,'Set up'!$A$2:$D$50,4,FALSE)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up'!$A$2:$E$50,5,FALSE)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up'!$A$2:$C$50,3,FALSE)</f>
        <v>120</v>
      </c>
      <c r="J1865" s="5">
        <f>VLOOKUP(F1865,'Set up'!$A$2:$D$50,4,FALSE)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up'!$A$2:$E$50,5,FALSE)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up'!$A$2:$C$50,3,FALSE)</f>
        <v>120</v>
      </c>
      <c r="J1866" s="5">
        <f>VLOOKUP(F1866,'Set up'!$A$2:$D$50,4,FALSE)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up'!$A$2:$E$50,5,FALSE)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up'!$A$2:$C$50,3,FALSE)</f>
        <v>120</v>
      </c>
      <c r="J1867" s="5">
        <f>VLOOKUP(F1867,'Set up'!$A$2:$D$50,4,FALSE)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up'!$A$2:$E$50,5,FALSE)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up'!$A$2:$C$50,3,FALSE)</f>
        <v>120</v>
      </c>
      <c r="J1868" s="5">
        <f>VLOOKUP(F1868,'Set up'!$A$2:$D$50,4,FALSE)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up'!$A$2:$E$50,5,FALSE)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up'!$A$2:$C$50,3,FALSE)</f>
        <v>120</v>
      </c>
      <c r="J1869" s="5">
        <f>VLOOKUP(F1869,'Set up'!$A$2:$D$50,4,FALSE)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up'!$A$2:$E$50,5,FALSE)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up'!$A$2:$C$50,3,FALSE)</f>
        <v>Cash</v>
      </c>
      <c r="J1870" s="5">
        <f>VLOOKUP(F1870,'Set up'!$A$2:$D$50,4,FALSE)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up'!$A$2:$E$50,5,FALSE)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up'!$A$2:$C$50,3,FALSE)</f>
        <v>Cash</v>
      </c>
      <c r="J1871" s="5">
        <f>VLOOKUP(F1871,'Set up'!$A$2:$D$50,4,FALSE)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up'!$A$2:$E$50,5,FALSE)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up'!$A$2:$C$50,3,FALSE)</f>
        <v>Cash</v>
      </c>
      <c r="J1872" s="5">
        <f>VLOOKUP(F1872,'Set up'!$A$2:$D$50,4,FALSE)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up'!$A$2:$E$50,5,FALSE)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up'!$A$2:$C$50,3,FALSE)</f>
        <v>Cash</v>
      </c>
      <c r="J1873" s="5">
        <f>VLOOKUP(F1873,'Set up'!$A$2:$D$50,4,FALSE)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up'!$A$2:$E$50,5,FALSE)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up'!$A$2:$C$50,3,FALSE)</f>
        <v>30</v>
      </c>
      <c r="J1874" s="5">
        <f>VLOOKUP(F1874,'Set up'!$A$2:$D$50,4,FALSE)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up'!$A$2:$E$50,5,FALSE)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up'!$A$2:$C$50,3,FALSE)</f>
        <v>Cash</v>
      </c>
      <c r="J1875" s="5">
        <f>VLOOKUP(F1875,'Set up'!$A$2:$D$50,4,FALSE)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up'!$A$2:$E$50,5,FALSE)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up'!$A$2:$C$50,3,FALSE)</f>
        <v>Cash</v>
      </c>
      <c r="J1876" s="5">
        <f>VLOOKUP(F1876,'Set up'!$A$2:$D$50,4,FALSE)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up'!$A$2:$E$50,5,FALSE)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up'!$A$2:$C$50,3,FALSE)</f>
        <v>Cash</v>
      </c>
      <c r="J1877" s="5">
        <f>VLOOKUP(F1877,'Set up'!$A$2:$D$50,4,FALSE)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up'!$A$2:$E$50,5,FALSE)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up'!$A$2:$C$50,3,FALSE)</f>
        <v>Cash</v>
      </c>
      <c r="J1878" s="5">
        <f>VLOOKUP(F1878,'Set up'!$A$2:$D$50,4,FALSE)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up'!$A$2:$E$50,5,FALSE)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up'!$A$2:$C$50,3,FALSE)</f>
        <v>Cash</v>
      </c>
      <c r="J1879" s="5">
        <f>VLOOKUP(F1879,'Set up'!$A$2:$D$50,4,FALSE)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up'!$A$2:$E$50,5,FALSE)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up'!$A$2:$C$50,3,FALSE)</f>
        <v>Cash</v>
      </c>
      <c r="J1880" s="5">
        <f>VLOOKUP(F1880,'Set up'!$A$2:$D$50,4,FALSE)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up'!$A$2:$E$50,5,FALSE)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up'!$A$2:$C$50,3,FALSE)</f>
        <v>Cash</v>
      </c>
      <c r="J1881" s="5">
        <f>VLOOKUP(F1881,'Set up'!$A$2:$D$50,4,FALSE)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up'!$A$2:$E$50,5,FALSE)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up'!$A$2:$C$50,3,FALSE)</f>
        <v>Cash</v>
      </c>
      <c r="J1882" s="5">
        <f>VLOOKUP(F1882,'Set up'!$A$2:$D$50,4,FALSE)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up'!$A$2:$E$50,5,FALSE)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up'!$A$2:$C$50,3,FALSE)</f>
        <v>Cash</v>
      </c>
      <c r="J1883" s="5">
        <f>VLOOKUP(F1883,'Set up'!$A$2:$D$50,4,FALSE)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up'!$A$2:$E$50,5,FALSE)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up'!$A$2:$C$50,3,FALSE)</f>
        <v>Cash</v>
      </c>
      <c r="J1884" s="5">
        <f>VLOOKUP(F1884,'Set up'!$A$2:$D$50,4,FALSE)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up'!$A$2:$E$50,5,FALSE)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up'!$A$2:$C$50,3,FALSE)</f>
        <v>Cash</v>
      </c>
      <c r="J1885" s="5">
        <f>VLOOKUP(F1885,'Set up'!$A$2:$D$50,4,FALSE)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up'!$A$2:$E$50,5,FALSE)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up'!$A$2:$C$50,3,FALSE)</f>
        <v>Cash</v>
      </c>
      <c r="J1886" s="5">
        <f>VLOOKUP(F1886,'Set up'!$A$2:$D$50,4,FALSE)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up'!$A$2:$E$50,5,FALSE)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up'!$A$2:$C$50,3,FALSE)</f>
        <v>Cash</v>
      </c>
      <c r="J1887" s="5">
        <f>VLOOKUP(F1887,'Set up'!$A$2:$D$50,4,FALSE)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up'!$A$2:$E$50,5,FALSE)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up'!$A$2:$C$50,3,FALSE)</f>
        <v>Cash</v>
      </c>
      <c r="J1888" s="5">
        <f>VLOOKUP(F1888,'Set up'!$A$2:$D$50,4,FALSE)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up'!$A$2:$E$50,5,FALSE)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up'!$A$2:$C$50,3,FALSE)</f>
        <v>Cash</v>
      </c>
      <c r="J1889" s="5">
        <f>VLOOKUP(F1889,'Set up'!$A$2:$D$50,4,FALSE)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up'!$A$2:$E$50,5,FALSE)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up'!$A$2:$C$50,3,FALSE)</f>
        <v>Cash</v>
      </c>
      <c r="J1890" s="5">
        <f>VLOOKUP(F1890,'Set up'!$A$2:$D$50,4,FALSE)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up'!$A$2:$E$50,5,FALSE)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up'!$A$2:$C$50,3,FALSE)</f>
        <v>Cash</v>
      </c>
      <c r="J1891" s="5">
        <f>VLOOKUP(F1891,'Set up'!$A$2:$D$50,4,FALSE)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up'!$A$2:$E$50,5,FALSE)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up'!$A$2:$C$50,3,FALSE)</f>
        <v>Cash</v>
      </c>
      <c r="J1892" s="5">
        <f>VLOOKUP(F1892,'Set up'!$A$2:$D$50,4,FALSE)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up'!$A$2:$E$50,5,FALSE)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up'!$A$2:$C$50,3,FALSE)</f>
        <v>120</v>
      </c>
      <c r="J1893" s="5">
        <f>VLOOKUP(F1893,'Set up'!$A$2:$D$50,4,FALSE)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up'!$A$2:$E$50,5,FALSE)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up'!$A$2:$C$50,3,FALSE)</f>
        <v>120</v>
      </c>
      <c r="J1894" s="5">
        <f>VLOOKUP(F1894,'Set up'!$A$2:$D$50,4,FALSE)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up'!$A$2:$E$50,5,FALSE)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up'!$A$2:$C$50,3,FALSE)</f>
        <v>120</v>
      </c>
      <c r="J1895" s="5">
        <f>VLOOKUP(F1895,'Set up'!$A$2:$D$50,4,FALSE)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up'!$A$2:$E$50,5,FALSE)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up'!$A$2:$C$50,3,FALSE)</f>
        <v>30</v>
      </c>
      <c r="J1896" s="5">
        <f>VLOOKUP(F1896,'Set up'!$A$2:$D$50,4,FALSE)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up'!$A$2:$E$50,5,FALSE)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up'!$A$2:$C$50,3,FALSE)</f>
        <v>30</v>
      </c>
      <c r="J1897" s="5">
        <f>VLOOKUP(F1897,'Set up'!$A$2:$D$50,4,FALSE)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up'!$A$2:$E$50,5,FALSE)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up'!$A$2:$C$50,3,FALSE)</f>
        <v>30</v>
      </c>
      <c r="J1898" s="5">
        <f>VLOOKUP(F1898,'Set up'!$A$2:$D$50,4,FALSE)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up'!$A$2:$E$50,5,FALSE)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up'!$A$2:$C$50,3,FALSE)</f>
        <v>30</v>
      </c>
      <c r="J1899" s="5">
        <f>VLOOKUP(F1899,'Set up'!$A$2:$D$50,4,FALSE)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up'!$A$2:$E$50,5,FALSE)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up'!$A$2:$C$50,3,FALSE)</f>
        <v>30</v>
      </c>
      <c r="J1900" s="5">
        <f>VLOOKUP(F1900,'Set up'!$A$2:$D$50,4,FALSE)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up'!$A$2:$E$50,5,FALSE)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up'!$A$2:$C$50,3,FALSE)</f>
        <v>30</v>
      </c>
      <c r="J1901" s="5">
        <f>VLOOKUP(F1901,'Set up'!$A$2:$D$50,4,FALSE)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up'!$A$2:$E$50,5,FALSE)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up'!$A$2:$C$50,3,FALSE)</f>
        <v>30</v>
      </c>
      <c r="J1902" s="5">
        <f>VLOOKUP(F1902,'Set up'!$A$2:$D$50,4,FALSE)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up'!$A$2:$E$50,5,FALSE)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up'!$A$2:$C$50,3,FALSE)</f>
        <v>Cash</v>
      </c>
      <c r="J1903" s="5">
        <f>VLOOKUP(F1903,'Set up'!$A$2:$D$50,4,FALSE)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up'!$A$2:$E$50,5,FALSE)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up'!$A$2:$C$50,3,FALSE)</f>
        <v>Cash</v>
      </c>
      <c r="J1904" s="5">
        <f>VLOOKUP(F1904,'Set up'!$A$2:$D$50,4,FALSE)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up'!$A$2:$E$50,5,FALSE)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up'!$A$2:$C$50,3,FALSE)</f>
        <v>Cash</v>
      </c>
      <c r="J1905" s="5">
        <f>VLOOKUP(F1905,'Set up'!$A$2:$D$50,4,FALSE)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up'!$A$2:$E$50,5,FALSE)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up'!$A$2:$C$50,3,FALSE)</f>
        <v>Cash</v>
      </c>
      <c r="J1906" s="5">
        <f>VLOOKUP(F1906,'Set up'!$A$2:$D$50,4,FALSE)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up'!$A$2:$E$50,5,FALSE)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up'!$A$2:$C$50,3,FALSE)</f>
        <v>Cash</v>
      </c>
      <c r="J1907" s="5">
        <f>VLOOKUP(F1907,'Set up'!$A$2:$D$50,4,FALSE)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up'!$A$2:$E$50,5,FALSE)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up'!$A$2:$C$50,3,FALSE)</f>
        <v>Cash</v>
      </c>
      <c r="J1908" s="5">
        <f>VLOOKUP(F1908,'Set up'!$A$2:$D$50,4,FALSE)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up'!$A$2:$E$50,5,FALSE)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up'!$A$2:$C$50,3,FALSE)</f>
        <v>Cash</v>
      </c>
      <c r="J1909" s="5">
        <f>VLOOKUP(F1909,'Set up'!$A$2:$D$50,4,FALSE)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up'!$A$2:$E$50,5,FALSE)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up'!$A$2:$C$50,3,FALSE)</f>
        <v>Cash</v>
      </c>
      <c r="J1910" s="5">
        <f>VLOOKUP(F1910,'Set up'!$A$2:$D$50,4,FALSE)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up'!$A$2:$E$50,5,FALSE)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up'!$A$2:$C$50,3,FALSE)</f>
        <v>Cash</v>
      </c>
      <c r="J1911" s="5">
        <f>VLOOKUP(F1911,'Set up'!$A$2:$D$50,4,FALSE)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up'!$A$2:$E$50,5,FALSE)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up'!$A$2:$C$50,3,FALSE)</f>
        <v>Cash</v>
      </c>
      <c r="J1912" s="5">
        <f>VLOOKUP(F1912,'Set up'!$A$2:$D$50,4,FALSE)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up'!$A$2:$E$50,5,FALSE)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up'!$A$2:$C$50,3,FALSE)</f>
        <v>Cash</v>
      </c>
      <c r="J1913" s="5">
        <f>VLOOKUP(F1913,'Set up'!$A$2:$D$50,4,FALSE)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up'!$A$2:$E$50,5,FALSE)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up'!$A$2:$C$50,3,FALSE)</f>
        <v>Cash</v>
      </c>
      <c r="J1914" s="5">
        <f>VLOOKUP(F1914,'Set up'!$A$2:$D$50,4,FALSE)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up'!$A$2:$E$50,5,FALSE)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up'!$A$2:$C$50,3,FALSE)</f>
        <v>Cash</v>
      </c>
      <c r="J1915" s="5">
        <f>VLOOKUP(F1915,'Set up'!$A$2:$D$50,4,FALSE)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up'!$A$2:$E$50,5,FALSE)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up'!$A$2:$C$50,3,FALSE)</f>
        <v>Cash</v>
      </c>
      <c r="J1916" s="5">
        <f>VLOOKUP(F1916,'Set up'!$A$2:$D$50,4,FALSE)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up'!$A$2:$E$50,5,FALSE)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up'!$A$2:$C$50,3,FALSE)</f>
        <v>Cash</v>
      </c>
      <c r="J1917" s="5">
        <f>VLOOKUP(F1917,'Set up'!$A$2:$D$50,4,FALSE)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up'!$A$2:$E$50,5,FALSE)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up'!$A$2:$C$50,3,FALSE)</f>
        <v>Cash</v>
      </c>
      <c r="J1918" s="5">
        <f>VLOOKUP(F1918,'Set up'!$A$2:$D$50,4,FALSE)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up'!$A$2:$E$50,5,FALSE)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up'!$A$2:$C$50,3,FALSE)</f>
        <v>Cash</v>
      </c>
      <c r="J1919" s="5">
        <f>VLOOKUP(F1919,'Set up'!$A$2:$D$50,4,FALSE)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up'!$A$2:$E$50,5,FALSE)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up'!$A$2:$C$50,3,FALSE)</f>
        <v>Cash</v>
      </c>
      <c r="J1920" s="5">
        <f>VLOOKUP(F1920,'Set up'!$A$2:$D$50,4,FALSE)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up'!$A$2:$E$50,5,FALSE)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up'!$A$2:$C$50,3,FALSE)</f>
        <v>Cash</v>
      </c>
      <c r="J1921" s="5">
        <f>VLOOKUP(F1921,'Set up'!$A$2:$D$50,4,FALSE)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up'!$A$2:$E$50,5,FALSE)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up'!$A$2:$C$50,3,FALSE)</f>
        <v>Cash</v>
      </c>
      <c r="J1922" s="5">
        <f>VLOOKUP(F1922,'Set up'!$A$2:$D$50,4,FALSE)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up'!$A$2:$E$50,5,FALSE)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up'!$A$2:$C$50,3,FALSE)</f>
        <v>45</v>
      </c>
      <c r="J1923" s="5">
        <f>VLOOKUP(F1923,'Set up'!$A$2:$D$50,4,FALSE)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up'!$A$2:$E$50,5,FALSE)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up'!$A$2:$C$50,3,FALSE)</f>
        <v>45</v>
      </c>
      <c r="J1924" s="5">
        <f>VLOOKUP(F1924,'Set up'!$A$2:$D$50,4,FALSE)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up'!$A$2:$E$50,5,FALSE)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up'!$A$2:$C$50,3,FALSE)</f>
        <v>Cash</v>
      </c>
      <c r="J1925" s="5">
        <f>VLOOKUP(F1925,'Set up'!$A$2:$D$50,4,FALSE)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up'!$A$2:$E$50,5,FALSE)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up'!$A$2:$C$50,3,FALSE)</f>
        <v>Cash</v>
      </c>
      <c r="J1926" s="5">
        <f>VLOOKUP(F1926,'Set up'!$A$2:$D$50,4,FALSE)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up'!$A$2:$E$50,5,FALSE)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up'!$A$2:$C$50,3,FALSE)</f>
        <v>Cash</v>
      </c>
      <c r="J1927" s="5">
        <f>VLOOKUP(F1927,'Set up'!$A$2:$D$50,4,FALSE)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up'!$A$2:$E$50,5,FALSE)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up'!$A$2:$C$50,3,FALSE)</f>
        <v>Cash</v>
      </c>
      <c r="J1928" s="5">
        <f>VLOOKUP(F1928,'Set up'!$A$2:$D$50,4,FALSE)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up'!$A$2:$E$50,5,FALSE)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up'!$A$2:$C$50,3,FALSE)</f>
        <v>Cash</v>
      </c>
      <c r="J1929" s="5">
        <f>VLOOKUP(F1929,'Set up'!$A$2:$D$50,4,FALSE)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up'!$A$2:$E$50,5,FALSE)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up'!$A$2:$C$50,3,FALSE)</f>
        <v>Cash</v>
      </c>
      <c r="J1930" s="5">
        <f>VLOOKUP(F1930,'Set up'!$A$2:$D$50,4,FALSE)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up'!$A$2:$E$50,5,FALSE)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up'!$A$2:$C$50,3,FALSE)</f>
        <v>Cash</v>
      </c>
      <c r="J1931" s="5">
        <f>VLOOKUP(F1931,'Set up'!$A$2:$D$50,4,FALSE)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up'!$A$2:$E$50,5,FALSE)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up'!$A$2:$C$50,3,FALSE)</f>
        <v>Cash</v>
      </c>
      <c r="J1932" s="5">
        <f>VLOOKUP(F1932,'Set up'!$A$2:$D$50,4,FALSE)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up'!$A$2:$E$50,5,FALSE)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up'!$A$2:$C$50,3,FALSE)</f>
        <v>Cash</v>
      </c>
      <c r="J1933" s="5">
        <f>VLOOKUP(F1933,'Set up'!$A$2:$D$50,4,FALSE)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up'!$A$2:$E$50,5,FALSE)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up'!$A$2:$C$50,3,FALSE)</f>
        <v>Cash</v>
      </c>
      <c r="J1934" s="5">
        <f>VLOOKUP(F1934,'Set up'!$A$2:$D$50,4,FALSE)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up'!$A$2:$E$50,5,FALSE)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up'!$A$2:$C$50,3,FALSE)</f>
        <v>Cash</v>
      </c>
      <c r="J1935" s="5">
        <f>VLOOKUP(F1935,'Set up'!$A$2:$D$50,4,FALSE)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up'!$A$2:$E$50,5,FALSE)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up'!$A$2:$C$50,3,FALSE)</f>
        <v>Cash</v>
      </c>
      <c r="J1936" s="5">
        <f>VLOOKUP(F1936,'Set up'!$A$2:$D$50,4,FALSE)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up'!$A$2:$E$50,5,FALSE)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up'!$A$2:$C$50,3,FALSE)</f>
        <v>Cash</v>
      </c>
      <c r="J1937" s="5">
        <f>VLOOKUP(F1937,'Set up'!$A$2:$D$50,4,FALSE)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up'!$A$2:$E$50,5,FALSE)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up'!$A$2:$C$50,3,FALSE)</f>
        <v>Cash</v>
      </c>
      <c r="J1938" s="5">
        <f>VLOOKUP(F1938,'Set up'!$A$2:$D$50,4,FALSE)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up'!$A$2:$E$50,5,FALSE)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up'!$A$2:$C$50,3,FALSE)</f>
        <v>60</v>
      </c>
      <c r="J1939" s="5">
        <f>VLOOKUP(F1939,'Set up'!$A$2:$D$50,4,FALSE)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up'!$A$2:$E$50,5,FALSE)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up'!$A$2:$C$50,3,FALSE)</f>
        <v>Cash</v>
      </c>
      <c r="J1940" s="5">
        <f>VLOOKUP(F1940,'Set up'!$A$2:$D$50,4,FALSE)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up'!$A$2:$E$50,5,FALSE)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up'!$A$2:$C$50,3,FALSE)</f>
        <v>Cash</v>
      </c>
      <c r="J1941" s="5">
        <f>VLOOKUP(F1941,'Set up'!$A$2:$D$50,4,FALSE)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up'!$A$2:$E$50,5,FALSE)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up'!$A$2:$C$50,3,FALSE)</f>
        <v>Cash</v>
      </c>
      <c r="J1942" s="5">
        <f>VLOOKUP(F1942,'Set up'!$A$2:$D$50,4,FALSE)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up'!$A$2:$E$50,5,FALSE)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up'!$A$2:$C$50,3,FALSE)</f>
        <v>120</v>
      </c>
      <c r="J1943" s="5">
        <f>VLOOKUP(F1943,'Set up'!$A$2:$D$50,4,FALSE)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up'!$A$2:$E$50,5,FALSE)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up'!$A$2:$C$50,3,FALSE)</f>
        <v>120</v>
      </c>
      <c r="J1944" s="5">
        <f>VLOOKUP(F1944,'Set up'!$A$2:$D$50,4,FALSE)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up'!$A$2:$E$50,5,FALSE)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up'!$A$2:$C$50,3,FALSE)</f>
        <v>120</v>
      </c>
      <c r="J1945" s="5">
        <f>VLOOKUP(F1945,'Set up'!$A$2:$D$50,4,FALSE)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up'!$A$2:$E$50,5,FALSE)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up'!$A$2:$C$50,3,FALSE)</f>
        <v>120</v>
      </c>
      <c r="J1946" s="5">
        <f>VLOOKUP(F1946,'Set up'!$A$2:$D$50,4,FALSE)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up'!$A$2:$E$50,5,FALSE)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up'!$A$2:$C$50,3,FALSE)</f>
        <v>120</v>
      </c>
      <c r="J1947" s="5">
        <f>VLOOKUP(F1947,'Set up'!$A$2:$D$50,4,FALSE)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up'!$A$2:$E$50,5,FALSE)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up'!$A$2:$C$50,3,FALSE)</f>
        <v>120</v>
      </c>
      <c r="J1948" s="5">
        <f>VLOOKUP(F1948,'Set up'!$A$2:$D$50,4,FALSE)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up'!$A$2:$E$50,5,FALSE)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up'!$A$2:$C$50,3,FALSE)</f>
        <v>Cash</v>
      </c>
      <c r="J1949" s="5">
        <f>VLOOKUP(F1949,'Set up'!$A$2:$D$50,4,FALSE)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up'!$A$2:$E$50,5,FALSE)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up'!$A$2:$C$50,3,FALSE)</f>
        <v>Cash</v>
      </c>
      <c r="J1950" s="5">
        <f>VLOOKUP(F1950,'Set up'!$A$2:$D$50,4,FALSE)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up'!$A$2:$E$50,5,FALSE)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up'!$A$2:$C$50,3,FALSE)</f>
        <v>Cash</v>
      </c>
      <c r="J1951" s="5">
        <f>VLOOKUP(F1951,'Set up'!$A$2:$D$50,4,FALSE)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up'!$A$2:$E$50,5,FALSE)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up'!$A$2:$C$50,3,FALSE)</f>
        <v>Cash</v>
      </c>
      <c r="J1952" s="5">
        <f>VLOOKUP(F1952,'Set up'!$A$2:$D$50,4,FALSE)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up'!$A$2:$E$50,5,FALSE)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up'!$A$2:$C$50,3,FALSE)</f>
        <v>Cash</v>
      </c>
      <c r="J1953" s="5">
        <f>VLOOKUP(F1953,'Set up'!$A$2:$D$50,4,FALSE)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up'!$A$2:$E$50,5,FALSE)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up'!$A$2:$C$50,3,FALSE)</f>
        <v>Cash</v>
      </c>
      <c r="J1954" s="5">
        <f>VLOOKUP(F1954,'Set up'!$A$2:$D$50,4,FALSE)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up'!$A$2:$E$50,5,FALSE)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up'!$A$2:$C$50,3,FALSE)</f>
        <v>Cash</v>
      </c>
      <c r="J1955" s="5">
        <f>VLOOKUP(F1955,'Set up'!$A$2:$D$50,4,FALSE)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up'!$A$2:$E$50,5,FALSE)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up'!$A$2:$C$50,3,FALSE)</f>
        <v>Cash</v>
      </c>
      <c r="J1956" s="5">
        <f>VLOOKUP(F1956,'Set up'!$A$2:$D$50,4,FALSE)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up'!$A$2:$E$50,5,FALSE)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up'!$A$2:$C$50,3,FALSE)</f>
        <v>Cash</v>
      </c>
      <c r="J1957" s="5">
        <f>VLOOKUP(F1957,'Set up'!$A$2:$D$50,4,FALSE)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up'!$A$2:$E$50,5,FALSE)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up'!$A$2:$C$50,3,FALSE)</f>
        <v>Cash</v>
      </c>
      <c r="J1958" s="5">
        <f>VLOOKUP(F1958,'Set up'!$A$2:$D$50,4,FALSE)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up'!$A$2:$E$50,5,FALSE)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up'!$A$2:$C$50,3,FALSE)</f>
        <v>Cash</v>
      </c>
      <c r="J1959" s="5">
        <f>VLOOKUP(F1959,'Set up'!$A$2:$D$50,4,FALSE)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up'!$A$2:$E$50,5,FALSE)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up'!$A$2:$C$50,3,FALSE)</f>
        <v>Cash</v>
      </c>
      <c r="J1960" s="5">
        <f>VLOOKUP(F1960,'Set up'!$A$2:$D$50,4,FALSE)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up'!$A$2:$E$50,5,FALSE)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up'!$A$2:$C$50,3,FALSE)</f>
        <v>Cash</v>
      </c>
      <c r="J1961" s="5">
        <f>VLOOKUP(F1961,'Set up'!$A$2:$D$50,4,FALSE)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up'!$A$2:$E$50,5,FALSE)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up'!$A$2:$C$50,3,FALSE)</f>
        <v>Cash</v>
      </c>
      <c r="J1962" s="5">
        <f>VLOOKUP(F1962,'Set up'!$A$2:$D$50,4,FALSE)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up'!$A$2:$E$50,5,FALSE)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up'!$A$2:$C$50,3,FALSE)</f>
        <v>Cash</v>
      </c>
      <c r="J1963" s="5">
        <f>VLOOKUP(F1963,'Set up'!$A$2:$D$50,4,FALSE)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up'!$A$2:$E$50,5,FALSE)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up'!$A$2:$C$50,3,FALSE)</f>
        <v>Cash</v>
      </c>
      <c r="J1964" s="5">
        <f>VLOOKUP(F1964,'Set up'!$A$2:$D$50,4,FALSE)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up'!$A$2:$E$50,5,FALSE)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up'!$A$2:$C$50,3,FALSE)</f>
        <v>Cash</v>
      </c>
      <c r="J1965" s="5">
        <f>VLOOKUP(F1965,'Set up'!$A$2:$D$50,4,FALSE)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up'!$A$2:$E$50,5,FALSE)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up'!$A$2:$C$50,3,FALSE)</f>
        <v>Cash</v>
      </c>
      <c r="J1966" s="5">
        <f>VLOOKUP(F1966,'Set up'!$A$2:$D$50,4,FALSE)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up'!$A$2:$E$50,5,FALSE)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up'!$A$2:$C$50,3,FALSE)</f>
        <v>Cash</v>
      </c>
      <c r="J1967" s="5">
        <f>VLOOKUP(F1967,'Set up'!$A$2:$D$50,4,FALSE)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up'!$A$2:$E$50,5,FALSE)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up'!$A$2:$C$50,3,FALSE)</f>
        <v>Cash</v>
      </c>
      <c r="J1968" s="5">
        <f>VLOOKUP(F1968,'Set up'!$A$2:$D$50,4,FALSE)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up'!$A$2:$E$50,5,FALSE)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up'!$A$2:$C$50,3,FALSE)</f>
        <v>Cash</v>
      </c>
      <c r="J1969" s="5">
        <f>VLOOKUP(F1969,'Set up'!$A$2:$D$50,4,FALSE)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up'!$A$2:$E$50,5,FALSE)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up'!$A$2:$C$50,3,FALSE)</f>
        <v>Cash</v>
      </c>
      <c r="J1970" s="5">
        <f>VLOOKUP(F1970,'Set up'!$A$2:$D$50,4,FALSE)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up'!$A$2:$E$50,5,FALSE)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up'!$A$2:$C$50,3,FALSE)</f>
        <v>Cash</v>
      </c>
      <c r="J1971" s="5">
        <f>VLOOKUP(F1971,'Set up'!$A$2:$D$50,4,FALSE)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up'!$A$2:$E$50,5,FALSE)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up'!$A$2:$C$50,3,FALSE)</f>
        <v>Cash</v>
      </c>
      <c r="J1972" s="5">
        <f>VLOOKUP(F1972,'Set up'!$A$2:$D$50,4,FALSE)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up'!$A$2:$E$50,5,FALSE)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up'!$A$2:$C$50,3,FALSE)</f>
        <v>Cash</v>
      </c>
      <c r="J1973" s="5">
        <f>VLOOKUP(F1973,'Set up'!$A$2:$D$50,4,FALSE)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up'!$A$2:$E$50,5,FALSE)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up'!$A$2:$C$50,3,FALSE)</f>
        <v>Cash</v>
      </c>
      <c r="J1974" s="5">
        <f>VLOOKUP(F1974,'Set up'!$A$2:$D$50,4,FALSE)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up'!$A$2:$E$50,5,FALSE)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up'!$A$2:$C$50,3,FALSE)</f>
        <v>30</v>
      </c>
      <c r="J1975" s="5">
        <f>VLOOKUP(F1975,'Set up'!$A$2:$D$50,4,FALSE)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up'!$A$2:$E$50,5,FALSE)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up'!$A$2:$C$50,3,FALSE)</f>
        <v>30</v>
      </c>
      <c r="J1976" s="5">
        <f>VLOOKUP(F1976,'Set up'!$A$2:$D$50,4,FALSE)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up'!$A$2:$E$50,5,FALSE)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up'!$A$2:$C$50,3,FALSE)</f>
        <v>60</v>
      </c>
      <c r="J1977" s="5">
        <f>VLOOKUP(F1977,'Set up'!$A$2:$D$50,4,FALSE)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up'!$A$2:$E$50,5,FALSE)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up'!$A$2:$C$50,3,FALSE)</f>
        <v>Cash</v>
      </c>
      <c r="J1978" s="5">
        <f>VLOOKUP(F1978,'Set up'!$A$2:$D$50,4,FALSE)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up'!$A$2:$E$50,5,FALSE)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up'!$A$2:$C$50,3,FALSE)</f>
        <v>Cash</v>
      </c>
      <c r="J1979" s="5">
        <f>VLOOKUP(F1979,'Set up'!$A$2:$D$50,4,FALSE)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up'!$A$2:$E$50,5,FALSE)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up'!$A$2:$C$50,3,FALSE)</f>
        <v>Cash</v>
      </c>
      <c r="J1980" s="5">
        <f>VLOOKUP(F1980,'Set up'!$A$2:$D$50,4,FALSE)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up'!$A$2:$E$50,5,FALSE)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up'!$A$2:$C$50,3,FALSE)</f>
        <v>Cash</v>
      </c>
      <c r="J1981" s="5">
        <f>VLOOKUP(F1981,'Set up'!$A$2:$D$50,4,FALSE)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up'!$A$2:$E$50,5,FALSE)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up'!$A$2:$C$50,3,FALSE)</f>
        <v>Cash</v>
      </c>
      <c r="J1982" s="5">
        <f>VLOOKUP(F1982,'Set up'!$A$2:$D$50,4,FALSE)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up'!$A$2:$E$50,5,FALSE)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up'!$A$2:$C$50,3,FALSE)</f>
        <v>Cash</v>
      </c>
      <c r="J1983" s="5">
        <f>VLOOKUP(F1983,'Set up'!$A$2:$D$50,4,FALSE)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up'!$A$2:$E$50,5,FALSE)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up'!$A$2:$C$50,3,FALSE)</f>
        <v>Cash</v>
      </c>
      <c r="J1984" s="5">
        <f>VLOOKUP(F1984,'Set up'!$A$2:$D$50,4,FALSE)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up'!$A$2:$E$50,5,FALSE)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up'!$A$2:$C$50,3,FALSE)</f>
        <v>Cash</v>
      </c>
      <c r="J1985" s="5">
        <f>VLOOKUP(F1985,'Set up'!$A$2:$D$50,4,FALSE)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up'!$A$2:$E$50,5,FALSE)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up'!$A$2:$C$50,3,FALSE)</f>
        <v>Cash</v>
      </c>
      <c r="J1986" s="5">
        <f>VLOOKUP(F1986,'Set up'!$A$2:$D$50,4,FALSE)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up'!$A$2:$E$50,5,FALSE)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up'!$A$2:$C$50,3,FALSE)</f>
        <v>Cash</v>
      </c>
      <c r="J1987" s="5">
        <f>VLOOKUP(F1987,'Set up'!$A$2:$D$50,4,FALSE)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up'!$A$2:$E$50,5,FALSE)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up'!$A$2:$C$50,3,FALSE)</f>
        <v>Cash</v>
      </c>
      <c r="J1988" s="5">
        <f>VLOOKUP(F1988,'Set up'!$A$2:$D$50,4,FALSE)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up'!$A$2:$E$50,5,FALSE)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up'!$A$2:$C$50,3,FALSE)</f>
        <v>Cash</v>
      </c>
      <c r="J1989" s="5">
        <f>VLOOKUP(F1989,'Set up'!$A$2:$D$50,4,FALSE)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up'!$A$2:$E$50,5,FALSE)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up'!$A$2:$C$50,3,FALSE)</f>
        <v>Cash</v>
      </c>
      <c r="J1990" s="5">
        <f>VLOOKUP(F1990,'Set up'!$A$2:$D$50,4,FALSE)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up'!$A$2:$E$50,5,FALSE)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up'!$A$2:$C$50,3,FALSE)</f>
        <v>Cash</v>
      </c>
      <c r="J1991" s="5">
        <f>VLOOKUP(F1991,'Set up'!$A$2:$D$50,4,FALSE)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up'!$A$2:$E$50,5,FALSE)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up'!$A$2:$C$50,3,FALSE)</f>
        <v>Cash</v>
      </c>
      <c r="J1992" s="5">
        <f>VLOOKUP(F1992,'Set up'!$A$2:$D$50,4,FALSE)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up'!$A$2:$E$50,5,FALSE)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up'!$A$2:$C$50,3,FALSE)</f>
        <v>Cash</v>
      </c>
      <c r="J1993" s="5">
        <f>VLOOKUP(F1993,'Set up'!$A$2:$D$50,4,FALSE)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up'!$A$2:$E$50,5,FALSE)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up'!$A$2:$C$50,3,FALSE)</f>
        <v>Cash</v>
      </c>
      <c r="J1994" s="5">
        <f>VLOOKUP(F1994,'Set up'!$A$2:$D$50,4,FALSE)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up'!$A$2:$E$50,5,FALSE)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up'!$A$2:$C$50,3,FALSE)</f>
        <v>Cash</v>
      </c>
      <c r="J1995" s="5">
        <f>VLOOKUP(F1995,'Set up'!$A$2:$D$50,4,FALSE)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up'!$A$2:$E$50,5,FALSE)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up'!$A$2:$C$50,3,FALSE)</f>
        <v>Cash</v>
      </c>
      <c r="J1996" s="5">
        <f>VLOOKUP(F1996,'Set up'!$A$2:$D$50,4,FALSE)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up'!$A$2:$E$50,5,FALSE)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up'!$A$2:$C$50,3,FALSE)</f>
        <v>Cash</v>
      </c>
      <c r="J1997" s="5">
        <f>VLOOKUP(F1997,'Set up'!$A$2:$D$50,4,FALSE)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up'!$A$2:$E$50,5,FALSE)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up'!$A$2:$C$50,3,FALSE)</f>
        <v>Cash</v>
      </c>
      <c r="J1998" s="5">
        <f>VLOOKUP(F1998,'Set up'!$A$2:$D$50,4,FALSE)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up'!$A$2:$E$50,5,FALSE)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up'!$A$2:$C$50,3,FALSE)</f>
        <v>45</v>
      </c>
      <c r="J1999" s="5">
        <f>VLOOKUP(F1999,'Set up'!$A$2:$D$50,4,FALSE)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up'!$A$2:$E$50,5,FALSE)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up'!$A$2:$C$50,3,FALSE)</f>
        <v>45</v>
      </c>
      <c r="J2000" s="5">
        <f>VLOOKUP(F2000,'Set up'!$A$2:$D$50,4,FALSE)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up'!$A$2:$E$50,5,FALSE)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up'!$A$2:$C$50,3,FALSE)</f>
        <v>45</v>
      </c>
      <c r="J2001" s="5">
        <f>VLOOKUP(F2001,'Set up'!$A$2:$D$50,4,FALSE)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up'!$A$2:$E$50,5,FALSE)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up'!$A$2:$C$50,3,FALSE)</f>
        <v>Cash</v>
      </c>
      <c r="J2002" s="5">
        <f>VLOOKUP(F2002,'Set up'!$A$2:$D$50,4,FALSE)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up'!$A$2:$E$50,5,FALSE)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up'!$A$2:$C$50,3,FALSE)</f>
        <v>Cash</v>
      </c>
      <c r="J2003" s="5">
        <f>VLOOKUP(F2003,'Set up'!$A$2:$D$50,4,FALSE)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up'!$A$2:$E$50,5,FALSE)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up'!$A$2:$C$50,3,FALSE)</f>
        <v>Cash</v>
      </c>
      <c r="J2004" s="5">
        <f>VLOOKUP(F2004,'Set up'!$A$2:$D$50,4,FALSE)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up'!$A$2:$E$50,5,FALSE)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up'!$A$2:$C$50,3,FALSE)</f>
        <v>Cash</v>
      </c>
      <c r="J2005" s="5">
        <f>VLOOKUP(F2005,'Set up'!$A$2:$D$50,4,FALSE)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up'!$A$2:$E$50,5,FALSE)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up'!$A$2:$C$50,3,FALSE)</f>
        <v>Cash</v>
      </c>
      <c r="J2006" s="5">
        <f>VLOOKUP(F2006,'Set up'!$A$2:$D$50,4,FALSE)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up'!$A$2:$E$50,5,FALSE)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up'!$A$2:$C$50,3,FALSE)</f>
        <v>Cash</v>
      </c>
      <c r="J2007" s="5">
        <f>VLOOKUP(F2007,'Set up'!$A$2:$D$50,4,FALSE)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up'!$A$2:$E$50,5,FALSE)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up'!$A$2:$C$50,3,FALSE)</f>
        <v>Cash</v>
      </c>
      <c r="J2008" s="5">
        <f>VLOOKUP(F2008,'Set up'!$A$2:$D$50,4,FALSE)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up'!$A$2:$E$50,5,FALSE)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up'!$A$2:$C$50,3,FALSE)</f>
        <v>30</v>
      </c>
      <c r="J2009" s="5">
        <f>VLOOKUP(F2009,'Set up'!$A$2:$D$50,4,FALSE)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up'!$A$2:$E$50,5,FALSE)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up'!$A$2:$C$50,3,FALSE)</f>
        <v>30</v>
      </c>
      <c r="J2010" s="5">
        <f>VLOOKUP(F2010,'Set up'!$A$2:$D$50,4,FALSE)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up'!$A$2:$E$50,5,FALSE)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up'!$A$2:$C$50,3,FALSE)</f>
        <v>30</v>
      </c>
      <c r="J2011" s="5">
        <f>VLOOKUP(F2011,'Set up'!$A$2:$D$50,4,FALSE)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up'!$A$2:$E$50,5,FALSE)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up'!$A$2:$C$50,3,FALSE)</f>
        <v>30</v>
      </c>
      <c r="J2012" s="5">
        <f>VLOOKUP(F2012,'Set up'!$A$2:$D$50,4,FALSE)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up'!$A$2:$E$50,5,FALSE)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up'!$A$2:$C$50,3,FALSE)</f>
        <v>30</v>
      </c>
      <c r="J2013" s="5">
        <f>VLOOKUP(F2013,'Set up'!$A$2:$D$50,4,FALSE)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up'!$A$2:$E$50,5,FALSE)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up'!$A$2:$C$50,3,FALSE)</f>
        <v>30</v>
      </c>
      <c r="J2014" s="5">
        <f>VLOOKUP(F2014,'Set up'!$A$2:$D$50,4,FALSE)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up'!$A$2:$E$50,5,FALSE)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up'!$A$2:$C$50,3,FALSE)</f>
        <v>Cash</v>
      </c>
      <c r="J2015" s="5">
        <f>VLOOKUP(F2015,'Set up'!$A$2:$D$50,4,FALSE)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up'!$A$2:$E$50,5,FALSE)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up'!$A$2:$C$50,3,FALSE)</f>
        <v>Cash</v>
      </c>
      <c r="J2016" s="5">
        <f>VLOOKUP(F2016,'Set up'!$A$2:$D$50,4,FALSE)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up'!$A$2:$E$50,5,FALSE)</f>
        <v>Trsf</v>
      </c>
      <c r="S2016" s="1" t="s">
        <v>2602</v>
      </c>
    </row>
    <row r="2017" spans="1:19" ht="15" customHeight="1" x14ac:dyDescent="0.35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up'!$A$2:$C$50,3,FALSE)</f>
        <v>Cash</v>
      </c>
      <c r="J2017" s="5">
        <f>VLOOKUP(F2017,'Set up'!$A$2:$D$50,4,FALSE)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up'!$A$2:$E$50,5,FALSE)</f>
        <v>Trsf</v>
      </c>
      <c r="S2017" s="1" t="s">
        <v>2603</v>
      </c>
    </row>
    <row r="2018" spans="1:19" ht="15" customHeight="1" x14ac:dyDescent="0.35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up'!$A$2:$C$50,3,FALSE)</f>
        <v>Cash</v>
      </c>
      <c r="J2018" s="5">
        <f>VLOOKUP(F2018,'Set up'!$A$2:$D$50,4,FALSE)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up'!$A$2:$E$50,5,FALSE)</f>
        <v>Trsf</v>
      </c>
      <c r="S2018" s="1" t="s">
        <v>2604</v>
      </c>
    </row>
    <row r="2019" spans="1:19" ht="15" customHeight="1" x14ac:dyDescent="0.35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up'!$A$2:$C$50,3,FALSE)</f>
        <v>Cash</v>
      </c>
      <c r="J2019" s="5">
        <f>VLOOKUP(F2019,'Set up'!$A$2:$D$50,4,FALSE)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up'!$A$2:$E$50,5,FALSE)</f>
        <v>Trsf</v>
      </c>
      <c r="S2019" s="1" t="s">
        <v>2612</v>
      </c>
    </row>
    <row r="2020" spans="1:19" ht="15" customHeight="1" x14ac:dyDescent="0.35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up'!$A$2:$C$50,3,FALSE)</f>
        <v>Cash</v>
      </c>
      <c r="J2020" s="5">
        <f>VLOOKUP(F2020,'Set up'!$A$2:$D$50,4,FALSE)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up'!$A$2:$E$50,5,FALSE)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up'!$A$2:$C$50,3,FALSE)</f>
        <v>Cash</v>
      </c>
      <c r="J2021" s="5">
        <f>VLOOKUP(F2021,'Set up'!$A$2:$D$50,4,FALSE)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up'!$A$2:$E$50,5,FALSE)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up'!$A$2:$C$50,3,FALSE)</f>
        <v>Cash</v>
      </c>
      <c r="J2022" s="5">
        <f>VLOOKUP(F2022,'Set up'!$A$2:$D$50,4,FALSE)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up'!$A$2:$E$50,5,FALSE)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up'!$A$2:$C$50,3,FALSE)</f>
        <v>Cash</v>
      </c>
      <c r="J2023" s="5">
        <f>VLOOKUP(F2023,'Set up'!$A$2:$D$50,4,FALSE)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up'!$A$2:$E$50,5,FALSE)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up'!$A$2:$C$50,3,FALSE)</f>
        <v>Cash</v>
      </c>
      <c r="J2024" s="5">
        <f>VLOOKUP(F2024,'Set up'!$A$2:$D$50,4,FALSE)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up'!$A$2:$E$50,5,FALSE)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up'!$A$2:$C$50,3,FALSE)</f>
        <v>Cash</v>
      </c>
      <c r="J2025" s="5">
        <f>VLOOKUP(F2025,'Set up'!$A$2:$D$50,4,FALSE)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up'!$A$2:$E$50,5,FALSE)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up'!$A$2:$C$50,3,FALSE)</f>
        <v>Cash</v>
      </c>
      <c r="J2026" s="5">
        <f>VLOOKUP(F2026,'Set up'!$A$2:$D$50,4,FALSE)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up'!$A$2:$E$50,5,FALSE)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up'!$A$2:$C$50,3,FALSE)</f>
        <v>Cash</v>
      </c>
      <c r="J2027" s="5">
        <f>VLOOKUP(F2027,'Set up'!$A$2:$D$50,4,FALSE)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up'!$A$2:$E$50,5,FALSE)</f>
        <v>Trsf</v>
      </c>
      <c r="S2027" s="1" t="s">
        <v>2613</v>
      </c>
    </row>
    <row r="2028" spans="1:19" ht="15" customHeight="1" x14ac:dyDescent="0.35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up'!$A$2:$C$50,3,FALSE)</f>
        <v>Cash</v>
      </c>
      <c r="J2028" s="5">
        <f>VLOOKUP(F2028,'Set up'!$A$2:$D$50,4,FALSE)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up'!$A$2:$E$50,5,FALSE)</f>
        <v>Trsf</v>
      </c>
      <c r="S2028" s="1" t="s">
        <v>2614</v>
      </c>
    </row>
    <row r="2029" spans="1:19" ht="15" customHeight="1" x14ac:dyDescent="0.35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up'!$A$2:$C$50,3,FALSE)</f>
        <v>Cash</v>
      </c>
      <c r="J2029" s="5">
        <f>VLOOKUP(F2029,'Set up'!$A$2:$D$50,4,FALSE)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up'!$A$2:$E$50,5,FALSE)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up'!$A$2:$C$50,3,FALSE)</f>
        <v>Cash</v>
      </c>
      <c r="J2030" s="5">
        <f>VLOOKUP(F2030,'Set up'!$A$2:$D$50,4,FALSE)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up'!$A$2:$E$50,5,FALSE)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up'!$A$2:$C$50,3,FALSE)</f>
        <v>Cash</v>
      </c>
      <c r="J2031" s="5">
        <f>VLOOKUP(F2031,'Set up'!$A$2:$D$50,4,FALSE)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up'!$A$2:$E$50,5,FALSE)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up'!$A$2:$C$50,3,FALSE)</f>
        <v>Cash</v>
      </c>
      <c r="J2032" s="5">
        <f>VLOOKUP(F2032,'Set up'!$A$2:$D$50,4,FALSE)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up'!$A$2:$E$50,5,FALSE)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up'!$A$2:$C$50,3,FALSE)</f>
        <v>Cash</v>
      </c>
      <c r="J2033" s="5">
        <f>VLOOKUP(F2033,'Set up'!$A$2:$D$50,4,FALSE)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up'!$A$2:$E$50,5,FALSE)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up'!$A$2:$C$50,3,FALSE)</f>
        <v>Cash</v>
      </c>
      <c r="J2034" s="5">
        <f>VLOOKUP(F2034,'Set up'!$A$2:$D$50,4,FALSE)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up'!$A$2:$E$50,5,FALSE)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up'!$A$2:$C$50,3,FALSE)</f>
        <v>Cash</v>
      </c>
      <c r="J2035" s="5">
        <f>VLOOKUP(F2035,'Set up'!$A$2:$D$50,4,FALSE)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up'!$A$2:$E$50,5,FALSE)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up'!$A$2:$C$50,3,FALSE)</f>
        <v>Cash</v>
      </c>
      <c r="J2036" s="5">
        <f>VLOOKUP(F2036,'Set up'!$A$2:$D$50,4,FALSE)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up'!$A$2:$E$50,5,FALSE)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up'!$A$2:$C$50,3,FALSE)</f>
        <v>Cash</v>
      </c>
      <c r="J2037" s="5">
        <f>VLOOKUP(F2037,'Set up'!$A$2:$D$50,4,FALSE)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up'!$A$2:$E$50,5,FALSE)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up'!$A$2:$C$50,3,FALSE)</f>
        <v>Cash</v>
      </c>
      <c r="J2038" s="5">
        <f>VLOOKUP(F2038,'Set up'!$A$2:$D$50,4,FALSE)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up'!$A$2:$E$50,5,FALSE)</f>
        <v>Trsf</v>
      </c>
      <c r="S2038" s="1" t="s">
        <v>2605</v>
      </c>
    </row>
    <row r="2039" spans="1:19" ht="15" customHeight="1" x14ac:dyDescent="0.35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up'!$A$2:$C$50,3,FALSE)</f>
        <v>Cash</v>
      </c>
      <c r="J2039" s="5">
        <f>VLOOKUP(F2039,'Set up'!$A$2:$D$50,4,FALSE)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up'!$A$2:$E$50,5,FALSE)</f>
        <v>Trsf</v>
      </c>
      <c r="S2039" s="1" t="s">
        <v>2606</v>
      </c>
    </row>
    <row r="2040" spans="1:19" ht="15" customHeight="1" x14ac:dyDescent="0.35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up'!$A$2:$C$50,3,FALSE)</f>
        <v>Cash</v>
      </c>
      <c r="J2040" s="5">
        <f>VLOOKUP(F2040,'Set up'!$A$2:$D$50,4,FALSE)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up'!$A$2:$E$50,5,FALSE)</f>
        <v>Trsf</v>
      </c>
      <c r="S2040" s="1" t="s">
        <v>2607</v>
      </c>
    </row>
    <row r="2041" spans="1:19" ht="15" customHeight="1" x14ac:dyDescent="0.35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up'!$A$2:$C$50,3,FALSE)</f>
        <v>Cash</v>
      </c>
      <c r="J2041" s="5">
        <f>VLOOKUP(F2041,'Set up'!$A$2:$D$50,4,FALSE)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up'!$A$2:$E$50,5,FALSE)</f>
        <v>Trsf</v>
      </c>
      <c r="S2041" s="1" t="s">
        <v>2608</v>
      </c>
    </row>
    <row r="2042" spans="1:19" ht="15" customHeight="1" x14ac:dyDescent="0.35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up'!$A$2:$C$50,3,FALSE)</f>
        <v>Cash</v>
      </c>
      <c r="J2042" s="5">
        <f>VLOOKUP(F2042,'Set up'!$A$2:$D$50,4,FALSE)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up'!$A$2:$E$50,5,FALSE)</f>
        <v>Trsf</v>
      </c>
      <c r="S2042" s="1" t="s">
        <v>2609</v>
      </c>
    </row>
    <row r="2043" spans="1:19" ht="15" customHeight="1" x14ac:dyDescent="0.35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up'!$A$2:$C$50,3,FALSE)</f>
        <v>Cash</v>
      </c>
      <c r="J2043" s="5">
        <f>VLOOKUP(F2043,'Set up'!$A$2:$D$50,4,FALSE)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-396.6-1341.4</f>
        <v>-1738</v>
      </c>
      <c r="P2043" s="6">
        <f t="shared" si="716"/>
        <v>0</v>
      </c>
      <c r="Q2043" s="7">
        <f t="shared" si="717"/>
        <v>3523114.0500000012</v>
      </c>
      <c r="R2043" s="44" t="str">
        <f>VLOOKUP(F2043,'Set up'!$A$2:$E$50,5,FALSE)</f>
        <v>Trsf</v>
      </c>
      <c r="S2043" s="1" t="s">
        <v>2710</v>
      </c>
    </row>
    <row r="2044" spans="1:19" ht="15" customHeight="1" x14ac:dyDescent="0.35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up'!$A$2:$C$50,3,FALSE)</f>
        <v>Cash</v>
      </c>
      <c r="J2044" s="5">
        <f>VLOOKUP(F2044,'Set up'!$A$2:$D$50,4,FALSE)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up'!$A$2:$E$50,5,FALSE)</f>
        <v>Trsf</v>
      </c>
      <c r="S2044" s="1" t="s">
        <v>2610</v>
      </c>
    </row>
    <row r="2045" spans="1:19" ht="15" customHeight="1" x14ac:dyDescent="0.35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up'!$A$2:$C$50,3,FALSE)</f>
        <v>Cash</v>
      </c>
      <c r="J2045" s="5">
        <f>VLOOKUP(F2045,'Set up'!$A$2:$D$50,4,FALSE)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up'!$A$2:$E$50,5,FALSE)</f>
        <v>Trsf</v>
      </c>
      <c r="S2045" s="1" t="s">
        <v>2653</v>
      </c>
    </row>
    <row r="2046" spans="1:19" ht="15" customHeight="1" x14ac:dyDescent="0.35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up'!$A$2:$C$50,3,FALSE)</f>
        <v>Cash</v>
      </c>
      <c r="J2046" s="5">
        <f>VLOOKUP(F2046,'Set up'!$A$2:$D$50,4,FALSE)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up'!$A$2:$E$50,5,FALSE)</f>
        <v>Trsf</v>
      </c>
      <c r="S2046" s="1" t="s">
        <v>2655</v>
      </c>
    </row>
    <row r="2047" spans="1:19" ht="15" customHeight="1" x14ac:dyDescent="0.35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up'!$A$2:$C$50,3,FALSE)</f>
        <v>Cash</v>
      </c>
      <c r="J2047" s="5">
        <f>VLOOKUP(F2047,'Set up'!$A$2:$D$50,4,FALSE)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up'!$A$2:$E$50,5,FALSE)</f>
        <v>Trsf</v>
      </c>
      <c r="S2047" s="1" t="s">
        <v>2656</v>
      </c>
    </row>
    <row r="2048" spans="1:19" ht="15" customHeight="1" x14ac:dyDescent="0.35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up'!$A$2:$C$50,3,FALSE)</f>
        <v>Cash</v>
      </c>
      <c r="J2048" s="5">
        <f>VLOOKUP(F2048,'Set up'!$A$2:$D$50,4,FALSE)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up'!$A$2:$E$50,5,FALSE)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up'!$A$2:$C$50,3,FALSE)</f>
        <v>Cash</v>
      </c>
      <c r="J2049" s="5">
        <f>VLOOKUP(F2049,'Set up'!$A$2:$D$50,4,FALSE)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up'!$A$2:$E$50,5,FALSE)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up'!$A$2:$C$50,3,FALSE)</f>
        <v>Cash</v>
      </c>
      <c r="J2050" s="5">
        <f>VLOOKUP(F2050,'Set up'!$A$2:$D$50,4,FALSE)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up'!$A$2:$E$50,5,FALSE)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up'!$A$2:$C$50,3,FALSE)</f>
        <v>Cash</v>
      </c>
      <c r="J2051" s="5">
        <f>VLOOKUP(F2051,'Set up'!$A$2:$D$50,4,FALSE)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up'!$A$2:$E$50,5,FALSE)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up'!$A$2:$C$50,3,FALSE)</f>
        <v>Cash</v>
      </c>
      <c r="J2052" s="5">
        <f>VLOOKUP(F2052,'Set up'!$A$2:$D$50,4,FALSE)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up'!$A$2:$E$50,5,FALSE)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up'!$A$2:$C$50,3,FALSE)</f>
        <v>Cash</v>
      </c>
      <c r="J2053" s="5">
        <f>VLOOKUP(F2053,'Set up'!$A$2:$D$50,4,FALSE)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up'!$A$2:$E$50,5,FALSE)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up'!$A$2:$C$50,3,FALSE)</f>
        <v>Cash</v>
      </c>
      <c r="J2054" s="5">
        <f>VLOOKUP(F2054,'Set up'!$A$2:$D$50,4,FALSE)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up'!$A$2:$E$50,5,FALSE)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up'!$A$2:$C$50,3,FALSE)</f>
        <v>Cash</v>
      </c>
      <c r="J2055" s="5">
        <f>VLOOKUP(F2055,'Set up'!$A$2:$D$50,4,FALSE)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up'!$A$2:$E$50,5,FALSE)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up'!$A$2:$C$50,3,FALSE)</f>
        <v>Cash</v>
      </c>
      <c r="J2056" s="5">
        <f>VLOOKUP(F2056,'Set up'!$A$2:$D$50,4,FALSE)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up'!$A$2:$E$50,5,FALSE)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up'!$A$2:$C$50,3,FALSE)</f>
        <v>Cash</v>
      </c>
      <c r="J2057" s="5">
        <f>VLOOKUP(F2057,'Set up'!$A$2:$D$50,4,FALSE)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up'!$A$2:$E$50,5,FALSE)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up'!$A$2:$C$50,3,FALSE)</f>
        <v>Cash</v>
      </c>
      <c r="J2058" s="5">
        <f>VLOOKUP(F2058,'Set up'!$A$2:$D$50,4,FALSE)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up'!$A$2:$E$50,5,FALSE)</f>
        <v>Trsf</v>
      </c>
      <c r="S2058" s="1" t="s">
        <v>2657</v>
      </c>
    </row>
    <row r="2059" spans="1:19" ht="15" customHeight="1" x14ac:dyDescent="0.35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up'!$A$2:$C$50,3,FALSE)</f>
        <v>Cash</v>
      </c>
      <c r="J2059" s="5">
        <f>VLOOKUP(F2059,'Set up'!$A$2:$D$50,4,FALSE)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up'!$A$2:$E$50,5,FALSE)</f>
        <v>Trsf</v>
      </c>
      <c r="S2059" s="1" t="s">
        <v>2658</v>
      </c>
    </row>
    <row r="2060" spans="1:19" ht="15" customHeight="1" x14ac:dyDescent="0.35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up'!$A$2:$C$50,3,FALSE)</f>
        <v>Cash</v>
      </c>
      <c r="J2060" s="5">
        <f>VLOOKUP(F2060,'Set up'!$A$2:$D$50,4,FALSE)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up'!$A$2:$E$50,5,FALSE)</f>
        <v>Trsf</v>
      </c>
      <c r="S2060" s="1" t="s">
        <v>2655</v>
      </c>
    </row>
    <row r="2061" spans="1:19" ht="15" customHeight="1" x14ac:dyDescent="0.35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up'!$A$2:$C$50,3,FALSE)</f>
        <v>Cash</v>
      </c>
      <c r="J2061" s="5">
        <f>VLOOKUP(F2061,'Set up'!$A$2:$D$50,4,FALSE)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up'!$A$2:$E$50,5,FALSE)</f>
        <v>Trsf</v>
      </c>
      <c r="S2061" s="1" t="s">
        <v>2656</v>
      </c>
    </row>
    <row r="2062" spans="1:19" ht="15" customHeight="1" x14ac:dyDescent="0.35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up'!$A$2:$C$50,3,FALSE)</f>
        <v>Cash</v>
      </c>
      <c r="J2062" s="5">
        <f>VLOOKUP(F2062,'Set up'!$A$2:$D$50,4,FALSE)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up'!$A$2:$E$50,5,FALSE)</f>
        <v>Trsf</v>
      </c>
      <c r="S2062" s="1" t="s">
        <v>2660</v>
      </c>
    </row>
    <row r="2063" spans="1:19" ht="15" customHeight="1" x14ac:dyDescent="0.35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up'!$A$2:$C$50,3,FALSE)</f>
        <v>120</v>
      </c>
      <c r="J2063" s="5">
        <f>VLOOKUP(F2063,'Set up'!$A$2:$D$50,4,FALSE)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up'!$A$2:$E$50,5,FALSE)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up'!$A$2:$C$50,3,FALSE)</f>
        <v>120</v>
      </c>
      <c r="J2064" s="5">
        <f>VLOOKUP(F2064,'Set up'!$A$2:$D$50,4,FALSE)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up'!$A$2:$E$50,5,FALSE)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up'!$A$2:$C$50,3,FALSE)</f>
        <v>120</v>
      </c>
      <c r="J2065" s="5">
        <f>VLOOKUP(F2065,'Set up'!$A$2:$D$50,4,FALSE)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up'!$A$2:$E$50,5,FALSE)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up'!$A$2:$C$50,3,FALSE)</f>
        <v>120</v>
      </c>
      <c r="J2066" s="5">
        <f>VLOOKUP(F2066,'Set up'!$A$2:$D$50,4,FALSE)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up'!$A$2:$E$50,5,FALSE)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up'!$A$2:$C$50,3,FALSE)</f>
        <v>Cash</v>
      </c>
      <c r="J2067" s="5">
        <f>VLOOKUP(F2067,'Set up'!$A$2:$D$50,4,FALSE)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up'!$A$2:$E$50,5,FALSE)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up'!$A$2:$C$50,3,FALSE)</f>
        <v>Cash</v>
      </c>
      <c r="J2068" s="5">
        <f>VLOOKUP(F2068,'Set up'!$A$2:$D$50,4,FALSE)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up'!$A$2:$E$50,5,FALSE)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up'!$A$2:$C$50,3,FALSE)</f>
        <v>Cash</v>
      </c>
      <c r="J2069" s="5">
        <f>VLOOKUP(F2069,'Set up'!$A$2:$D$50,4,FALSE)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up'!$A$2:$E$50,5,FALSE)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up'!$A$2:$C$50,3,FALSE)</f>
        <v>Cash</v>
      </c>
      <c r="J2070" s="5">
        <f>VLOOKUP(F2070,'Set up'!$A$2:$D$50,4,FALSE)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up'!$A$2:$E$50,5,FALSE)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up'!$A$2:$C$50,3,FALSE)</f>
        <v>Cash</v>
      </c>
      <c r="J2071" s="5">
        <f>VLOOKUP(F2071,'Set up'!$A$2:$D$50,4,FALSE)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up'!$A$2:$E$50,5,FALSE)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up'!$A$2:$C$50,3,FALSE)</f>
        <v>Cash</v>
      </c>
      <c r="J2072" s="5">
        <f>VLOOKUP(F2072,'Set up'!$A$2:$D$50,4,FALSE)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up'!$A$2:$E$50,5,FALSE)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up'!$A$2:$C$50,3,FALSE)</f>
        <v>Cash</v>
      </c>
      <c r="J2073" s="5">
        <f>VLOOKUP(F2073,'Set up'!$A$2:$D$50,4,FALSE)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up'!$A$2:$E$50,5,FALSE)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up'!$A$2:$C$50,3,FALSE)</f>
        <v>Cash</v>
      </c>
      <c r="J2074" s="5">
        <f>VLOOKUP(F2074,'Set up'!$A$2:$D$50,4,FALSE)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up'!$A$2:$E$50,5,FALSE)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up'!$A$2:$C$50,3,FALSE)</f>
        <v>Cash</v>
      </c>
      <c r="J2075" s="5">
        <f>VLOOKUP(F2075,'Set up'!$A$2:$D$50,4,FALSE)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up'!$A$2:$E$50,5,FALSE)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up'!$A$2:$C$50,3,FALSE)</f>
        <v>Cash</v>
      </c>
      <c r="J2076" s="5">
        <f>VLOOKUP(F2076,'Set up'!$A$2:$D$50,4,FALSE)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up'!$A$2:$E$50,5,FALSE)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up'!$A$2:$C$50,3,FALSE)</f>
        <v>Cash</v>
      </c>
      <c r="J2077" s="5">
        <f>VLOOKUP(F2077,'Set up'!$A$2:$D$50,4,FALSE)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up'!$A$2:$E$50,5,FALSE)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up'!$A$2:$C$50,3,FALSE)</f>
        <v>Cash</v>
      </c>
      <c r="J2078" s="5">
        <f>VLOOKUP(F2078,'Set up'!$A$2:$D$50,4,FALSE)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up'!$A$2:$E$50,5,FALSE)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up'!$A$2:$C$50,3,FALSE)</f>
        <v>Cash</v>
      </c>
      <c r="J2079" s="5">
        <f>VLOOKUP(F2079,'Set up'!$A$2:$D$50,4,FALSE)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O2079" s="6">
        <f>-158.6-1500</f>
        <v>-1658.6</v>
      </c>
      <c r="P2079" s="6">
        <f t="shared" si="716"/>
        <v>79.400000000000091</v>
      </c>
      <c r="Q2079" s="7">
        <f t="shared" si="723"/>
        <v>3576085.9500000016</v>
      </c>
      <c r="R2079" s="44" t="str">
        <f>VLOOKUP(F2079,'Set up'!$A$2:$E$50,5,FALSE)</f>
        <v>Trsf</v>
      </c>
      <c r="S2079" s="1" t="s">
        <v>2711</v>
      </c>
    </row>
    <row r="2080" spans="1:19" ht="15" customHeight="1" x14ac:dyDescent="0.35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up'!$A$2:$C$50,3,FALSE)</f>
        <v>Cash</v>
      </c>
      <c r="J2080" s="5">
        <f>VLOOKUP(F2080,'Set up'!$A$2:$D$50,4,FALSE)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up'!$A$2:$E$50,5,FALSE)</f>
        <v>Trsf</v>
      </c>
    </row>
    <row r="2081" spans="1:19" ht="15" customHeight="1" x14ac:dyDescent="0.35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up'!$A$2:$C$50,3,FALSE)</f>
        <v>Cash</v>
      </c>
      <c r="J2081" s="5">
        <f>VLOOKUP(F2081,'Set up'!$A$2:$D$50,4,FALSE)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up'!$A$2:$E$50,5,FALSE)</f>
        <v>Trsf</v>
      </c>
    </row>
    <row r="2082" spans="1:19" ht="15" customHeight="1" x14ac:dyDescent="0.35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up'!$A$2:$C$50,3,FALSE)</f>
        <v>Cash</v>
      </c>
      <c r="J2082" s="5">
        <f>VLOOKUP(F2082,'Set up'!$A$2:$D$50,4,FALSE)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up'!$A$2:$E$50,5,FALSE)</f>
        <v>Trsf</v>
      </c>
    </row>
    <row r="2083" spans="1:19" ht="15" customHeight="1" x14ac:dyDescent="0.35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up'!$A$2:$C$50,3,FALSE)</f>
        <v>Cash</v>
      </c>
      <c r="J2083" s="5">
        <f>VLOOKUP(F2083,'Set up'!$A$2:$D$50,4,FALSE)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up'!$A$2:$E$50,5,FALSE)</f>
        <v>Trsf</v>
      </c>
    </row>
    <row r="2084" spans="1:19" ht="15" customHeight="1" x14ac:dyDescent="0.35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up'!$A$2:$C$50,3,FALSE)</f>
        <v>60</v>
      </c>
      <c r="J2084" s="5">
        <f>VLOOKUP(F2084,'Set up'!$A$2:$D$50,4,FALSE)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up'!$A$2:$E$50,5,FALSE)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up'!$A$2:$C$50,3,FALSE)</f>
        <v>Cash</v>
      </c>
      <c r="J2085" s="5">
        <f>VLOOKUP(F2085,'Set up'!$A$2:$D$50,4,FALSE)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up'!$A$2:$E$50,5,FALSE)</f>
        <v>Trsf</v>
      </c>
      <c r="S2085" s="1" t="s">
        <v>2657</v>
      </c>
    </row>
    <row r="2086" spans="1:19" ht="15" customHeight="1" x14ac:dyDescent="0.35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up'!$A$2:$C$50,3,FALSE)</f>
        <v>Cash</v>
      </c>
      <c r="J2086" s="5">
        <f>VLOOKUP(F2086,'Set up'!$A$2:$D$50,4,FALSE)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up'!$A$2:$E$50,5,FALSE)</f>
        <v>Trsf</v>
      </c>
      <c r="S2086" s="1" t="s">
        <v>2658</v>
      </c>
    </row>
    <row r="2087" spans="1:19" ht="15" customHeight="1" x14ac:dyDescent="0.35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up'!$A$2:$C$50,3,FALSE)</f>
        <v>Cash</v>
      </c>
      <c r="J2087" s="5">
        <f>VLOOKUP(F2087,'Set up'!$A$2:$D$50,4,FALSE)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up'!$A$2:$E$50,5,FALSE)</f>
        <v>Trsf</v>
      </c>
      <c r="S2087" s="1" t="s">
        <v>2655</v>
      </c>
    </row>
    <row r="2088" spans="1:19" ht="15" customHeight="1" x14ac:dyDescent="0.35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up'!$A$2:$C$50,3,FALSE)</f>
        <v>Cash</v>
      </c>
      <c r="J2088" s="5">
        <f>VLOOKUP(F2088,'Set up'!$A$2:$D$50,4,FALSE)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up'!$A$2:$E$50,5,FALSE)</f>
        <v>Trsf</v>
      </c>
      <c r="S2088" s="1" t="s">
        <v>2659</v>
      </c>
    </row>
    <row r="2089" spans="1:19" ht="15" customHeight="1" x14ac:dyDescent="0.35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up'!$A$2:$C$50,3,FALSE)</f>
        <v>Cash</v>
      </c>
      <c r="J2089" s="5">
        <f>VLOOKUP(F2089,'Set up'!$A$2:$D$50,4,FALSE)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up'!$A$2:$E$50,5,FALSE)</f>
        <v>Trsf</v>
      </c>
      <c r="S2089" s="1" t="s">
        <v>2660</v>
      </c>
    </row>
    <row r="2090" spans="1:19" ht="15" customHeight="1" x14ac:dyDescent="0.35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up'!$A$2:$C$50,3,FALSE)</f>
        <v>Cash</v>
      </c>
      <c r="J2090" s="5">
        <f>VLOOKUP(F2090,'Set up'!$A$2:$D$50,4,FALSE)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up'!$A$2:$E$50,5,FALSE)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up'!$A$2:$C$50,3,FALSE)</f>
        <v>Cash</v>
      </c>
      <c r="J2091" s="5">
        <f>VLOOKUP(F2091,'Set up'!$A$2:$D$50,4,FALSE)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up'!$A$2:$E$50,5,FALSE)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up'!$A$2:$C$50,3,FALSE)</f>
        <v>Cash</v>
      </c>
      <c r="J2092" s="5">
        <f>VLOOKUP(F2092,'Set up'!$A$2:$D$50,4,FALSE)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up'!$A$2:$E$50,5,FALSE)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up'!$A$2:$C$50,3,FALSE)</f>
        <v>Cash</v>
      </c>
      <c r="J2093" s="5">
        <f>VLOOKUP(F2093,'Set up'!$A$2:$D$50,4,FALSE)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up'!$A$2:$E$50,5,FALSE)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up'!$A$2:$C$50,3,FALSE)</f>
        <v>Cash</v>
      </c>
      <c r="J2094" s="5">
        <f>VLOOKUP(F2094,'Set up'!$A$2:$D$50,4,FALSE)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up'!$A$2:$E$50,5,FALSE)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up'!$A$2:$C$50,3,FALSE)</f>
        <v>Cash</v>
      </c>
      <c r="J2095" s="5">
        <f>VLOOKUP(F2095,'Set up'!$A$2:$D$50,4,FALSE)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up'!$A$2:$E$50,5,FALSE)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up'!$A$2:$C$50,3,FALSE)</f>
        <v>Cash</v>
      </c>
      <c r="J2096" s="5">
        <f>VLOOKUP(F2096,'Set up'!$A$2:$D$50,4,FALSE)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up'!$A$2:$E$50,5,FALSE)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up'!$A$2:$C$50,3,FALSE)</f>
        <v>Cash</v>
      </c>
      <c r="J2097" s="5">
        <f>VLOOKUP(F2097,'Set up'!$A$2:$D$50,4,FALSE)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up'!$A$2:$E$50,5,FALSE)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up'!$A$2:$C$50,3,FALSE)</f>
        <v>Cash</v>
      </c>
      <c r="J2098" s="5">
        <f>VLOOKUP(F2098,'Set up'!$A$2:$D$50,4,FALSE)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up'!$A$2:$E$50,5,FALSE)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up'!$A$2:$C$50,3,FALSE)</f>
        <v>Cash</v>
      </c>
      <c r="J2099" s="5">
        <f>VLOOKUP(F2099,'Set up'!$A$2:$D$50,4,FALSE)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up'!$A$2:$E$50,5,FALSE)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up'!$A$2:$C$50,3,FALSE)</f>
        <v>Cash</v>
      </c>
      <c r="J2100" s="5">
        <f>VLOOKUP(F2100,'Set up'!$A$2:$D$50,4,FALSE)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up'!$A$2:$E$50,5,FALSE)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up'!$A$2:$C$50,3,FALSE)</f>
        <v>45</v>
      </c>
      <c r="J2101" s="5">
        <f>VLOOKUP(F2101,'Set up'!$A$2:$D$50,4,FALSE)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up'!$A$2:$E$50,5,FALSE)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up'!$A$2:$C$50,3,FALSE)</f>
        <v>45</v>
      </c>
      <c r="J2102" s="5">
        <f>VLOOKUP(F2102,'Set up'!$A$2:$D$50,4,FALSE)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up'!$A$2:$E$50,5,FALSE)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up'!$A$2:$C$50,3,FALSE)</f>
        <v>Cash</v>
      </c>
      <c r="J2103" s="5">
        <f>VLOOKUP(F2103,'Set up'!$A$2:$D$50,4,FALSE)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up'!$A$2:$E$50,5,FALSE)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up'!$A$2:$C$50,3,FALSE)</f>
        <v>Cash</v>
      </c>
      <c r="J2104" s="5">
        <f>VLOOKUP(F2104,'Set up'!$A$2:$D$50,4,FALSE)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up'!$A$2:$E$50,5,FALSE)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up'!$A$2:$C$50,3,FALSE)</f>
        <v>Cash</v>
      </c>
      <c r="J2105" s="5">
        <f>VLOOKUP(F2105,'Set up'!$A$2:$D$50,4,FALSE)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up'!$A$2:$E$50,5,FALSE)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up'!$A$2:$C$50,3,FALSE)</f>
        <v>Cash</v>
      </c>
      <c r="J2106" s="5">
        <f>VLOOKUP(F2106,'Set up'!$A$2:$D$50,4,FALSE)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up'!$A$2:$E$50,5,FALSE)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up'!$A$2:$C$50,3,FALSE)</f>
        <v>Cash</v>
      </c>
      <c r="J2107" s="5">
        <f>VLOOKUP(F2107,'Set up'!$A$2:$D$50,4,FALSE)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up'!$A$2:$E$50,5,FALSE)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up'!$A$2:$C$50,3,FALSE)</f>
        <v>Cash</v>
      </c>
      <c r="J2108" s="5">
        <f>VLOOKUP(F2108,'Set up'!$A$2:$D$50,4,FALSE)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up'!$A$2:$E$50,5,FALSE)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up'!$A$2:$C$50,3,FALSE)</f>
        <v>Cash</v>
      </c>
      <c r="J2109" s="5">
        <f>VLOOKUP(F2109,'Set up'!$A$2:$D$50,4,FALSE)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up'!$A$2:$E$50,5,FALSE)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up'!$A$2:$C$50,3,FALSE)</f>
        <v>Cash</v>
      </c>
      <c r="J2110" s="5">
        <f>VLOOKUP(F2110,'Set up'!$A$2:$D$50,4,FALSE)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up'!$A$2:$E$50,5,FALSE)</f>
        <v>Trsf</v>
      </c>
      <c r="S2110" s="1" t="s">
        <v>2657</v>
      </c>
    </row>
    <row r="2111" spans="1:19" ht="15" customHeight="1" x14ac:dyDescent="0.35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up'!$A$2:$C$50,3,FALSE)</f>
        <v>Cash</v>
      </c>
      <c r="J2111" s="5">
        <f>VLOOKUP(F2111,'Set up'!$A$2:$D$50,4,FALSE)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up'!$A$2:$E$50,5,FALSE)</f>
        <v>Trsf</v>
      </c>
      <c r="S2111" s="1" t="s">
        <v>2658</v>
      </c>
    </row>
    <row r="2112" spans="1:19" ht="15" customHeight="1" x14ac:dyDescent="0.35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up'!$A$2:$C$50,3,FALSE)</f>
        <v>Cash</v>
      </c>
      <c r="J2112" s="5">
        <f>VLOOKUP(F2112,'Set up'!$A$2:$D$50,4,FALSE)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-544.2-589.8</f>
        <v>-1134</v>
      </c>
      <c r="P2112" s="6">
        <f t="shared" si="729"/>
        <v>0</v>
      </c>
      <c r="Q2112" s="7">
        <f t="shared" si="737"/>
        <v>3604366.5500000017</v>
      </c>
      <c r="R2112" s="44" t="str">
        <f>VLOOKUP(F2112,'Set up'!$A$2:$E$50,5,FALSE)</f>
        <v>Trsf</v>
      </c>
      <c r="S2112" s="1" t="s">
        <v>2661</v>
      </c>
    </row>
    <row r="2113" spans="1:19" ht="15" customHeight="1" x14ac:dyDescent="0.35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up'!$A$2:$C$50,3,FALSE)</f>
        <v>Cash</v>
      </c>
      <c r="J2113" s="5">
        <f>VLOOKUP(F2113,'Set up'!$A$2:$D$50,4,FALSE)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O2113" s="6">
        <f>-N2113</f>
        <v>-600</v>
      </c>
      <c r="P2113" s="6">
        <f t="shared" si="729"/>
        <v>0</v>
      </c>
      <c r="Q2113" s="7">
        <f t="shared" si="737"/>
        <v>3604966.5500000017</v>
      </c>
      <c r="R2113" s="44" t="str">
        <f>VLOOKUP(F2113,'Set up'!$A$2:$E$50,5,FALSE)</f>
        <v>Trsf</v>
      </c>
      <c r="S2113" s="1" t="s">
        <v>2654</v>
      </c>
    </row>
    <row r="2114" spans="1:19" ht="15" customHeight="1" x14ac:dyDescent="0.35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up'!$A$2:$C$50,3,FALSE)</f>
        <v>Cash</v>
      </c>
      <c r="J2114" s="5">
        <f>VLOOKUP(F2114,'Set up'!$A$2:$D$50,4,FALSE)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O2114" s="6">
        <f>-N2114</f>
        <v>-380</v>
      </c>
      <c r="P2114" s="6">
        <f t="shared" si="729"/>
        <v>0</v>
      </c>
      <c r="Q2114" s="7">
        <f t="shared" si="737"/>
        <v>3605346.5500000017</v>
      </c>
      <c r="R2114" s="44" t="str">
        <f>VLOOKUP(F2114,'Set up'!$A$2:$E$50,5,FALSE)</f>
        <v>Trsf</v>
      </c>
      <c r="S2114" s="1" t="s">
        <v>2662</v>
      </c>
    </row>
    <row r="2115" spans="1:19" ht="15" customHeight="1" x14ac:dyDescent="0.35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up'!$A$2:$C$50,3,FALSE)</f>
        <v>Cash</v>
      </c>
      <c r="J2115" s="5">
        <f>VLOOKUP(F2115,'Set up'!$A$2:$D$50,4,FALSE)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up'!$A$2:$E$50,5,FALSE)</f>
        <v>Trsf</v>
      </c>
    </row>
    <row r="2116" spans="1:19" ht="15" customHeight="1" x14ac:dyDescent="0.35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up'!$A$2:$C$50,3,FALSE)</f>
        <v>Cash</v>
      </c>
      <c r="J2116" s="5">
        <f>VLOOKUP(F2116,'Set up'!$A$2:$D$50,4,FALSE)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O2116" s="6">
        <f>-N2116</f>
        <v>-125</v>
      </c>
      <c r="P2116" s="6">
        <f t="shared" si="729"/>
        <v>0</v>
      </c>
      <c r="Q2116" s="7">
        <f t="shared" si="737"/>
        <v>3605794.0500000017</v>
      </c>
      <c r="R2116" s="44" t="str">
        <f>VLOOKUP(F2116,'Set up'!$A$2:$E$50,5,FALSE)</f>
        <v>Trsf</v>
      </c>
      <c r="S2116" s="1" t="s">
        <v>2663</v>
      </c>
    </row>
    <row r="2117" spans="1:19" ht="15" customHeight="1" x14ac:dyDescent="0.35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up'!$A$2:$C$50,3,FALSE)</f>
        <v>Cash</v>
      </c>
      <c r="J2117" s="5">
        <f>VLOOKUP(F2117,'Set up'!$A$2:$D$50,4,FALSE)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O2117" s="6">
        <f>-N2117</f>
        <v>-3212</v>
      </c>
      <c r="P2117" s="6">
        <f t="shared" si="729"/>
        <v>0</v>
      </c>
      <c r="Q2117" s="7">
        <f t="shared" si="737"/>
        <v>3609006.0500000017</v>
      </c>
      <c r="R2117" s="44" t="str">
        <f>VLOOKUP(F2117,'Set up'!$A$2:$E$50,5,FALSE)</f>
        <v>Trsf</v>
      </c>
      <c r="S2117" s="1" t="s">
        <v>2664</v>
      </c>
    </row>
    <row r="2118" spans="1:19" ht="15" customHeight="1" x14ac:dyDescent="0.35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up'!$A$2:$C$50,3,FALSE)</f>
        <v>Cash</v>
      </c>
      <c r="J2118" s="5">
        <f>VLOOKUP(F2118,'Set up'!$A$2:$D$50,4,FALSE)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O2118" s="6">
        <f>-N2118</f>
        <v>-1890</v>
      </c>
      <c r="P2118" s="6">
        <f t="shared" si="729"/>
        <v>0</v>
      </c>
      <c r="Q2118" s="7">
        <f t="shared" si="737"/>
        <v>3610896.0500000017</v>
      </c>
      <c r="R2118" s="44" t="str">
        <f>VLOOKUP(F2118,'Set up'!$A$2:$E$50,5,FALSE)</f>
        <v>Trsf</v>
      </c>
      <c r="S2118" s="1" t="s">
        <v>2666</v>
      </c>
    </row>
    <row r="2119" spans="1:19" ht="15" customHeight="1" x14ac:dyDescent="0.35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up'!$A$2:$C$50,3,FALSE)</f>
        <v>Cash</v>
      </c>
      <c r="J2119" s="5">
        <f>VLOOKUP(F2119,'Set up'!$A$2:$D$50,4,FALSE)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O2119" s="6">
        <f>-N2119</f>
        <v>-400</v>
      </c>
      <c r="P2119" s="6">
        <f t="shared" ref="P2119:P2139" si="744">SUM(N2119+O2119)</f>
        <v>0</v>
      </c>
      <c r="Q2119" s="7">
        <f t="shared" ref="Q2119:Q2139" si="745">SUM(Q2118+N2119)</f>
        <v>3611296.0500000017</v>
      </c>
      <c r="R2119" s="44" t="str">
        <f>VLOOKUP(F2119,'Set up'!$A$2:$E$50,5,FALSE)</f>
        <v>Trsf</v>
      </c>
      <c r="S2119" s="1" t="s">
        <v>2667</v>
      </c>
    </row>
    <row r="2120" spans="1:19" ht="15" customHeight="1" x14ac:dyDescent="0.35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up'!$A$2:$C$50,3,FALSE)</f>
        <v>Cash</v>
      </c>
      <c r="J2120" s="5">
        <f>VLOOKUP(F2120,'Set up'!$A$2:$D$50,4,FALSE)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up'!$A$2:$E$50,5,FALSE)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up'!$A$2:$C$50,3,FALSE)</f>
        <v>Cash</v>
      </c>
      <c r="J2121" s="5">
        <f>VLOOKUP(F2121,'Set up'!$A$2:$D$50,4,FALSE)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up'!$A$2:$E$50,5,FALSE)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up'!$A$2:$C$50,3,FALSE)</f>
        <v>Cash</v>
      </c>
      <c r="J2122" s="5">
        <f>VLOOKUP(F2122,'Set up'!$A$2:$D$50,4,FALSE)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up'!$A$2:$E$50,5,FALSE)</f>
        <v>Trsf</v>
      </c>
    </row>
    <row r="2123" spans="1:19" ht="15" customHeight="1" x14ac:dyDescent="0.35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up'!$A$2:$C$50,3,FALSE)</f>
        <v>Cash</v>
      </c>
      <c r="J2123" s="5">
        <f>VLOOKUP(F2123,'Set up'!$A$2:$D$50,4,FALSE)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up'!$A$2:$E$50,5,FALSE)</f>
        <v>Trsf</v>
      </c>
    </row>
    <row r="2124" spans="1:19" ht="15" customHeight="1" x14ac:dyDescent="0.35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up'!$A$2:$C$50,3,FALSE)</f>
        <v>Cash</v>
      </c>
      <c r="J2124" s="5">
        <f>VLOOKUP(F2124,'Set up'!$A$2:$D$50,4,FALSE)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up'!$A$2:$E$50,5,FALSE)</f>
        <v>Trsf</v>
      </c>
    </row>
    <row r="2125" spans="1:19" ht="15" customHeight="1" x14ac:dyDescent="0.35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up'!$A$2:$C$50,3,FALSE)</f>
        <v>Cash</v>
      </c>
      <c r="J2125" s="5">
        <f>VLOOKUP(F2125,'Set up'!$A$2:$D$50,4,FALSE)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up'!$A$2:$E$50,5,FALSE)</f>
        <v>Trsf</v>
      </c>
    </row>
    <row r="2126" spans="1:19" ht="15" customHeight="1" x14ac:dyDescent="0.35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up'!$A$2:$C$50,3,FALSE)</f>
        <v>Cash</v>
      </c>
      <c r="J2126" s="5">
        <f>VLOOKUP(F2126,'Set up'!$A$2:$D$50,4,FALSE)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up'!$A$2:$E$50,5,FALSE)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up'!$A$2:$C$50,3,FALSE)</f>
        <v>Cash</v>
      </c>
      <c r="J2127" s="5">
        <f>VLOOKUP(F2127,'Set up'!$A$2:$D$50,4,FALSE)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O2127" s="6">
        <f t="shared" ref="O2127:O2132" si="748">-N2127</f>
        <v>-125</v>
      </c>
      <c r="P2127" s="6">
        <f t="shared" si="744"/>
        <v>0</v>
      </c>
      <c r="Q2127" s="7">
        <f t="shared" si="745"/>
        <v>3618680.0500000017</v>
      </c>
      <c r="R2127" s="44" t="str">
        <f>VLOOKUP(F2127,'Set up'!$A$2:$E$50,5,FALSE)</f>
        <v>Trsf</v>
      </c>
      <c r="S2127" s="1" t="s">
        <v>2663</v>
      </c>
    </row>
    <row r="2128" spans="1:19" ht="15" customHeight="1" x14ac:dyDescent="0.35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up'!$A$2:$C$50,3,FALSE)</f>
        <v>Cash</v>
      </c>
      <c r="J2128" s="5">
        <f>VLOOKUP(F2128,'Set up'!$A$2:$D$50,4,FALSE)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O2128" s="6">
        <f t="shared" si="748"/>
        <v>-3212</v>
      </c>
      <c r="P2128" s="6">
        <f t="shared" si="744"/>
        <v>0</v>
      </c>
      <c r="Q2128" s="7">
        <f t="shared" si="745"/>
        <v>3621892.0500000017</v>
      </c>
      <c r="R2128" s="44" t="str">
        <f>VLOOKUP(F2128,'Set up'!$A$2:$E$50,5,FALSE)</f>
        <v>Trsf</v>
      </c>
      <c r="S2128" s="1" t="s">
        <v>2664</v>
      </c>
    </row>
    <row r="2129" spans="1:19" ht="15" customHeight="1" x14ac:dyDescent="0.35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up'!$A$2:$C$50,3,FALSE)</f>
        <v>Cash</v>
      </c>
      <c r="J2129" s="5">
        <f>VLOOKUP(F2129,'Set up'!$A$2:$D$50,4,FALSE)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O2129" s="6">
        <f t="shared" si="748"/>
        <v>-1134</v>
      </c>
      <c r="P2129" s="6">
        <f t="shared" si="744"/>
        <v>0</v>
      </c>
      <c r="Q2129" s="7">
        <f t="shared" si="745"/>
        <v>3623026.0500000017</v>
      </c>
      <c r="R2129" s="44" t="str">
        <f>VLOOKUP(F2129,'Set up'!$A$2:$E$50,5,FALSE)</f>
        <v>Trsf</v>
      </c>
      <c r="S2129" s="1" t="s">
        <v>2668</v>
      </c>
    </row>
    <row r="2130" spans="1:19" ht="15" customHeight="1" x14ac:dyDescent="0.35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up'!$A$2:$C$50,3,FALSE)</f>
        <v>Cash</v>
      </c>
      <c r="J2130" s="5">
        <f>VLOOKUP(F2130,'Set up'!$A$2:$D$50,4,FALSE)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O2130" s="6">
        <f t="shared" si="748"/>
        <v>-600</v>
      </c>
      <c r="P2130" s="6">
        <f t="shared" si="744"/>
        <v>0</v>
      </c>
      <c r="Q2130" s="7">
        <f t="shared" si="745"/>
        <v>3623626.0500000017</v>
      </c>
      <c r="R2130" s="44" t="str">
        <f>VLOOKUP(F2130,'Set up'!$A$2:$E$50,5,FALSE)</f>
        <v>Trsf</v>
      </c>
      <c r="S2130" s="1" t="s">
        <v>2654</v>
      </c>
    </row>
    <row r="2131" spans="1:19" ht="15" customHeight="1" x14ac:dyDescent="0.35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up'!$A$2:$C$50,3,FALSE)</f>
        <v>Cash</v>
      </c>
      <c r="J2131" s="5">
        <f>VLOOKUP(F2131,'Set up'!$A$2:$D$50,4,FALSE)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O2131" s="6">
        <f t="shared" si="748"/>
        <v>-1000</v>
      </c>
      <c r="P2131" s="6">
        <f t="shared" si="744"/>
        <v>0</v>
      </c>
      <c r="Q2131" s="7">
        <f t="shared" si="745"/>
        <v>3624626.0500000017</v>
      </c>
      <c r="R2131" s="44" t="str">
        <f>VLOOKUP(F2131,'Set up'!$A$2:$E$50,5,FALSE)</f>
        <v>Trsf</v>
      </c>
      <c r="S2131" s="1" t="s">
        <v>2665</v>
      </c>
    </row>
    <row r="2132" spans="1:19" ht="15" customHeight="1" x14ac:dyDescent="0.35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up'!$A$2:$C$50,3,FALSE)</f>
        <v>Cash</v>
      </c>
      <c r="J2132" s="5">
        <f>VLOOKUP(F2132,'Set up'!$A$2:$D$50,4,FALSE)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O2132" s="6">
        <f t="shared" si="748"/>
        <v>-380</v>
      </c>
      <c r="P2132" s="6">
        <f t="shared" si="744"/>
        <v>0</v>
      </c>
      <c r="Q2132" s="7">
        <f t="shared" si="745"/>
        <v>3625006.0500000017</v>
      </c>
      <c r="R2132" s="44" t="str">
        <f>VLOOKUP(F2132,'Set up'!$A$2:$E$50,5,FALSE)</f>
        <v>Trsf</v>
      </c>
      <c r="S2132" s="1" t="s">
        <v>2662</v>
      </c>
    </row>
    <row r="2133" spans="1:19" ht="15" customHeight="1" x14ac:dyDescent="0.35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up'!$A$2:$C$50,3,FALSE)</f>
        <v>30</v>
      </c>
      <c r="J2133" s="5">
        <f>VLOOKUP(F2133,'Set up'!$A$2:$D$50,4,FALSE)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9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up'!$A$2:$E$50,5,FALSE)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up'!$A$2:$C$50,3,FALSE)</f>
        <v>30</v>
      </c>
      <c r="J2134" s="5">
        <f>VLOOKUP(F2134,'Set up'!$A$2:$D$50,4,FALSE)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9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up'!$A$2:$E$50,5,FALSE)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up'!$A$2:$C$50,3,FALSE)</f>
        <v>30</v>
      </c>
      <c r="J2135" s="5">
        <f>VLOOKUP(F2135,'Set up'!$A$2:$D$50,4,FALSE)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9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up'!$A$2:$E$50,5,FALSE)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up'!$A$2:$C$50,3,FALSE)</f>
        <v>30</v>
      </c>
      <c r="J2136" s="5">
        <f>VLOOKUP(F2136,'Set up'!$A$2:$D$50,4,FALSE)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9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up'!$A$2:$E$50,5,FALSE)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up'!$A$2:$C$50,3,FALSE)</f>
        <v>30</v>
      </c>
      <c r="J2137" s="5">
        <f>VLOOKUP(F2137,'Set up'!$A$2:$D$50,4,FALSE)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9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up'!$A$2:$E$50,5,FALSE)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up'!$A$2:$C$50,3,FALSE)</f>
        <v>30</v>
      </c>
      <c r="J2138" s="5">
        <f>VLOOKUP(F2138,'Set up'!$A$2:$D$50,4,FALSE)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9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up'!$A$2:$E$50,5,FALSE)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up'!$A$2:$C$50,3,FALSE)</f>
        <v>30</v>
      </c>
      <c r="J2139" s="5">
        <f>VLOOKUP(F2139,'Set up'!$A$2:$D$50,4,FALSE)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9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up'!$A$2:$E$50,5,FALSE)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750">MONTH(A2140)</f>
        <v>9</v>
      </c>
      <c r="C2140" s="5">
        <f t="shared" ref="C2140:C2154" si="751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up'!$A$2:$C$50,3,FALSE)</f>
        <v>Cash</v>
      </c>
      <c r="J2140" s="5">
        <f>VLOOKUP(F2140,'Set up'!$A$2:$D$50,4,FALSE)</f>
        <v>0</v>
      </c>
      <c r="K2140" s="4">
        <f t="shared" ref="K2140:K2154" si="752">A2140+J2140</f>
        <v>45191</v>
      </c>
      <c r="L2140" s="5">
        <f t="shared" ref="L2140:L2154" si="753">MONTH(K2140)</f>
        <v>9</v>
      </c>
      <c r="M2140" s="5">
        <f t="shared" ref="M2140:M2154" si="754">YEAR(K2140)</f>
        <v>2023</v>
      </c>
      <c r="N2140" s="96">
        <v>3388</v>
      </c>
      <c r="O2140" s="6">
        <f t="shared" ref="O2140:O2146" si="755">-N2140</f>
        <v>-3388</v>
      </c>
      <c r="P2140" s="6">
        <f t="shared" ref="P2140:P2154" si="756">SUM(N2140+O2140)</f>
        <v>0</v>
      </c>
      <c r="Q2140" s="7">
        <f t="shared" ref="Q2140:Q2154" si="757">SUM(Q2139+N2140)</f>
        <v>3644010.9500000016</v>
      </c>
      <c r="R2140" s="44" t="str">
        <f>VLOOKUP(F2140,'Set up'!$A$2:$E$50,5,FALSE)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750"/>
        <v>9</v>
      </c>
      <c r="C2141" s="5">
        <f t="shared" si="751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up'!$A$2:$C$50,3,FALSE)</f>
        <v>Cash</v>
      </c>
      <c r="J2141" s="5">
        <f>VLOOKUP(F2141,'Set up'!$A$2:$D$50,4,FALSE)</f>
        <v>0</v>
      </c>
      <c r="K2141" s="4">
        <f t="shared" si="752"/>
        <v>45191</v>
      </c>
      <c r="L2141" s="5">
        <f t="shared" si="753"/>
        <v>9</v>
      </c>
      <c r="M2141" s="5">
        <f t="shared" si="754"/>
        <v>2023</v>
      </c>
      <c r="N2141" s="96">
        <v>936</v>
      </c>
      <c r="O2141" s="6">
        <f t="shared" si="755"/>
        <v>-936</v>
      </c>
      <c r="P2141" s="6">
        <f t="shared" si="756"/>
        <v>0</v>
      </c>
      <c r="Q2141" s="7">
        <f t="shared" si="757"/>
        <v>3644946.9500000016</v>
      </c>
      <c r="R2141" s="44" t="str">
        <f>VLOOKUP(F2141,'Set up'!$A$2:$E$50,5,FALSE)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750"/>
        <v>9</v>
      </c>
      <c r="C2142" s="5">
        <f t="shared" si="751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up'!$A$2:$C$50,3,FALSE)</f>
        <v>Cash</v>
      </c>
      <c r="J2142" s="5">
        <f>VLOOKUP(F2142,'Set up'!$A$2:$D$50,4,FALSE)</f>
        <v>0</v>
      </c>
      <c r="K2142" s="4">
        <f t="shared" si="752"/>
        <v>45191</v>
      </c>
      <c r="L2142" s="5">
        <f t="shared" si="753"/>
        <v>9</v>
      </c>
      <c r="M2142" s="5">
        <f t="shared" si="754"/>
        <v>2023</v>
      </c>
      <c r="N2142" s="96">
        <v>322.5</v>
      </c>
      <c r="O2142" s="6">
        <f t="shared" si="755"/>
        <v>-322.5</v>
      </c>
      <c r="P2142" s="6">
        <f t="shared" si="756"/>
        <v>0</v>
      </c>
      <c r="Q2142" s="7">
        <f t="shared" si="757"/>
        <v>3645269.4500000016</v>
      </c>
      <c r="R2142" s="44" t="str">
        <f>VLOOKUP(F2142,'Set up'!$A$2:$E$50,5,FALSE)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750"/>
        <v>9</v>
      </c>
      <c r="C2143" s="5">
        <f t="shared" si="751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up'!$A$2:$C$50,3,FALSE)</f>
        <v>Cash</v>
      </c>
      <c r="J2143" s="5">
        <f>VLOOKUP(F2143,'Set up'!$A$2:$D$50,4,FALSE)</f>
        <v>0</v>
      </c>
      <c r="K2143" s="4">
        <f t="shared" si="752"/>
        <v>45191</v>
      </c>
      <c r="L2143" s="5">
        <f t="shared" si="753"/>
        <v>9</v>
      </c>
      <c r="M2143" s="5">
        <f t="shared" si="754"/>
        <v>2023</v>
      </c>
      <c r="N2143" s="96">
        <v>160</v>
      </c>
      <c r="O2143" s="6">
        <f t="shared" si="755"/>
        <v>-160</v>
      </c>
      <c r="P2143" s="6">
        <f t="shared" si="756"/>
        <v>0</v>
      </c>
      <c r="Q2143" s="7">
        <f t="shared" si="757"/>
        <v>3645429.4500000016</v>
      </c>
      <c r="R2143" s="44" t="str">
        <f>VLOOKUP(F2143,'Set up'!$A$2:$E$50,5,FALSE)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750"/>
        <v>9</v>
      </c>
      <c r="C2144" s="5">
        <f t="shared" si="751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up'!$A$2:$C$50,3,FALSE)</f>
        <v>Cash</v>
      </c>
      <c r="J2144" s="5">
        <f>VLOOKUP(F2144,'Set up'!$A$2:$D$50,4,FALSE)</f>
        <v>0</v>
      </c>
      <c r="K2144" s="4">
        <f t="shared" si="752"/>
        <v>45191</v>
      </c>
      <c r="L2144" s="5">
        <f t="shared" si="753"/>
        <v>9</v>
      </c>
      <c r="M2144" s="5">
        <f t="shared" si="754"/>
        <v>2023</v>
      </c>
      <c r="N2144" s="96">
        <v>165</v>
      </c>
      <c r="O2144" s="6">
        <f t="shared" si="755"/>
        <v>-165</v>
      </c>
      <c r="P2144" s="6">
        <f t="shared" si="756"/>
        <v>0</v>
      </c>
      <c r="Q2144" s="7">
        <f t="shared" si="757"/>
        <v>3645594.4500000016</v>
      </c>
      <c r="R2144" s="44" t="str">
        <f>VLOOKUP(F2144,'Set up'!$A$2:$E$50,5,FALSE)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750"/>
        <v>9</v>
      </c>
      <c r="C2145" s="5">
        <f t="shared" si="751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up'!$A$2:$C$50,3,FALSE)</f>
        <v>Cash</v>
      </c>
      <c r="J2145" s="5">
        <f>VLOOKUP(F2145,'Set up'!$A$2:$D$50,4,FALSE)</f>
        <v>0</v>
      </c>
      <c r="K2145" s="4">
        <f t="shared" si="752"/>
        <v>45191</v>
      </c>
      <c r="L2145" s="5">
        <f t="shared" si="753"/>
        <v>9</v>
      </c>
      <c r="M2145" s="5">
        <f t="shared" si="754"/>
        <v>2023</v>
      </c>
      <c r="N2145" s="96">
        <v>105</v>
      </c>
      <c r="O2145" s="6">
        <f t="shared" si="755"/>
        <v>-105</v>
      </c>
      <c r="P2145" s="6">
        <f t="shared" si="756"/>
        <v>0</v>
      </c>
      <c r="Q2145" s="7">
        <f t="shared" si="757"/>
        <v>3645699.4500000016</v>
      </c>
      <c r="R2145" s="44" t="str">
        <f>VLOOKUP(F2145,'Set up'!$A$2:$E$50,5,FALSE)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750"/>
        <v>9</v>
      </c>
      <c r="C2146" s="5">
        <f t="shared" si="751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up'!$A$2:$C$50,3,FALSE)</f>
        <v>Cash</v>
      </c>
      <c r="J2146" s="5">
        <f>VLOOKUP(F2146,'Set up'!$A$2:$D$50,4,FALSE)</f>
        <v>0</v>
      </c>
      <c r="K2146" s="4">
        <f t="shared" si="752"/>
        <v>45191</v>
      </c>
      <c r="L2146" s="5">
        <f t="shared" si="753"/>
        <v>9</v>
      </c>
      <c r="M2146" s="5">
        <f t="shared" si="754"/>
        <v>2023</v>
      </c>
      <c r="N2146" s="96">
        <v>187.5</v>
      </c>
      <c r="O2146" s="6">
        <f t="shared" si="755"/>
        <v>-187.5</v>
      </c>
      <c r="P2146" s="6">
        <f t="shared" si="756"/>
        <v>0</v>
      </c>
      <c r="Q2146" s="7">
        <f t="shared" si="757"/>
        <v>3645886.9500000016</v>
      </c>
      <c r="R2146" s="44" t="str">
        <f>VLOOKUP(F2146,'Set up'!$A$2:$E$50,5,FALSE)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750"/>
        <v>9</v>
      </c>
      <c r="C2147" s="5">
        <f t="shared" si="751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up'!$A$2:$C$50,3,FALSE)</f>
        <v>Cash</v>
      </c>
      <c r="J2147" s="5">
        <f>VLOOKUP(F2147,'Set up'!$A$2:$D$50,4,FALSE)</f>
        <v>0</v>
      </c>
      <c r="K2147" s="4">
        <f t="shared" si="752"/>
        <v>45192</v>
      </c>
      <c r="L2147" s="5">
        <f t="shared" si="753"/>
        <v>9</v>
      </c>
      <c r="M2147" s="5">
        <f t="shared" si="754"/>
        <v>2023</v>
      </c>
      <c r="N2147" s="96">
        <v>1738</v>
      </c>
      <c r="P2147" s="6">
        <f t="shared" si="756"/>
        <v>1738</v>
      </c>
      <c r="Q2147" s="7">
        <f t="shared" si="757"/>
        <v>3647624.9500000016</v>
      </c>
      <c r="R2147" s="44" t="str">
        <f>VLOOKUP(F2147,'Set up'!$A$2:$E$50,5,FALSE)</f>
        <v>Trsf</v>
      </c>
    </row>
    <row r="2148" spans="1:19" ht="15" customHeight="1" x14ac:dyDescent="0.35">
      <c r="A2148" s="4">
        <v>45192</v>
      </c>
      <c r="B2148" s="5">
        <f t="shared" si="750"/>
        <v>9</v>
      </c>
      <c r="C2148" s="5">
        <f t="shared" si="751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up'!$A$2:$C$50,3,FALSE)</f>
        <v>Cash</v>
      </c>
      <c r="J2148" s="5">
        <f>VLOOKUP(F2148,'Set up'!$A$2:$D$50,4,FALSE)</f>
        <v>0</v>
      </c>
      <c r="K2148" s="4">
        <f t="shared" si="752"/>
        <v>45192</v>
      </c>
      <c r="L2148" s="5">
        <f t="shared" si="753"/>
        <v>9</v>
      </c>
      <c r="M2148" s="5">
        <f t="shared" si="754"/>
        <v>2023</v>
      </c>
      <c r="N2148" s="96">
        <v>390</v>
      </c>
      <c r="P2148" s="6">
        <f t="shared" si="756"/>
        <v>390</v>
      </c>
      <c r="Q2148" s="7">
        <f t="shared" si="757"/>
        <v>3648014.9500000016</v>
      </c>
      <c r="R2148" s="44" t="str">
        <f>VLOOKUP(F2148,'Set up'!$A$2:$E$50,5,FALSE)</f>
        <v>Trsf</v>
      </c>
    </row>
    <row r="2149" spans="1:19" ht="15" customHeight="1" x14ac:dyDescent="0.35">
      <c r="A2149" s="4">
        <v>45195</v>
      </c>
      <c r="B2149" s="5">
        <f t="shared" si="750"/>
        <v>9</v>
      </c>
      <c r="C2149" s="5">
        <f t="shared" si="751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up'!$A$2:$C$50,3,FALSE)</f>
        <v>Cash</v>
      </c>
      <c r="J2149" s="5">
        <f>VLOOKUP(F2149,'Set up'!$A$2:$D$50,4,FALSE)</f>
        <v>0</v>
      </c>
      <c r="K2149" s="4">
        <f t="shared" si="752"/>
        <v>45195</v>
      </c>
      <c r="L2149" s="5">
        <f t="shared" si="753"/>
        <v>9</v>
      </c>
      <c r="M2149" s="5">
        <f t="shared" si="754"/>
        <v>2023</v>
      </c>
      <c r="N2149" s="96">
        <v>390</v>
      </c>
      <c r="O2149" s="6">
        <f t="shared" ref="O2149:O2150" si="758">-N2149</f>
        <v>-390</v>
      </c>
      <c r="P2149" s="6">
        <f t="shared" si="756"/>
        <v>0</v>
      </c>
      <c r="Q2149" s="7">
        <f t="shared" si="757"/>
        <v>3648404.9500000016</v>
      </c>
      <c r="R2149" s="44" t="str">
        <f>VLOOKUP(F2149,'Set up'!$A$2:$E$50,5,FALSE)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750"/>
        <v>9</v>
      </c>
      <c r="C2150" s="5">
        <f t="shared" si="751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up'!$A$2:$C$50,3,FALSE)</f>
        <v>Cash</v>
      </c>
      <c r="J2150" s="5">
        <f>VLOOKUP(F2150,'Set up'!$A$2:$D$50,4,FALSE)</f>
        <v>0</v>
      </c>
      <c r="K2150" s="4">
        <f t="shared" si="752"/>
        <v>45195</v>
      </c>
      <c r="L2150" s="5">
        <f t="shared" si="753"/>
        <v>9</v>
      </c>
      <c r="M2150" s="5">
        <f t="shared" si="754"/>
        <v>2023</v>
      </c>
      <c r="N2150" s="96">
        <v>219</v>
      </c>
      <c r="O2150" s="6">
        <f t="shared" si="758"/>
        <v>-219</v>
      </c>
      <c r="P2150" s="6">
        <f t="shared" si="756"/>
        <v>0</v>
      </c>
      <c r="Q2150" s="7">
        <f t="shared" si="757"/>
        <v>3648623.9500000016</v>
      </c>
      <c r="R2150" s="44" t="str">
        <f>VLOOKUP(F2150,'Set up'!$A$2:$E$50,5,FALSE)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750"/>
        <v>9</v>
      </c>
      <c r="C2151" s="5">
        <f t="shared" si="751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up'!$A$2:$C$50,3,FALSE)</f>
        <v>Cash</v>
      </c>
      <c r="J2151" s="5">
        <f>VLOOKUP(F2151,'Set up'!$A$2:$D$50,4,FALSE)</f>
        <v>0</v>
      </c>
      <c r="K2151" s="4">
        <f t="shared" si="752"/>
        <v>45195</v>
      </c>
      <c r="L2151" s="5">
        <f t="shared" si="753"/>
        <v>9</v>
      </c>
      <c r="M2151" s="5">
        <f t="shared" si="754"/>
        <v>2023</v>
      </c>
      <c r="N2151" s="96">
        <v>531</v>
      </c>
      <c r="O2151" s="6">
        <f>-117.7-413.3</f>
        <v>-531</v>
      </c>
      <c r="P2151" s="6">
        <f t="shared" si="756"/>
        <v>0</v>
      </c>
      <c r="Q2151" s="7">
        <f t="shared" si="757"/>
        <v>3649154.9500000016</v>
      </c>
      <c r="R2151" s="44" t="str">
        <f>VLOOKUP(F2151,'Set up'!$A$2:$E$50,5,FALSE)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750"/>
        <v>9</v>
      </c>
      <c r="C2152" s="5">
        <f t="shared" si="751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up'!$A$2:$C$50,3,FALSE)</f>
        <v>Cash</v>
      </c>
      <c r="J2152" s="5">
        <f>VLOOKUP(F2152,'Set up'!$A$2:$D$50,4,FALSE)</f>
        <v>0</v>
      </c>
      <c r="K2152" s="4">
        <f t="shared" si="752"/>
        <v>45195</v>
      </c>
      <c r="L2152" s="5">
        <f t="shared" si="753"/>
        <v>9</v>
      </c>
      <c r="M2152" s="5">
        <f t="shared" si="754"/>
        <v>2023</v>
      </c>
      <c r="N2152" s="96">
        <v>95</v>
      </c>
      <c r="O2152" s="6">
        <f t="shared" ref="O2152" si="759">-N2152</f>
        <v>-95</v>
      </c>
      <c r="P2152" s="6">
        <f t="shared" si="756"/>
        <v>0</v>
      </c>
      <c r="Q2152" s="7">
        <f t="shared" si="757"/>
        <v>3649249.9500000016</v>
      </c>
      <c r="R2152" s="44" t="str">
        <f>VLOOKUP(F2152,'Set up'!$A$2:$E$50,5,FALSE)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750"/>
        <v>9</v>
      </c>
      <c r="C2153" s="5">
        <f t="shared" si="751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up'!$A$2:$C$50,3,FALSE)</f>
        <v>Cash</v>
      </c>
      <c r="J2153" s="5">
        <f>VLOOKUP(F2153,'Set up'!$A$2:$D$50,4,FALSE)</f>
        <v>0</v>
      </c>
      <c r="K2153" s="4">
        <f t="shared" si="752"/>
        <v>45195</v>
      </c>
      <c r="L2153" s="5">
        <f t="shared" si="753"/>
        <v>9</v>
      </c>
      <c r="M2153" s="5">
        <f t="shared" si="754"/>
        <v>2023</v>
      </c>
      <c r="N2153" s="96">
        <v>420</v>
      </c>
      <c r="P2153" s="6">
        <f t="shared" si="756"/>
        <v>420</v>
      </c>
      <c r="Q2153" s="7">
        <f t="shared" si="757"/>
        <v>3649669.9500000016</v>
      </c>
      <c r="R2153" s="44" t="str">
        <f>VLOOKUP(F2153,'Set up'!$A$2:$E$50,5,FALSE)</f>
        <v>Trsf</v>
      </c>
    </row>
    <row r="2154" spans="1:19" ht="15" customHeight="1" x14ac:dyDescent="0.35">
      <c r="A2154" s="4">
        <v>45195</v>
      </c>
      <c r="B2154" s="5">
        <f t="shared" si="750"/>
        <v>9</v>
      </c>
      <c r="C2154" s="5">
        <f t="shared" si="751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up'!$A$2:$C$50,3,FALSE)</f>
        <v>Cash</v>
      </c>
      <c r="J2154" s="5">
        <f>VLOOKUP(F2154,'Set up'!$A$2:$D$50,4,FALSE)</f>
        <v>0</v>
      </c>
      <c r="K2154" s="4">
        <f t="shared" si="752"/>
        <v>45195</v>
      </c>
      <c r="L2154" s="5">
        <f t="shared" si="753"/>
        <v>9</v>
      </c>
      <c r="M2154" s="5">
        <f t="shared" si="754"/>
        <v>2023</v>
      </c>
      <c r="N2154" s="96">
        <v>421.2</v>
      </c>
      <c r="P2154" s="6">
        <f t="shared" si="756"/>
        <v>421.2</v>
      </c>
      <c r="Q2154" s="7">
        <f t="shared" si="757"/>
        <v>3650091.1500000018</v>
      </c>
      <c r="R2154" s="44" t="str">
        <f>VLOOKUP(F2154,'Set up'!$A$2:$E$50,5,FALSE)</f>
        <v>Trsf</v>
      </c>
    </row>
    <row r="2155" spans="1:19" ht="15" customHeight="1" x14ac:dyDescent="0.35">
      <c r="A2155" s="4">
        <v>45195</v>
      </c>
      <c r="B2155" s="5">
        <f t="shared" ref="B2155:B2167" si="760">MONTH(A2155)</f>
        <v>9</v>
      </c>
      <c r="C2155" s="5">
        <f t="shared" ref="C2155:C2167" si="761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up'!$A$2:$C$50,3,FALSE)</f>
        <v>Cash</v>
      </c>
      <c r="J2155" s="5">
        <f>VLOOKUP(F2155,'Set up'!$A$2:$D$50,4,FALSE)</f>
        <v>0</v>
      </c>
      <c r="K2155" s="4">
        <f t="shared" ref="K2155:K2167" si="762">A2155+J2155</f>
        <v>45195</v>
      </c>
      <c r="L2155" s="5">
        <f t="shared" ref="L2155:L2167" si="763">MONTH(K2155)</f>
        <v>9</v>
      </c>
      <c r="M2155" s="5">
        <f t="shared" ref="M2155:M2167" si="764">YEAR(K2155)</f>
        <v>2023</v>
      </c>
      <c r="N2155" s="96">
        <v>250</v>
      </c>
      <c r="P2155" s="6">
        <f t="shared" ref="P2155:P2167" si="765">SUM(N2155+O2155)</f>
        <v>250</v>
      </c>
      <c r="Q2155" s="7">
        <f t="shared" ref="Q2155:Q2167" si="766">SUM(Q2154+N2155)</f>
        <v>3650341.1500000018</v>
      </c>
      <c r="R2155" s="44" t="str">
        <f>VLOOKUP(F2155,'Set up'!$A$2:$E$50,5,FALSE)</f>
        <v>Trsf</v>
      </c>
    </row>
    <row r="2156" spans="1:19" ht="15" customHeight="1" x14ac:dyDescent="0.35">
      <c r="A2156" s="4">
        <v>45195</v>
      </c>
      <c r="B2156" s="5">
        <f t="shared" si="760"/>
        <v>9</v>
      </c>
      <c r="C2156" s="5">
        <f t="shared" si="761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up'!$A$2:$C$50,3,FALSE)</f>
        <v>Cash</v>
      </c>
      <c r="J2156" s="5">
        <f>VLOOKUP(F2156,'Set up'!$A$2:$D$50,4,FALSE)</f>
        <v>0</v>
      </c>
      <c r="K2156" s="4">
        <f t="shared" si="762"/>
        <v>45195</v>
      </c>
      <c r="L2156" s="5">
        <f t="shared" si="763"/>
        <v>9</v>
      </c>
      <c r="M2156" s="5">
        <f t="shared" si="764"/>
        <v>2023</v>
      </c>
      <c r="N2156" s="96">
        <v>105</v>
      </c>
      <c r="P2156" s="6">
        <f t="shared" si="765"/>
        <v>105</v>
      </c>
      <c r="Q2156" s="7">
        <f t="shared" si="766"/>
        <v>3650446.1500000018</v>
      </c>
      <c r="R2156" s="44" t="str">
        <f>VLOOKUP(F2156,'Set up'!$A$2:$E$50,5,FALSE)</f>
        <v>Trsf</v>
      </c>
    </row>
    <row r="2157" spans="1:19" ht="15" customHeight="1" x14ac:dyDescent="0.35">
      <c r="A2157" s="4">
        <v>45196</v>
      </c>
      <c r="B2157" s="5">
        <f t="shared" si="760"/>
        <v>9</v>
      </c>
      <c r="C2157" s="5">
        <f t="shared" si="761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up'!$A$2:$C$50,3,FALSE)</f>
        <v>Cash</v>
      </c>
      <c r="J2157" s="5">
        <f>VLOOKUP(F2157,'Set up'!$A$2:$D$50,4,FALSE)</f>
        <v>0</v>
      </c>
      <c r="K2157" s="4">
        <f t="shared" si="762"/>
        <v>45196</v>
      </c>
      <c r="L2157" s="5">
        <f t="shared" si="763"/>
        <v>9</v>
      </c>
      <c r="M2157" s="5">
        <f t="shared" si="764"/>
        <v>2023</v>
      </c>
      <c r="N2157" s="96">
        <v>500</v>
      </c>
      <c r="O2157" s="6">
        <f>-N2157</f>
        <v>-500</v>
      </c>
      <c r="P2157" s="6">
        <f t="shared" si="765"/>
        <v>0</v>
      </c>
      <c r="Q2157" s="7">
        <f t="shared" si="766"/>
        <v>3650946.1500000018</v>
      </c>
      <c r="R2157" s="44" t="str">
        <f>VLOOKUP(F2157,'Set up'!$A$2:$E$50,5,FALSE)</f>
        <v>Trsf</v>
      </c>
      <c r="S2157" s="1" t="s">
        <v>2669</v>
      </c>
    </row>
    <row r="2158" spans="1:19" ht="15" customHeight="1" x14ac:dyDescent="0.35">
      <c r="A2158" s="4">
        <v>45196</v>
      </c>
      <c r="B2158" s="5">
        <f t="shared" si="760"/>
        <v>9</v>
      </c>
      <c r="C2158" s="5">
        <f t="shared" si="761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up'!$A$2:$C$50,3,FALSE)</f>
        <v>Cash</v>
      </c>
      <c r="J2158" s="5">
        <f>VLOOKUP(F2158,'Set up'!$A$2:$D$50,4,FALSE)</f>
        <v>0</v>
      </c>
      <c r="K2158" s="4">
        <f t="shared" si="762"/>
        <v>45196</v>
      </c>
      <c r="L2158" s="5">
        <f t="shared" si="763"/>
        <v>9</v>
      </c>
      <c r="M2158" s="5">
        <f t="shared" si="764"/>
        <v>2023</v>
      </c>
      <c r="N2158" s="96">
        <v>12848</v>
      </c>
      <c r="O2158" s="6">
        <f>-4852.2-7995.8</f>
        <v>-12848</v>
      </c>
      <c r="P2158" s="6">
        <f t="shared" si="765"/>
        <v>0</v>
      </c>
      <c r="Q2158" s="7">
        <f t="shared" si="766"/>
        <v>3663794.1500000018</v>
      </c>
      <c r="R2158" s="44" t="str">
        <f>VLOOKUP(F2158,'Set up'!$A$2:$E$50,5,FALSE)</f>
        <v>Trsf</v>
      </c>
      <c r="S2158" s="1" t="s">
        <v>2670</v>
      </c>
    </row>
    <row r="2159" spans="1:19" ht="15" customHeight="1" x14ac:dyDescent="0.35">
      <c r="A2159" s="4">
        <v>45196</v>
      </c>
      <c r="B2159" s="5">
        <f t="shared" si="760"/>
        <v>9</v>
      </c>
      <c r="C2159" s="5">
        <f t="shared" si="761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up'!$A$2:$C$50,3,FALSE)</f>
        <v>Cash</v>
      </c>
      <c r="J2159" s="5">
        <f>VLOOKUP(F2159,'Set up'!$A$2:$D$50,4,FALSE)</f>
        <v>0</v>
      </c>
      <c r="K2159" s="4">
        <f t="shared" si="762"/>
        <v>45196</v>
      </c>
      <c r="L2159" s="5">
        <f t="shared" si="763"/>
        <v>9</v>
      </c>
      <c r="M2159" s="5">
        <f t="shared" si="764"/>
        <v>2023</v>
      </c>
      <c r="N2159" s="96">
        <v>4536</v>
      </c>
      <c r="O2159" s="6">
        <f>-N2159</f>
        <v>-4536</v>
      </c>
      <c r="P2159" s="6">
        <f t="shared" si="765"/>
        <v>0</v>
      </c>
      <c r="Q2159" s="7">
        <f t="shared" si="766"/>
        <v>3668330.1500000018</v>
      </c>
      <c r="R2159" s="44" t="str">
        <f>VLOOKUP(F2159,'Set up'!$A$2:$E$50,5,FALSE)</f>
        <v>Trsf</v>
      </c>
      <c r="S2159" s="1" t="s">
        <v>2671</v>
      </c>
    </row>
    <row r="2160" spans="1:19" ht="15" customHeight="1" x14ac:dyDescent="0.35">
      <c r="A2160" s="4">
        <v>45196</v>
      </c>
      <c r="B2160" s="5">
        <f t="shared" si="760"/>
        <v>9</v>
      </c>
      <c r="C2160" s="5">
        <f t="shared" si="761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up'!$A$2:$C$50,3,FALSE)</f>
        <v>Cash</v>
      </c>
      <c r="J2160" s="5">
        <f>VLOOKUP(F2160,'Set up'!$A$2:$D$50,4,FALSE)</f>
        <v>0</v>
      </c>
      <c r="K2160" s="4">
        <f t="shared" si="762"/>
        <v>45196</v>
      </c>
      <c r="L2160" s="5">
        <f t="shared" si="763"/>
        <v>9</v>
      </c>
      <c r="M2160" s="5">
        <f t="shared" si="764"/>
        <v>2023</v>
      </c>
      <c r="N2160" s="96">
        <v>2808</v>
      </c>
      <c r="O2160" s="6">
        <f>-N2160</f>
        <v>-2808</v>
      </c>
      <c r="P2160" s="6">
        <f t="shared" si="765"/>
        <v>0</v>
      </c>
      <c r="Q2160" s="7">
        <f t="shared" si="766"/>
        <v>3671138.1500000018</v>
      </c>
      <c r="R2160" s="44" t="str">
        <f>VLOOKUP(F2160,'Set up'!$A$2:$E$50,5,FALSE)</f>
        <v>Trsf</v>
      </c>
      <c r="S2160" s="1" t="s">
        <v>2672</v>
      </c>
    </row>
    <row r="2161" spans="1:19" ht="15" customHeight="1" x14ac:dyDescent="0.35">
      <c r="A2161" s="4">
        <v>45196</v>
      </c>
      <c r="B2161" s="5">
        <f t="shared" si="760"/>
        <v>9</v>
      </c>
      <c r="C2161" s="5">
        <f t="shared" si="761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up'!$A$2:$C$50,3,FALSE)</f>
        <v>Cash</v>
      </c>
      <c r="J2161" s="5">
        <f>VLOOKUP(F2161,'Set up'!$A$2:$D$50,4,FALSE)</f>
        <v>0</v>
      </c>
      <c r="K2161" s="4">
        <f t="shared" si="762"/>
        <v>45196</v>
      </c>
      <c r="L2161" s="5">
        <f t="shared" si="763"/>
        <v>9</v>
      </c>
      <c r="M2161" s="5">
        <f t="shared" si="764"/>
        <v>2023</v>
      </c>
      <c r="N2161" s="96">
        <v>1000</v>
      </c>
      <c r="O2161" s="6">
        <f>-N2161</f>
        <v>-1000</v>
      </c>
      <c r="P2161" s="6">
        <f t="shared" si="765"/>
        <v>0</v>
      </c>
      <c r="Q2161" s="7">
        <f t="shared" si="766"/>
        <v>3672138.1500000018</v>
      </c>
      <c r="R2161" s="44" t="str">
        <f>VLOOKUP(F2161,'Set up'!$A$2:$E$50,5,FALSE)</f>
        <v>Trsf</v>
      </c>
      <c r="S2161" s="1" t="s">
        <v>2673</v>
      </c>
    </row>
    <row r="2162" spans="1:19" ht="15" customHeight="1" x14ac:dyDescent="0.35">
      <c r="A2162" s="4">
        <v>45196</v>
      </c>
      <c r="B2162" s="5">
        <f t="shared" si="760"/>
        <v>9</v>
      </c>
      <c r="C2162" s="5">
        <f t="shared" si="761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up'!$A$2:$C$50,3,FALSE)</f>
        <v>Cash</v>
      </c>
      <c r="J2162" s="5">
        <f>VLOOKUP(F2162,'Set up'!$A$2:$D$50,4,FALSE)</f>
        <v>0</v>
      </c>
      <c r="K2162" s="4">
        <f t="shared" si="762"/>
        <v>45196</v>
      </c>
      <c r="L2162" s="5">
        <f t="shared" si="763"/>
        <v>9</v>
      </c>
      <c r="M2162" s="5">
        <f t="shared" si="764"/>
        <v>2023</v>
      </c>
      <c r="N2162" s="96">
        <v>380</v>
      </c>
      <c r="O2162" s="6">
        <f>-N2162</f>
        <v>-380</v>
      </c>
      <c r="P2162" s="6">
        <f t="shared" si="765"/>
        <v>0</v>
      </c>
      <c r="Q2162" s="7">
        <f t="shared" si="766"/>
        <v>3672518.1500000018</v>
      </c>
      <c r="R2162" s="44" t="str">
        <f>VLOOKUP(F2162,'Set up'!$A$2:$E$50,5,FALSE)</f>
        <v>Trsf</v>
      </c>
      <c r="S2162" s="1" t="s">
        <v>2674</v>
      </c>
    </row>
    <row r="2163" spans="1:19" ht="15" customHeight="1" x14ac:dyDescent="0.35">
      <c r="A2163" s="4">
        <v>45198</v>
      </c>
      <c r="B2163" s="5">
        <f t="shared" si="760"/>
        <v>9</v>
      </c>
      <c r="C2163" s="5">
        <f t="shared" si="761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up'!$A$2:$C$50,3,FALSE)</f>
        <v>Cash</v>
      </c>
      <c r="J2163" s="5">
        <f>VLOOKUP(F2163,'Set up'!$A$2:$D$50,4,FALSE)</f>
        <v>0</v>
      </c>
      <c r="K2163" s="4">
        <f t="shared" si="762"/>
        <v>45198</v>
      </c>
      <c r="L2163" s="5">
        <f t="shared" si="763"/>
        <v>9</v>
      </c>
      <c r="M2163" s="5">
        <f t="shared" si="764"/>
        <v>2023</v>
      </c>
      <c r="N2163" s="96">
        <v>250</v>
      </c>
      <c r="O2163" s="6">
        <f t="shared" ref="O2163" si="767">-N2163</f>
        <v>-250</v>
      </c>
      <c r="P2163" s="6">
        <f t="shared" si="765"/>
        <v>0</v>
      </c>
      <c r="Q2163" s="7">
        <f t="shared" si="766"/>
        <v>3672768.1500000018</v>
      </c>
      <c r="R2163" s="44" t="str">
        <f>VLOOKUP(F2163,'Set up'!$A$2:$E$50,5,FALSE)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760"/>
        <v>9</v>
      </c>
      <c r="C2164" s="5">
        <f t="shared" si="761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up'!$A$2:$C$50,3,FALSE)</f>
        <v>Cash</v>
      </c>
      <c r="J2164" s="5">
        <f>VLOOKUP(F2164,'Set up'!$A$2:$D$50,4,FALSE)</f>
        <v>0</v>
      </c>
      <c r="K2164" s="4">
        <f t="shared" si="762"/>
        <v>45199</v>
      </c>
      <c r="L2164" s="5">
        <f t="shared" si="763"/>
        <v>9</v>
      </c>
      <c r="M2164" s="5">
        <f t="shared" si="764"/>
        <v>2023</v>
      </c>
      <c r="N2164" s="96">
        <v>312.5</v>
      </c>
      <c r="O2164" s="6">
        <f>-N2164</f>
        <v>-312.5</v>
      </c>
      <c r="P2164" s="6">
        <f t="shared" si="765"/>
        <v>0</v>
      </c>
      <c r="Q2164" s="7">
        <f t="shared" si="766"/>
        <v>3673080.6500000018</v>
      </c>
      <c r="R2164" s="44" t="str">
        <f>VLOOKUP(F2164,'Set up'!$A$2:$E$50,5,FALSE)</f>
        <v>Trsf</v>
      </c>
      <c r="S2164" s="1" t="s">
        <v>2675</v>
      </c>
    </row>
    <row r="2165" spans="1:19" ht="15" customHeight="1" x14ac:dyDescent="0.35">
      <c r="A2165" s="4">
        <v>45199</v>
      </c>
      <c r="B2165" s="5">
        <f t="shared" si="760"/>
        <v>9</v>
      </c>
      <c r="C2165" s="5">
        <f t="shared" si="761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up'!$A$2:$C$50,3,FALSE)</f>
        <v>Cash</v>
      </c>
      <c r="J2165" s="5">
        <f>VLOOKUP(F2165,'Set up'!$A$2:$D$50,4,FALSE)</f>
        <v>0</v>
      </c>
      <c r="K2165" s="4">
        <f t="shared" si="762"/>
        <v>45199</v>
      </c>
      <c r="L2165" s="5">
        <f t="shared" si="763"/>
        <v>9</v>
      </c>
      <c r="M2165" s="5">
        <f t="shared" si="764"/>
        <v>2023</v>
      </c>
      <c r="N2165" s="96">
        <v>8030</v>
      </c>
      <c r="O2165" s="6">
        <f>-4567.7-3462.3</f>
        <v>-8030</v>
      </c>
      <c r="P2165" s="6">
        <f t="shared" si="765"/>
        <v>0</v>
      </c>
      <c r="Q2165" s="7">
        <f t="shared" si="766"/>
        <v>3681110.6500000018</v>
      </c>
      <c r="R2165" s="44" t="str">
        <f>VLOOKUP(F2165,'Set up'!$A$2:$E$50,5,FALSE)</f>
        <v>Trsf</v>
      </c>
      <c r="S2165" s="1" t="s">
        <v>2676</v>
      </c>
    </row>
    <row r="2166" spans="1:19" ht="15" customHeight="1" x14ac:dyDescent="0.35">
      <c r="A2166" s="4">
        <v>45199</v>
      </c>
      <c r="B2166" s="5">
        <f t="shared" si="760"/>
        <v>9</v>
      </c>
      <c r="C2166" s="5">
        <f t="shared" si="761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up'!$A$2:$C$50,3,FALSE)</f>
        <v>Cash</v>
      </c>
      <c r="J2166" s="5">
        <f>VLOOKUP(F2166,'Set up'!$A$2:$D$50,4,FALSE)</f>
        <v>0</v>
      </c>
      <c r="K2166" s="4">
        <f t="shared" si="762"/>
        <v>45199</v>
      </c>
      <c r="L2166" s="5">
        <f t="shared" si="763"/>
        <v>9</v>
      </c>
      <c r="M2166" s="5">
        <f t="shared" si="764"/>
        <v>2023</v>
      </c>
      <c r="N2166" s="96">
        <v>2835</v>
      </c>
      <c r="O2166" s="6">
        <f>-N2166</f>
        <v>-2835</v>
      </c>
      <c r="P2166" s="6">
        <f t="shared" si="765"/>
        <v>0</v>
      </c>
      <c r="Q2166" s="7">
        <f t="shared" si="766"/>
        <v>3683945.6500000018</v>
      </c>
      <c r="R2166" s="44" t="str">
        <f>VLOOKUP(F2166,'Set up'!$A$2:$E$50,5,FALSE)</f>
        <v>Trsf</v>
      </c>
      <c r="S2166" s="1" t="s">
        <v>2677</v>
      </c>
    </row>
    <row r="2167" spans="1:19" ht="15" customHeight="1" x14ac:dyDescent="0.35">
      <c r="A2167" s="4">
        <v>45199</v>
      </c>
      <c r="B2167" s="5">
        <f t="shared" si="760"/>
        <v>9</v>
      </c>
      <c r="C2167" s="5">
        <f t="shared" si="761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up'!$A$2:$C$50,3,FALSE)</f>
        <v>Cash</v>
      </c>
      <c r="J2167" s="5">
        <f>VLOOKUP(F2167,'Set up'!$A$2:$D$50,4,FALSE)</f>
        <v>0</v>
      </c>
      <c r="K2167" s="4">
        <f t="shared" si="762"/>
        <v>45199</v>
      </c>
      <c r="L2167" s="5">
        <f t="shared" si="763"/>
        <v>9</v>
      </c>
      <c r="M2167" s="5">
        <f t="shared" si="764"/>
        <v>2023</v>
      </c>
      <c r="N2167" s="96">
        <v>1872</v>
      </c>
      <c r="O2167" s="6">
        <f>-N2167</f>
        <v>-1872</v>
      </c>
      <c r="P2167" s="6">
        <f t="shared" si="765"/>
        <v>0</v>
      </c>
      <c r="Q2167" s="7">
        <f t="shared" si="766"/>
        <v>3685817.6500000018</v>
      </c>
      <c r="R2167" s="44" t="str">
        <f>VLOOKUP(F2167,'Set up'!$A$2:$E$50,5,FALSE)</f>
        <v>Trsf</v>
      </c>
      <c r="S2167" s="1" t="s">
        <v>2678</v>
      </c>
    </row>
    <row r="2168" spans="1:19" ht="15" customHeight="1" x14ac:dyDescent="0.35">
      <c r="A2168" s="4">
        <v>45199</v>
      </c>
      <c r="B2168" s="5">
        <f t="shared" ref="B2168:B2170" si="768">MONTH(A2168)</f>
        <v>9</v>
      </c>
      <c r="C2168" s="5">
        <f t="shared" ref="C2168:C2170" si="769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up'!$A$2:$C$50,3,FALSE)</f>
        <v>Cash</v>
      </c>
      <c r="J2168" s="5">
        <f>VLOOKUP(F2168,'Set up'!$A$2:$D$50,4,FALSE)</f>
        <v>0</v>
      </c>
      <c r="K2168" s="4">
        <f t="shared" ref="K2168:K2169" si="770">A2168+J2168</f>
        <v>45199</v>
      </c>
      <c r="L2168" s="5">
        <f t="shared" ref="L2168:L2169" si="771">MONTH(K2168)</f>
        <v>9</v>
      </c>
      <c r="M2168" s="5">
        <f t="shared" ref="M2168:M2169" si="772">YEAR(K2168)</f>
        <v>2023</v>
      </c>
      <c r="N2168" s="96">
        <v>1000</v>
      </c>
      <c r="O2168" s="6">
        <f>-N2168</f>
        <v>-1000</v>
      </c>
      <c r="P2168" s="6">
        <f t="shared" ref="P2168:P2228" si="773">SUM(N2168+O2168)</f>
        <v>0</v>
      </c>
      <c r="Q2168" s="7">
        <f t="shared" ref="Q2168:Q2169" si="774">SUM(Q2167+N2168)</f>
        <v>3686817.6500000018</v>
      </c>
      <c r="R2168" s="44" t="str">
        <f>VLOOKUP(F2168,'Set up'!$A$2:$E$50,5,FALSE)</f>
        <v>Trsf</v>
      </c>
      <c r="S2168" s="1" t="s">
        <v>2679</v>
      </c>
    </row>
    <row r="2169" spans="1:19" ht="15" customHeight="1" x14ac:dyDescent="0.35">
      <c r="A2169" s="4">
        <v>45199</v>
      </c>
      <c r="B2169" s="5">
        <f t="shared" si="768"/>
        <v>9</v>
      </c>
      <c r="C2169" s="5">
        <f t="shared" si="769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up'!$A$2:$C$50,3,FALSE)</f>
        <v>Cash</v>
      </c>
      <c r="J2169" s="5">
        <f>VLOOKUP(F2169,'Set up'!$A$2:$D$50,4,FALSE)</f>
        <v>0</v>
      </c>
      <c r="K2169" s="4">
        <f t="shared" si="770"/>
        <v>45199</v>
      </c>
      <c r="L2169" s="5">
        <f t="shared" si="771"/>
        <v>9</v>
      </c>
      <c r="M2169" s="5">
        <f t="shared" si="772"/>
        <v>2023</v>
      </c>
      <c r="N2169" s="96">
        <v>380</v>
      </c>
      <c r="O2169" s="6">
        <f>-N2169</f>
        <v>-380</v>
      </c>
      <c r="P2169" s="6">
        <f t="shared" si="773"/>
        <v>0</v>
      </c>
      <c r="Q2169" s="7">
        <f t="shared" si="774"/>
        <v>3687197.6500000018</v>
      </c>
      <c r="R2169" s="44" t="str">
        <f>VLOOKUP(F2169,'Set up'!$A$2:$E$50,5,FALSE)</f>
        <v>Trsf</v>
      </c>
      <c r="S2169" s="1" t="s">
        <v>2680</v>
      </c>
    </row>
    <row r="2170" spans="1:19" ht="15" customHeight="1" x14ac:dyDescent="0.35">
      <c r="A2170" s="4">
        <v>45201</v>
      </c>
      <c r="B2170" s="5">
        <f t="shared" si="768"/>
        <v>10</v>
      </c>
      <c r="C2170" s="5">
        <f t="shared" si="769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up'!$A$2:$C$50,3,FALSE)</f>
        <v>Cash</v>
      </c>
      <c r="J2170" s="5">
        <f>VLOOKUP(F2170,'Set up'!$A$2:$D$50,4,FALSE)</f>
        <v>0</v>
      </c>
      <c r="K2170" s="4">
        <f t="shared" ref="K2170:K2214" si="775">A2170+J2170</f>
        <v>45201</v>
      </c>
      <c r="L2170" s="5">
        <f t="shared" ref="L2170:L2214" si="776">MONTH(K2170)</f>
        <v>10</v>
      </c>
      <c r="M2170" s="5">
        <f t="shared" ref="M2170:M2214" si="777">YEAR(K2170)</f>
        <v>2023</v>
      </c>
      <c r="N2170" s="96">
        <v>3388</v>
      </c>
      <c r="O2170" s="6">
        <f t="shared" ref="O2170:O2178" si="778">-N2170</f>
        <v>-3388</v>
      </c>
      <c r="P2170" s="6">
        <f t="shared" si="773"/>
        <v>0</v>
      </c>
      <c r="Q2170" s="7">
        <f t="shared" ref="Q2170:Q2214" si="779">SUM(Q2169+N2170)</f>
        <v>3690585.6500000018</v>
      </c>
      <c r="R2170" s="44" t="str">
        <f>VLOOKUP(F2170,'Set up'!$A$2:$E$50,5,FALSE)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780">MONTH(A2171)</f>
        <v>10</v>
      </c>
      <c r="C2171" s="5">
        <f t="shared" ref="C2171:C2214" si="781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up'!$A$2:$C$50,3,FALSE)</f>
        <v>Cash</v>
      </c>
      <c r="J2171" s="5">
        <f>VLOOKUP(F2171,'Set up'!$A$2:$D$50,4,FALSE)</f>
        <v>0</v>
      </c>
      <c r="K2171" s="4">
        <f t="shared" si="775"/>
        <v>45201</v>
      </c>
      <c r="L2171" s="5">
        <f t="shared" si="776"/>
        <v>10</v>
      </c>
      <c r="M2171" s="5">
        <f t="shared" si="777"/>
        <v>2023</v>
      </c>
      <c r="N2171" s="96">
        <v>702</v>
      </c>
      <c r="O2171" s="6">
        <f t="shared" si="778"/>
        <v>-702</v>
      </c>
      <c r="P2171" s="6">
        <f t="shared" si="773"/>
        <v>0</v>
      </c>
      <c r="Q2171" s="7">
        <f t="shared" si="779"/>
        <v>3691287.6500000018</v>
      </c>
      <c r="R2171" s="44" t="str">
        <f>VLOOKUP(F2171,'Set up'!$A$2:$E$50,5,FALSE)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780"/>
        <v>10</v>
      </c>
      <c r="C2172" s="5">
        <f t="shared" si="781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up'!$A$2:$C$50,3,FALSE)</f>
        <v>Cash</v>
      </c>
      <c r="J2172" s="5">
        <f>VLOOKUP(F2172,'Set up'!$A$2:$D$50,4,FALSE)</f>
        <v>0</v>
      </c>
      <c r="K2172" s="4">
        <f t="shared" si="775"/>
        <v>45201</v>
      </c>
      <c r="L2172" s="5">
        <f t="shared" si="776"/>
        <v>10</v>
      </c>
      <c r="M2172" s="5">
        <f t="shared" si="777"/>
        <v>2023</v>
      </c>
      <c r="N2172" s="96">
        <v>516</v>
      </c>
      <c r="O2172" s="6">
        <f t="shared" si="778"/>
        <v>-516</v>
      </c>
      <c r="P2172" s="6">
        <f t="shared" si="773"/>
        <v>0</v>
      </c>
      <c r="Q2172" s="7">
        <f t="shared" si="779"/>
        <v>3691803.6500000018</v>
      </c>
      <c r="R2172" s="44" t="str">
        <f>VLOOKUP(F2172,'Set up'!$A$2:$E$50,5,FALSE)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780"/>
        <v>10</v>
      </c>
      <c r="C2173" s="5">
        <f t="shared" si="781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up'!$A$2:$C$50,3,FALSE)</f>
        <v>Cash</v>
      </c>
      <c r="J2173" s="5">
        <f>VLOOKUP(F2173,'Set up'!$A$2:$D$50,4,FALSE)</f>
        <v>0</v>
      </c>
      <c r="K2173" s="4">
        <f t="shared" si="775"/>
        <v>45201</v>
      </c>
      <c r="L2173" s="5">
        <f t="shared" si="776"/>
        <v>10</v>
      </c>
      <c r="M2173" s="5">
        <f t="shared" si="777"/>
        <v>2023</v>
      </c>
      <c r="N2173" s="96">
        <v>320</v>
      </c>
      <c r="O2173" s="6">
        <f t="shared" si="778"/>
        <v>-320</v>
      </c>
      <c r="P2173" s="6">
        <f t="shared" si="773"/>
        <v>0</v>
      </c>
      <c r="Q2173" s="7">
        <f t="shared" si="779"/>
        <v>3692123.6500000018</v>
      </c>
      <c r="R2173" s="44" t="str">
        <f>VLOOKUP(F2173,'Set up'!$A$2:$E$50,5,FALSE)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780"/>
        <v>10</v>
      </c>
      <c r="C2174" s="5">
        <f t="shared" si="781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up'!$A$2:$C$50,3,FALSE)</f>
        <v>Cash</v>
      </c>
      <c r="J2174" s="5">
        <f>VLOOKUP(F2174,'Set up'!$A$2:$D$50,4,FALSE)</f>
        <v>0</v>
      </c>
      <c r="K2174" s="4">
        <f t="shared" si="775"/>
        <v>45201</v>
      </c>
      <c r="L2174" s="5">
        <f t="shared" si="776"/>
        <v>10</v>
      </c>
      <c r="M2174" s="5">
        <f t="shared" si="777"/>
        <v>2023</v>
      </c>
      <c r="N2174" s="96">
        <v>165</v>
      </c>
      <c r="O2174" s="6">
        <f t="shared" si="778"/>
        <v>-165</v>
      </c>
      <c r="P2174" s="6">
        <f t="shared" si="773"/>
        <v>0</v>
      </c>
      <c r="Q2174" s="7">
        <f t="shared" si="779"/>
        <v>3692288.6500000018</v>
      </c>
      <c r="R2174" s="44" t="str">
        <f>VLOOKUP(F2174,'Set up'!$A$2:$E$50,5,FALSE)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780"/>
        <v>10</v>
      </c>
      <c r="C2175" s="5">
        <f t="shared" si="781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up'!$A$2:$C$50,3,FALSE)</f>
        <v>Cash</v>
      </c>
      <c r="J2175" s="5">
        <f>VLOOKUP(F2175,'Set up'!$A$2:$D$50,4,FALSE)</f>
        <v>0</v>
      </c>
      <c r="K2175" s="4">
        <f t="shared" si="775"/>
        <v>45201</v>
      </c>
      <c r="L2175" s="5">
        <f t="shared" si="776"/>
        <v>10</v>
      </c>
      <c r="M2175" s="5">
        <f t="shared" si="777"/>
        <v>2023</v>
      </c>
      <c r="N2175" s="96">
        <v>105</v>
      </c>
      <c r="O2175" s="6">
        <f t="shared" si="778"/>
        <v>-105</v>
      </c>
      <c r="P2175" s="6">
        <f t="shared" si="773"/>
        <v>0</v>
      </c>
      <c r="Q2175" s="7">
        <f t="shared" si="779"/>
        <v>3692393.6500000018</v>
      </c>
      <c r="R2175" s="44" t="str">
        <f>VLOOKUP(F2175,'Set up'!$A$2:$E$50,5,FALSE)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780"/>
        <v>10</v>
      </c>
      <c r="C2176" s="5">
        <f t="shared" si="781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up'!$A$2:$C$50,3,FALSE)</f>
        <v>Cash</v>
      </c>
      <c r="J2176" s="5">
        <f>VLOOKUP(F2176,'Set up'!$A$2:$D$50,4,FALSE)</f>
        <v>0</v>
      </c>
      <c r="K2176" s="4">
        <f t="shared" si="775"/>
        <v>45201</v>
      </c>
      <c r="L2176" s="5">
        <f t="shared" si="776"/>
        <v>10</v>
      </c>
      <c r="M2176" s="5">
        <f t="shared" si="777"/>
        <v>2023</v>
      </c>
      <c r="N2176" s="96">
        <v>62.5</v>
      </c>
      <c r="O2176" s="6">
        <f t="shared" si="778"/>
        <v>-62.5</v>
      </c>
      <c r="P2176" s="6">
        <f t="shared" si="773"/>
        <v>0</v>
      </c>
      <c r="Q2176" s="7">
        <f t="shared" si="779"/>
        <v>3692456.1500000018</v>
      </c>
      <c r="R2176" s="44" t="str">
        <f>VLOOKUP(F2176,'Set up'!$A$2:$E$50,5,FALSE)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780"/>
        <v>10</v>
      </c>
      <c r="C2177" s="5">
        <f t="shared" si="781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up'!$A$2:$C$50,3,FALSE)</f>
        <v>Cash</v>
      </c>
      <c r="J2177" s="5">
        <f>VLOOKUP(F2177,'Set up'!$A$2:$D$50,4,FALSE)</f>
        <v>0</v>
      </c>
      <c r="K2177" s="4">
        <f t="shared" si="775"/>
        <v>45202</v>
      </c>
      <c r="L2177" s="5">
        <f t="shared" si="776"/>
        <v>10</v>
      </c>
      <c r="M2177" s="5">
        <f t="shared" si="777"/>
        <v>2023</v>
      </c>
      <c r="N2177" s="96">
        <v>580</v>
      </c>
      <c r="O2177" s="6">
        <f t="shared" si="778"/>
        <v>-580</v>
      </c>
      <c r="P2177" s="6">
        <f t="shared" si="773"/>
        <v>0</v>
      </c>
      <c r="Q2177" s="7">
        <f t="shared" si="779"/>
        <v>3693036.1500000018</v>
      </c>
      <c r="R2177" s="44" t="str">
        <f>VLOOKUP(F2177,'Set up'!$A$2:$E$50,5,FALSE)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780"/>
        <v>10</v>
      </c>
      <c r="C2178" s="5">
        <f t="shared" si="781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up'!$A$2:$C$50,3,FALSE)</f>
        <v>Cash</v>
      </c>
      <c r="J2178" s="5">
        <f>VLOOKUP(F2178,'Set up'!$A$2:$D$50,4,FALSE)</f>
        <v>0</v>
      </c>
      <c r="K2178" s="4">
        <f t="shared" si="775"/>
        <v>45202</v>
      </c>
      <c r="L2178" s="5">
        <f t="shared" si="776"/>
        <v>10</v>
      </c>
      <c r="M2178" s="5">
        <f t="shared" si="777"/>
        <v>2023</v>
      </c>
      <c r="N2178" s="96">
        <v>1032</v>
      </c>
      <c r="O2178" s="6">
        <f t="shared" si="778"/>
        <v>-1032</v>
      </c>
      <c r="P2178" s="6">
        <f t="shared" si="773"/>
        <v>0</v>
      </c>
      <c r="Q2178" s="7">
        <f t="shared" si="779"/>
        <v>3694068.1500000018</v>
      </c>
      <c r="R2178" s="44" t="str">
        <f>VLOOKUP(F2178,'Set up'!$A$2:$E$50,5,FALSE)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780"/>
        <v>10</v>
      </c>
      <c r="C2179" s="5">
        <f t="shared" si="781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up'!$A$2:$C$50,3,FALSE)</f>
        <v>Cash</v>
      </c>
      <c r="J2179" s="5">
        <f>VLOOKUP(F2179,'Set up'!$A$2:$D$50,4,FALSE)</f>
        <v>0</v>
      </c>
      <c r="K2179" s="4">
        <f t="shared" si="775"/>
        <v>45202</v>
      </c>
      <c r="L2179" s="5">
        <f t="shared" si="776"/>
        <v>10</v>
      </c>
      <c r="M2179" s="5">
        <f t="shared" si="777"/>
        <v>2023</v>
      </c>
      <c r="N2179" s="96">
        <v>1804</v>
      </c>
      <c r="P2179" s="6">
        <f t="shared" si="773"/>
        <v>1804</v>
      </c>
      <c r="Q2179" s="7">
        <f t="shared" si="779"/>
        <v>3695872.1500000018</v>
      </c>
      <c r="R2179" s="44" t="str">
        <f>VLOOKUP(F2179,'Set up'!$A$2:$E$50,5,FALSE)</f>
        <v>Trsf</v>
      </c>
    </row>
    <row r="2180" spans="1:19" ht="15" customHeight="1" x14ac:dyDescent="0.35">
      <c r="A2180" s="4">
        <v>45202</v>
      </c>
      <c r="B2180" s="5">
        <f t="shared" si="780"/>
        <v>10</v>
      </c>
      <c r="C2180" s="5">
        <f t="shared" si="781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up'!$A$2:$C$50,3,FALSE)</f>
        <v>Cash</v>
      </c>
      <c r="J2180" s="5">
        <f>VLOOKUP(F2180,'Set up'!$A$2:$D$50,4,FALSE)</f>
        <v>0</v>
      </c>
      <c r="K2180" s="4">
        <f t="shared" si="775"/>
        <v>45202</v>
      </c>
      <c r="L2180" s="5">
        <f t="shared" si="776"/>
        <v>10</v>
      </c>
      <c r="M2180" s="5">
        <f t="shared" si="777"/>
        <v>2023</v>
      </c>
      <c r="N2180" s="96">
        <v>390</v>
      </c>
      <c r="P2180" s="6">
        <f t="shared" si="773"/>
        <v>390</v>
      </c>
      <c r="Q2180" s="7">
        <f t="shared" si="779"/>
        <v>3696262.1500000018</v>
      </c>
      <c r="R2180" s="44" t="str">
        <f>VLOOKUP(F2180,'Set up'!$A$2:$E$50,5,FALSE)</f>
        <v>Trsf</v>
      </c>
    </row>
    <row r="2181" spans="1:19" ht="15" customHeight="1" x14ac:dyDescent="0.35">
      <c r="A2181" s="4">
        <v>45202</v>
      </c>
      <c r="B2181" s="5">
        <f t="shared" si="780"/>
        <v>10</v>
      </c>
      <c r="C2181" s="5">
        <f t="shared" si="781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up'!$A$2:$C$50,3,FALSE)</f>
        <v>Cash</v>
      </c>
      <c r="J2181" s="5">
        <f>VLOOKUP(F2181,'Set up'!$A$2:$D$50,4,FALSE)</f>
        <v>0</v>
      </c>
      <c r="K2181" s="4">
        <f t="shared" si="775"/>
        <v>45202</v>
      </c>
      <c r="L2181" s="5">
        <f t="shared" si="776"/>
        <v>10</v>
      </c>
      <c r="M2181" s="5">
        <f t="shared" si="777"/>
        <v>2023</v>
      </c>
      <c r="N2181" s="96">
        <v>421.2</v>
      </c>
      <c r="P2181" s="6">
        <f t="shared" si="773"/>
        <v>421.2</v>
      </c>
      <c r="Q2181" s="7">
        <f t="shared" si="779"/>
        <v>3696683.350000002</v>
      </c>
      <c r="R2181" s="44" t="str">
        <f>VLOOKUP(F2181,'Set up'!$A$2:$E$50,5,FALSE)</f>
        <v>Trsf</v>
      </c>
    </row>
    <row r="2182" spans="1:19" ht="15" customHeight="1" x14ac:dyDescent="0.35">
      <c r="A2182" s="4">
        <v>45203</v>
      </c>
      <c r="B2182" s="5">
        <f t="shared" si="780"/>
        <v>10</v>
      </c>
      <c r="C2182" s="5">
        <f t="shared" si="781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up'!$A$2:$C$50,3,FALSE)</f>
        <v>Cash</v>
      </c>
      <c r="J2182" s="5">
        <f>VLOOKUP(F2182,'Set up'!$A$2:$D$50,4,FALSE)</f>
        <v>0</v>
      </c>
      <c r="K2182" s="4">
        <f t="shared" si="775"/>
        <v>45203</v>
      </c>
      <c r="L2182" s="5">
        <f t="shared" si="776"/>
        <v>10</v>
      </c>
      <c r="M2182" s="5">
        <f t="shared" si="777"/>
        <v>2023</v>
      </c>
      <c r="N2182" s="96">
        <v>1738</v>
      </c>
      <c r="O2182" s="6">
        <f t="shared" ref="O2182:O2184" si="782">-N2182</f>
        <v>-1738</v>
      </c>
      <c r="P2182" s="6">
        <f t="shared" si="773"/>
        <v>0</v>
      </c>
      <c r="Q2182" s="7">
        <f t="shared" si="779"/>
        <v>3698421.350000002</v>
      </c>
      <c r="R2182" s="44" t="str">
        <f>VLOOKUP(F2182,'Set up'!$A$2:$E$50,5,FALSE)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780"/>
        <v>10</v>
      </c>
      <c r="C2183" s="5">
        <f t="shared" si="781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up'!$A$2:$C$50,3,FALSE)</f>
        <v>Cash</v>
      </c>
      <c r="J2183" s="5">
        <f>VLOOKUP(F2183,'Set up'!$A$2:$D$50,4,FALSE)</f>
        <v>0</v>
      </c>
      <c r="K2183" s="4">
        <f t="shared" si="775"/>
        <v>45203</v>
      </c>
      <c r="L2183" s="5">
        <f t="shared" si="776"/>
        <v>10</v>
      </c>
      <c r="M2183" s="5">
        <f t="shared" si="777"/>
        <v>2023</v>
      </c>
      <c r="N2183" s="96">
        <v>702</v>
      </c>
      <c r="O2183" s="6">
        <f t="shared" si="782"/>
        <v>-702</v>
      </c>
      <c r="P2183" s="6">
        <f t="shared" si="773"/>
        <v>0</v>
      </c>
      <c r="Q2183" s="7">
        <f t="shared" si="779"/>
        <v>3699123.350000002</v>
      </c>
      <c r="R2183" s="44" t="str">
        <f>VLOOKUP(F2183,'Set up'!$A$2:$E$50,5,FALSE)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780"/>
        <v>10</v>
      </c>
      <c r="C2184" s="5">
        <f t="shared" si="781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up'!$A$2:$C$50,3,FALSE)</f>
        <v>Cash</v>
      </c>
      <c r="J2184" s="5">
        <f>VLOOKUP(F2184,'Set up'!$A$2:$D$50,4,FALSE)</f>
        <v>0</v>
      </c>
      <c r="K2184" s="4">
        <f t="shared" si="775"/>
        <v>45203</v>
      </c>
      <c r="L2184" s="5">
        <f t="shared" si="776"/>
        <v>10</v>
      </c>
      <c r="M2184" s="5">
        <f t="shared" si="777"/>
        <v>2023</v>
      </c>
      <c r="N2184" s="96">
        <v>95</v>
      </c>
      <c r="O2184" s="6">
        <f t="shared" si="782"/>
        <v>-95</v>
      </c>
      <c r="P2184" s="6">
        <f t="shared" si="773"/>
        <v>0</v>
      </c>
      <c r="Q2184" s="7">
        <f t="shared" si="779"/>
        <v>3699218.350000002</v>
      </c>
      <c r="R2184" s="44" t="str">
        <f>VLOOKUP(F2184,'Set up'!$A$2:$E$50,5,FALSE)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780"/>
        <v>10</v>
      </c>
      <c r="C2185" s="5">
        <f t="shared" si="781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up'!$A$2:$C$50,3,FALSE)</f>
        <v>Cash</v>
      </c>
      <c r="J2185" s="5">
        <f>VLOOKUP(F2185,'Set up'!$A$2:$D$50,4,FALSE)</f>
        <v>0</v>
      </c>
      <c r="K2185" s="4">
        <f t="shared" si="775"/>
        <v>45204</v>
      </c>
      <c r="L2185" s="5">
        <f t="shared" si="776"/>
        <v>10</v>
      </c>
      <c r="M2185" s="5">
        <f t="shared" si="777"/>
        <v>2023</v>
      </c>
      <c r="N2185" s="96">
        <v>125</v>
      </c>
      <c r="O2185" s="6">
        <f>-N2185</f>
        <v>-125</v>
      </c>
      <c r="P2185" s="6">
        <f t="shared" si="773"/>
        <v>0</v>
      </c>
      <c r="Q2185" s="7">
        <f t="shared" si="779"/>
        <v>3699343.350000002</v>
      </c>
      <c r="R2185" s="44" t="str">
        <f>VLOOKUP(F2185,'Set up'!$A$2:$E$50,5,FALSE)</f>
        <v>Trsf</v>
      </c>
      <c r="S2185" s="1" t="s">
        <v>2681</v>
      </c>
    </row>
    <row r="2186" spans="1:19" ht="15" customHeight="1" x14ac:dyDescent="0.35">
      <c r="A2186" s="4" t="s">
        <v>1996</v>
      </c>
      <c r="B2186" s="5">
        <f t="shared" si="780"/>
        <v>10</v>
      </c>
      <c r="C2186" s="5">
        <f t="shared" si="781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up'!$A$2:$C$50,3,FALSE)</f>
        <v>Cash</v>
      </c>
      <c r="J2186" s="5">
        <f>VLOOKUP(F2186,'Set up'!$A$2:$D$50,4,FALSE)</f>
        <v>0</v>
      </c>
      <c r="K2186" s="4">
        <f t="shared" si="775"/>
        <v>45204</v>
      </c>
      <c r="L2186" s="5">
        <f t="shared" si="776"/>
        <v>10</v>
      </c>
      <c r="M2186" s="5">
        <f t="shared" si="777"/>
        <v>2023</v>
      </c>
      <c r="N2186" s="96">
        <v>3256</v>
      </c>
      <c r="O2186" s="6">
        <f>-N2186</f>
        <v>-3256</v>
      </c>
      <c r="P2186" s="6">
        <f t="shared" si="773"/>
        <v>0</v>
      </c>
      <c r="Q2186" s="7">
        <f t="shared" si="779"/>
        <v>3702599.350000002</v>
      </c>
      <c r="R2186" s="44" t="str">
        <f>VLOOKUP(F2186,'Set up'!$A$2:$E$50,5,FALSE)</f>
        <v>Trsf</v>
      </c>
      <c r="S2186" s="1" t="s">
        <v>2682</v>
      </c>
    </row>
    <row r="2187" spans="1:19" ht="15" customHeight="1" x14ac:dyDescent="0.35">
      <c r="A2187" s="4" t="s">
        <v>1996</v>
      </c>
      <c r="B2187" s="5">
        <f t="shared" si="780"/>
        <v>10</v>
      </c>
      <c r="C2187" s="5">
        <f t="shared" si="781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up'!$A$2:$C$50,3,FALSE)</f>
        <v>Cash</v>
      </c>
      <c r="J2187" s="5">
        <f>VLOOKUP(F2187,'Set up'!$A$2:$D$50,4,FALSE)</f>
        <v>0</v>
      </c>
      <c r="K2187" s="4">
        <f t="shared" si="775"/>
        <v>45204</v>
      </c>
      <c r="L2187" s="5">
        <f t="shared" si="776"/>
        <v>10</v>
      </c>
      <c r="M2187" s="5">
        <f t="shared" si="777"/>
        <v>2023</v>
      </c>
      <c r="N2187" s="96">
        <v>1080</v>
      </c>
      <c r="O2187" s="6">
        <f>-N2187</f>
        <v>-1080</v>
      </c>
      <c r="P2187" s="6">
        <f t="shared" si="773"/>
        <v>0</v>
      </c>
      <c r="Q2187" s="7">
        <f t="shared" si="779"/>
        <v>3703679.350000002</v>
      </c>
      <c r="R2187" s="44" t="str">
        <f>VLOOKUP(F2187,'Set up'!$A$2:$E$50,5,FALSE)</f>
        <v>Trsf</v>
      </c>
      <c r="S2187" s="1" t="s">
        <v>2683</v>
      </c>
    </row>
    <row r="2188" spans="1:19" ht="15" customHeight="1" x14ac:dyDescent="0.35">
      <c r="A2188" s="4" t="s">
        <v>1996</v>
      </c>
      <c r="B2188" s="5">
        <f t="shared" si="780"/>
        <v>10</v>
      </c>
      <c r="C2188" s="5">
        <f t="shared" si="781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up'!$A$2:$C$50,3,FALSE)</f>
        <v>Cash</v>
      </c>
      <c r="J2188" s="5">
        <f>VLOOKUP(F2188,'Set up'!$A$2:$D$50,4,FALSE)</f>
        <v>0</v>
      </c>
      <c r="K2188" s="4">
        <f t="shared" si="775"/>
        <v>45204</v>
      </c>
      <c r="L2188" s="5">
        <f t="shared" si="776"/>
        <v>10</v>
      </c>
      <c r="M2188" s="5">
        <f t="shared" si="777"/>
        <v>2023</v>
      </c>
      <c r="N2188" s="96">
        <v>702</v>
      </c>
      <c r="O2188" s="6">
        <f>-N2188</f>
        <v>-702</v>
      </c>
      <c r="P2188" s="6">
        <f t="shared" si="773"/>
        <v>0</v>
      </c>
      <c r="Q2188" s="7">
        <f t="shared" si="779"/>
        <v>3704381.350000002</v>
      </c>
      <c r="R2188" s="44" t="str">
        <f>VLOOKUP(F2188,'Set up'!$A$2:$E$50,5,FALSE)</f>
        <v>Trsf</v>
      </c>
      <c r="S2188" s="1" t="s">
        <v>2684</v>
      </c>
    </row>
    <row r="2189" spans="1:19" ht="15" customHeight="1" x14ac:dyDescent="0.35">
      <c r="A2189" s="4" t="s">
        <v>1996</v>
      </c>
      <c r="B2189" s="5">
        <f t="shared" si="780"/>
        <v>10</v>
      </c>
      <c r="C2189" s="5">
        <f t="shared" si="781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up'!$A$2:$C$50,3,FALSE)</f>
        <v>Cash</v>
      </c>
      <c r="J2189" s="5">
        <f>VLOOKUP(F2189,'Set up'!$A$2:$D$50,4,FALSE)</f>
        <v>0</v>
      </c>
      <c r="K2189" s="4">
        <f t="shared" si="775"/>
        <v>45204</v>
      </c>
      <c r="L2189" s="5">
        <f t="shared" si="776"/>
        <v>10</v>
      </c>
      <c r="M2189" s="5">
        <f t="shared" si="777"/>
        <v>2023</v>
      </c>
      <c r="N2189" s="96">
        <v>1000</v>
      </c>
      <c r="O2189" s="6">
        <f>-N2189</f>
        <v>-1000</v>
      </c>
      <c r="P2189" s="6">
        <f t="shared" si="773"/>
        <v>0</v>
      </c>
      <c r="Q2189" s="7">
        <f t="shared" si="779"/>
        <v>3705381.350000002</v>
      </c>
      <c r="R2189" s="44" t="str">
        <f>VLOOKUP(F2189,'Set up'!$A$2:$E$50,5,FALSE)</f>
        <v>Trsf</v>
      </c>
      <c r="S2189" s="1" t="s">
        <v>2679</v>
      </c>
    </row>
    <row r="2190" spans="1:19" ht="15" customHeight="1" x14ac:dyDescent="0.35">
      <c r="A2190" s="4">
        <v>45205</v>
      </c>
      <c r="B2190" s="5">
        <f t="shared" si="780"/>
        <v>10</v>
      </c>
      <c r="C2190" s="5">
        <f t="shared" si="781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up'!$A$2:$C$50,3,FALSE)</f>
        <v>Cash</v>
      </c>
      <c r="J2190" s="5">
        <f>VLOOKUP(F2190,'Set up'!$A$2:$D$50,4,FALSE)</f>
        <v>0</v>
      </c>
      <c r="K2190" s="4">
        <f t="shared" si="775"/>
        <v>45205</v>
      </c>
      <c r="L2190" s="5">
        <f t="shared" si="776"/>
        <v>10</v>
      </c>
      <c r="M2190" s="5">
        <f t="shared" si="777"/>
        <v>2023</v>
      </c>
      <c r="N2190" s="96">
        <v>3600</v>
      </c>
      <c r="P2190" s="6">
        <f t="shared" si="773"/>
        <v>3600</v>
      </c>
      <c r="Q2190" s="7">
        <f t="shared" si="779"/>
        <v>3708981.350000002</v>
      </c>
      <c r="R2190" s="44" t="str">
        <f>VLOOKUP(F2190,'Set up'!$A$2:$E$50,5,FALSE)</f>
        <v>Trsf</v>
      </c>
    </row>
    <row r="2191" spans="1:19" ht="15" customHeight="1" x14ac:dyDescent="0.35">
      <c r="A2191" s="4">
        <v>45205</v>
      </c>
      <c r="B2191" s="5">
        <f t="shared" si="780"/>
        <v>10</v>
      </c>
      <c r="C2191" s="5">
        <f t="shared" si="781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up'!$A$2:$C$50,3,FALSE)</f>
        <v>Cash</v>
      </c>
      <c r="J2191" s="5">
        <f>VLOOKUP(F2191,'Set up'!$A$2:$D$50,4,FALSE)</f>
        <v>0</v>
      </c>
      <c r="K2191" s="4">
        <f t="shared" si="775"/>
        <v>45205</v>
      </c>
      <c r="L2191" s="5">
        <f t="shared" si="776"/>
        <v>10</v>
      </c>
      <c r="M2191" s="5">
        <f t="shared" si="777"/>
        <v>2023</v>
      </c>
      <c r="N2191" s="96">
        <v>468</v>
      </c>
      <c r="P2191" s="6">
        <f t="shared" si="773"/>
        <v>468</v>
      </c>
      <c r="Q2191" s="7">
        <f t="shared" si="779"/>
        <v>3709449.350000002</v>
      </c>
      <c r="R2191" s="44" t="str">
        <f>VLOOKUP(F2191,'Set up'!$A$2:$E$50,5,FALSE)</f>
        <v>Trsf</v>
      </c>
    </row>
    <row r="2192" spans="1:19" ht="15" customHeight="1" x14ac:dyDescent="0.35">
      <c r="A2192" s="4">
        <v>45205</v>
      </c>
      <c r="B2192" s="5">
        <f t="shared" si="780"/>
        <v>10</v>
      </c>
      <c r="C2192" s="5">
        <f t="shared" si="781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up'!$A$2:$C$50,3,FALSE)</f>
        <v>120</v>
      </c>
      <c r="J2192" s="5">
        <f>VLOOKUP(F2192,'Set up'!$A$2:$D$50,4,FALSE)</f>
        <v>120</v>
      </c>
      <c r="K2192" s="4">
        <f t="shared" si="775"/>
        <v>45325</v>
      </c>
      <c r="L2192" s="5">
        <f t="shared" si="776"/>
        <v>2</v>
      </c>
      <c r="M2192" s="5">
        <f t="shared" si="777"/>
        <v>2024</v>
      </c>
      <c r="N2192" s="96">
        <v>9636</v>
      </c>
      <c r="O2192" s="6">
        <f t="shared" ref="O2192:O2196" si="783">-N2192</f>
        <v>-9636</v>
      </c>
      <c r="P2192" s="6">
        <f t="shared" si="773"/>
        <v>0</v>
      </c>
      <c r="Q2192" s="7">
        <f t="shared" si="779"/>
        <v>3719085.350000002</v>
      </c>
      <c r="R2192" s="44" t="str">
        <f>VLOOKUP(F2192,'Set up'!$A$2:$E$50,5,FALSE)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780"/>
        <v>10</v>
      </c>
      <c r="C2193" s="5">
        <f t="shared" si="781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up'!$A$2:$C$50,3,FALSE)</f>
        <v>120</v>
      </c>
      <c r="J2193" s="5">
        <f>VLOOKUP(F2193,'Set up'!$A$2:$D$50,4,FALSE)</f>
        <v>120</v>
      </c>
      <c r="K2193" s="4">
        <f t="shared" si="775"/>
        <v>45325</v>
      </c>
      <c r="L2193" s="5">
        <f t="shared" si="776"/>
        <v>2</v>
      </c>
      <c r="M2193" s="5">
        <f t="shared" si="777"/>
        <v>2024</v>
      </c>
      <c r="N2193" s="96">
        <v>900</v>
      </c>
      <c r="O2193" s="6">
        <f t="shared" si="783"/>
        <v>-900</v>
      </c>
      <c r="P2193" s="6">
        <f t="shared" si="773"/>
        <v>0</v>
      </c>
      <c r="Q2193" s="7">
        <f t="shared" si="779"/>
        <v>3719985.350000002</v>
      </c>
      <c r="R2193" s="44" t="str">
        <f>VLOOKUP(F2193,'Set up'!$A$2:$E$50,5,FALSE)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780"/>
        <v>10</v>
      </c>
      <c r="C2194" s="5">
        <f t="shared" si="781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up'!$A$2:$C$50,3,FALSE)</f>
        <v>120</v>
      </c>
      <c r="J2194" s="5">
        <f>VLOOKUP(F2194,'Set up'!$A$2:$D$50,4,FALSE)</f>
        <v>120</v>
      </c>
      <c r="K2194" s="4">
        <f t="shared" si="775"/>
        <v>45325</v>
      </c>
      <c r="L2194" s="5">
        <f t="shared" si="776"/>
        <v>2</v>
      </c>
      <c r="M2194" s="5">
        <f t="shared" si="777"/>
        <v>2024</v>
      </c>
      <c r="N2194" s="96">
        <v>575</v>
      </c>
      <c r="O2194" s="6">
        <f t="shared" si="783"/>
        <v>-575</v>
      </c>
      <c r="P2194" s="6">
        <f t="shared" si="773"/>
        <v>0</v>
      </c>
      <c r="Q2194" s="7">
        <f t="shared" si="779"/>
        <v>3720560.350000002</v>
      </c>
      <c r="R2194" s="44" t="str">
        <f>VLOOKUP(F2194,'Set up'!$A$2:$E$50,5,FALSE)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780"/>
        <v>10</v>
      </c>
      <c r="C2195" s="5">
        <f t="shared" si="781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up'!$A$2:$C$50,3,FALSE)</f>
        <v>120</v>
      </c>
      <c r="J2195" s="5">
        <f>VLOOKUP(F2195,'Set up'!$A$2:$D$50,4,FALSE)</f>
        <v>120</v>
      </c>
      <c r="K2195" s="4">
        <f t="shared" si="775"/>
        <v>45325</v>
      </c>
      <c r="L2195" s="5">
        <f t="shared" si="776"/>
        <v>2</v>
      </c>
      <c r="M2195" s="5">
        <f t="shared" si="777"/>
        <v>2024</v>
      </c>
      <c r="N2195" s="96">
        <v>420</v>
      </c>
      <c r="O2195" s="6">
        <f t="shared" si="783"/>
        <v>-420</v>
      </c>
      <c r="P2195" s="6">
        <f t="shared" si="773"/>
        <v>0</v>
      </c>
      <c r="Q2195" s="7">
        <f t="shared" si="779"/>
        <v>3720980.350000002</v>
      </c>
      <c r="R2195" s="44" t="str">
        <f>VLOOKUP(F2195,'Set up'!$A$2:$E$50,5,FALSE)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780"/>
        <v>10</v>
      </c>
      <c r="C2196" s="5">
        <f t="shared" si="781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up'!$A$2:$C$50,3,FALSE)</f>
        <v>120</v>
      </c>
      <c r="J2196" s="5">
        <f>VLOOKUP(F2196,'Set up'!$A$2:$D$50,4,FALSE)</f>
        <v>120</v>
      </c>
      <c r="K2196" s="4">
        <f t="shared" si="775"/>
        <v>45325</v>
      </c>
      <c r="L2196" s="5">
        <f t="shared" si="776"/>
        <v>2</v>
      </c>
      <c r="M2196" s="5">
        <f t="shared" si="777"/>
        <v>2024</v>
      </c>
      <c r="N2196" s="96">
        <v>238</v>
      </c>
      <c r="O2196" s="6">
        <f t="shared" si="783"/>
        <v>-238</v>
      </c>
      <c r="P2196" s="6">
        <f t="shared" si="773"/>
        <v>0</v>
      </c>
      <c r="Q2196" s="7">
        <f t="shared" si="779"/>
        <v>3721218.350000002</v>
      </c>
      <c r="R2196" s="44" t="str">
        <f>VLOOKUP(F2196,'Set up'!$A$2:$E$50,5,FALSE)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780"/>
        <v>10</v>
      </c>
      <c r="C2197" s="5">
        <f t="shared" si="781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up'!$A$2:$C$50,3,FALSE)</f>
        <v>Cash</v>
      </c>
      <c r="J2197" s="5">
        <f>VLOOKUP(F2197,'Set up'!$A$2:$D$50,4,FALSE)</f>
        <v>0</v>
      </c>
      <c r="K2197" s="4">
        <f t="shared" si="775"/>
        <v>45205</v>
      </c>
      <c r="L2197" s="5">
        <f t="shared" si="776"/>
        <v>10</v>
      </c>
      <c r="M2197" s="5">
        <f t="shared" si="777"/>
        <v>2023</v>
      </c>
      <c r="N2197" s="96">
        <v>250</v>
      </c>
      <c r="O2197" s="6">
        <f>-N2197</f>
        <v>-250</v>
      </c>
      <c r="P2197" s="6">
        <f t="shared" si="773"/>
        <v>0</v>
      </c>
      <c r="Q2197" s="7">
        <f t="shared" si="779"/>
        <v>3721468.350000002</v>
      </c>
      <c r="R2197" s="44" t="str">
        <f>VLOOKUP(F2197,'Set up'!$A$2:$E$50,5,FALSE)</f>
        <v>Trsf</v>
      </c>
      <c r="S2197" s="1" t="s">
        <v>2685</v>
      </c>
    </row>
    <row r="2198" spans="1:19" ht="15" customHeight="1" x14ac:dyDescent="0.35">
      <c r="A2198" s="4">
        <v>45205</v>
      </c>
      <c r="B2198" s="5">
        <f t="shared" si="780"/>
        <v>10</v>
      </c>
      <c r="C2198" s="5">
        <f t="shared" si="781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up'!$A$2:$C$50,3,FALSE)</f>
        <v>Cash</v>
      </c>
      <c r="J2198" s="5">
        <f>VLOOKUP(F2198,'Set up'!$A$2:$D$50,4,FALSE)</f>
        <v>0</v>
      </c>
      <c r="K2198" s="4">
        <f t="shared" si="775"/>
        <v>45205</v>
      </c>
      <c r="L2198" s="5">
        <f t="shared" si="776"/>
        <v>10</v>
      </c>
      <c r="M2198" s="5">
        <f t="shared" si="777"/>
        <v>2023</v>
      </c>
      <c r="N2198" s="96">
        <v>360</v>
      </c>
      <c r="O2198" s="6">
        <f>-N2198</f>
        <v>-360</v>
      </c>
      <c r="P2198" s="6">
        <f t="shared" si="773"/>
        <v>0</v>
      </c>
      <c r="Q2198" s="7">
        <f t="shared" si="779"/>
        <v>3721828.350000002</v>
      </c>
      <c r="R2198" s="44" t="str">
        <f>VLOOKUP(F2198,'Set up'!$A$2:$E$50,5,FALSE)</f>
        <v>Trsf</v>
      </c>
      <c r="S2198" s="1" t="s">
        <v>2686</v>
      </c>
    </row>
    <row r="2199" spans="1:19" ht="15" customHeight="1" x14ac:dyDescent="0.35">
      <c r="A2199" s="4">
        <v>45206</v>
      </c>
      <c r="B2199" s="5">
        <f t="shared" si="780"/>
        <v>10</v>
      </c>
      <c r="C2199" s="5">
        <f t="shared" si="781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up'!$A$2:$C$50,3,FALSE)</f>
        <v>Cash</v>
      </c>
      <c r="J2199" s="5">
        <f>VLOOKUP(F2199,'Set up'!$A$2:$D$50,4,FALSE)</f>
        <v>0</v>
      </c>
      <c r="K2199" s="4">
        <f t="shared" si="775"/>
        <v>45206</v>
      </c>
      <c r="L2199" s="5">
        <f t="shared" si="776"/>
        <v>10</v>
      </c>
      <c r="M2199" s="5">
        <f t="shared" si="777"/>
        <v>2023</v>
      </c>
      <c r="N2199" s="96">
        <v>3476</v>
      </c>
      <c r="O2199" s="6">
        <f>-N2199</f>
        <v>-3476</v>
      </c>
      <c r="P2199" s="6">
        <f t="shared" si="773"/>
        <v>0</v>
      </c>
      <c r="Q2199" s="7">
        <f t="shared" si="779"/>
        <v>3725304.350000002</v>
      </c>
      <c r="R2199" s="44" t="str">
        <f>VLOOKUP(F2199,'Set up'!$A$2:$E$50,5,FALSE)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780"/>
        <v>10</v>
      </c>
      <c r="C2200" s="5">
        <f t="shared" si="781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up'!$A$2:$C$50,3,FALSE)</f>
        <v>Cash</v>
      </c>
      <c r="J2200" s="5">
        <f>VLOOKUP(F2200,'Set up'!$A$2:$D$50,4,FALSE)</f>
        <v>0</v>
      </c>
      <c r="K2200" s="4">
        <f t="shared" si="775"/>
        <v>45206</v>
      </c>
      <c r="L2200" s="5">
        <f t="shared" si="776"/>
        <v>10</v>
      </c>
      <c r="M2200" s="5">
        <f t="shared" si="777"/>
        <v>2023</v>
      </c>
      <c r="N2200" s="96">
        <v>702</v>
      </c>
      <c r="O2200" s="6">
        <f>-N2200</f>
        <v>-702</v>
      </c>
      <c r="P2200" s="6">
        <f t="shared" si="773"/>
        <v>0</v>
      </c>
      <c r="Q2200" s="7">
        <f t="shared" si="779"/>
        <v>3726006.350000002</v>
      </c>
      <c r="R2200" s="44" t="str">
        <f>VLOOKUP(F2200,'Set up'!$A$2:$E$50,5,FALSE)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780"/>
        <v>10</v>
      </c>
      <c r="C2201" s="5">
        <f t="shared" si="781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up'!$A$2:$C$50,3,FALSE)</f>
        <v>Cash</v>
      </c>
      <c r="J2201" s="5">
        <f>VLOOKUP(F2201,'Set up'!$A$2:$D$50,4,FALSE)</f>
        <v>0</v>
      </c>
      <c r="K2201" s="4">
        <f t="shared" si="775"/>
        <v>45206</v>
      </c>
      <c r="L2201" s="5">
        <f t="shared" si="776"/>
        <v>10</v>
      </c>
      <c r="M2201" s="5">
        <f t="shared" si="777"/>
        <v>2023</v>
      </c>
      <c r="N2201" s="96">
        <v>421.2</v>
      </c>
      <c r="O2201" s="6">
        <f>-421</f>
        <v>-421</v>
      </c>
      <c r="P2201" s="6">
        <f t="shared" si="773"/>
        <v>0.19999999999998863</v>
      </c>
      <c r="Q2201" s="7">
        <f t="shared" si="779"/>
        <v>3726427.5500000021</v>
      </c>
      <c r="R2201" s="44" t="str">
        <f>VLOOKUP(F2201,'Set up'!$A$2:$E$50,5,FALSE)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780"/>
        <v>10</v>
      </c>
      <c r="C2202" s="5">
        <f t="shared" si="781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up'!$A$2:$C$50,3,FALSE)</f>
        <v>Cash</v>
      </c>
      <c r="J2202" s="5">
        <f>VLOOKUP(F2202,'Set up'!$A$2:$D$50,4,FALSE)</f>
        <v>0</v>
      </c>
      <c r="K2202" s="4">
        <f t="shared" si="775"/>
        <v>45206</v>
      </c>
      <c r="L2202" s="5">
        <f t="shared" si="776"/>
        <v>10</v>
      </c>
      <c r="M2202" s="5">
        <f t="shared" si="777"/>
        <v>2023</v>
      </c>
      <c r="N2202" s="96">
        <v>210</v>
      </c>
      <c r="O2202" s="6">
        <f>-N2202</f>
        <v>-210</v>
      </c>
      <c r="P2202" s="6">
        <f t="shared" si="773"/>
        <v>0</v>
      </c>
      <c r="Q2202" s="7">
        <f t="shared" si="779"/>
        <v>3726637.5500000021</v>
      </c>
      <c r="R2202" s="44" t="str">
        <f>VLOOKUP(F2202,'Set up'!$A$2:$E$50,5,FALSE)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780"/>
        <v>10</v>
      </c>
      <c r="C2203" s="5">
        <f t="shared" si="781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up'!$A$2:$C$50,3,FALSE)</f>
        <v>Cash</v>
      </c>
      <c r="J2203" s="5">
        <f>VLOOKUP(F2203,'Set up'!$A$2:$D$50,4,FALSE)</f>
        <v>0</v>
      </c>
      <c r="K2203" s="4">
        <f t="shared" si="775"/>
        <v>45206</v>
      </c>
      <c r="L2203" s="5">
        <f t="shared" si="776"/>
        <v>10</v>
      </c>
      <c r="M2203" s="5">
        <f t="shared" si="777"/>
        <v>2023</v>
      </c>
      <c r="N2203" s="96">
        <v>258</v>
      </c>
      <c r="O2203" s="6">
        <f>-N2203</f>
        <v>-258</v>
      </c>
      <c r="P2203" s="6">
        <f t="shared" si="773"/>
        <v>0</v>
      </c>
      <c r="Q2203" s="7">
        <f t="shared" si="779"/>
        <v>3726895.5500000021</v>
      </c>
      <c r="R2203" s="44" t="str">
        <f>VLOOKUP(F2203,'Set up'!$A$2:$E$50,5,FALSE)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780"/>
        <v>10</v>
      </c>
      <c r="C2204" s="5">
        <f t="shared" si="781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up'!$A$2:$C$50,3,FALSE)</f>
        <v>Cash</v>
      </c>
      <c r="J2204" s="5">
        <f>VLOOKUP(F2204,'Set up'!$A$2:$D$50,4,FALSE)</f>
        <v>0</v>
      </c>
      <c r="K2204" s="4">
        <f t="shared" si="775"/>
        <v>45211</v>
      </c>
      <c r="L2204" s="5">
        <f t="shared" si="776"/>
        <v>10</v>
      </c>
      <c r="M2204" s="5">
        <f t="shared" si="777"/>
        <v>2023</v>
      </c>
      <c r="N2204" s="96">
        <v>125</v>
      </c>
      <c r="O2204" s="6">
        <f>-N2204</f>
        <v>-125</v>
      </c>
      <c r="P2204" s="6">
        <f t="shared" si="773"/>
        <v>0</v>
      </c>
      <c r="Q2204" s="7">
        <f t="shared" si="779"/>
        <v>3727020.5500000021</v>
      </c>
      <c r="R2204" s="44" t="str">
        <f>VLOOKUP(F2204,'Set up'!$A$2:$E$50,5,FALSE)</f>
        <v>Trsf</v>
      </c>
      <c r="S2204" s="1" t="s">
        <v>2681</v>
      </c>
    </row>
    <row r="2205" spans="1:19" ht="15" customHeight="1" x14ac:dyDescent="0.35">
      <c r="A2205" s="4">
        <v>45211</v>
      </c>
      <c r="B2205" s="5">
        <f t="shared" si="780"/>
        <v>10</v>
      </c>
      <c r="C2205" s="5">
        <f t="shared" si="781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up'!$A$2:$C$50,3,FALSE)</f>
        <v>Cash</v>
      </c>
      <c r="J2205" s="5">
        <f>VLOOKUP(F2205,'Set up'!$A$2:$D$50,4,FALSE)</f>
        <v>0</v>
      </c>
      <c r="K2205" s="4">
        <f t="shared" si="775"/>
        <v>45211</v>
      </c>
      <c r="L2205" s="5">
        <f t="shared" si="776"/>
        <v>10</v>
      </c>
      <c r="M2205" s="5">
        <f t="shared" si="777"/>
        <v>2023</v>
      </c>
      <c r="N2205" s="96">
        <v>900</v>
      </c>
      <c r="O2205" s="6">
        <f>-N2205</f>
        <v>-900</v>
      </c>
      <c r="P2205" s="6">
        <f t="shared" si="773"/>
        <v>0</v>
      </c>
      <c r="Q2205" s="7">
        <f t="shared" si="779"/>
        <v>3727920.5500000021</v>
      </c>
      <c r="R2205" s="44" t="str">
        <f>VLOOKUP(F2205,'Set up'!$A$2:$E$50,5,FALSE)</f>
        <v>Trsf</v>
      </c>
      <c r="S2205" s="1" t="s">
        <v>2687</v>
      </c>
    </row>
    <row r="2206" spans="1:19" ht="15" customHeight="1" x14ac:dyDescent="0.35">
      <c r="A2206" s="4">
        <v>45209</v>
      </c>
      <c r="B2206" s="5">
        <f t="shared" si="780"/>
        <v>10</v>
      </c>
      <c r="C2206" s="5">
        <f t="shared" si="781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up'!$A$2:$C$50,3,FALSE)</f>
        <v>Cash</v>
      </c>
      <c r="J2206" s="5">
        <f>VLOOKUP(F2206,'Set up'!$A$2:$D$50,4,FALSE)</f>
        <v>0</v>
      </c>
      <c r="K2206" s="4">
        <f t="shared" si="775"/>
        <v>45209</v>
      </c>
      <c r="L2206" s="5">
        <f t="shared" si="776"/>
        <v>10</v>
      </c>
      <c r="M2206" s="5">
        <f t="shared" si="777"/>
        <v>2023</v>
      </c>
      <c r="N2206" s="96">
        <v>234</v>
      </c>
      <c r="P2206" s="6">
        <f t="shared" si="773"/>
        <v>234</v>
      </c>
      <c r="Q2206" s="7">
        <f t="shared" si="779"/>
        <v>3728154.5500000021</v>
      </c>
      <c r="R2206" s="44" t="str">
        <f>VLOOKUP(F2206,'Set up'!$A$2:$E$50,5,FALSE)</f>
        <v>Trsf</v>
      </c>
    </row>
    <row r="2207" spans="1:19" ht="15" customHeight="1" x14ac:dyDescent="0.35">
      <c r="A2207" s="4">
        <v>45209</v>
      </c>
      <c r="B2207" s="5">
        <f t="shared" si="780"/>
        <v>10</v>
      </c>
      <c r="C2207" s="5">
        <f t="shared" si="781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up'!$A$2:$C$50,3,FALSE)</f>
        <v>Cash</v>
      </c>
      <c r="J2207" s="5">
        <f>VLOOKUP(F2207,'Set up'!$A$2:$D$50,4,FALSE)</f>
        <v>0</v>
      </c>
      <c r="K2207" s="4">
        <f t="shared" si="775"/>
        <v>45209</v>
      </c>
      <c r="L2207" s="5">
        <f t="shared" si="776"/>
        <v>10</v>
      </c>
      <c r="M2207" s="5">
        <f t="shared" si="777"/>
        <v>2023</v>
      </c>
      <c r="N2207" s="96">
        <v>110</v>
      </c>
      <c r="P2207" s="6">
        <f t="shared" si="773"/>
        <v>110</v>
      </c>
      <c r="Q2207" s="7">
        <f t="shared" si="779"/>
        <v>3728264.5500000021</v>
      </c>
      <c r="R2207" s="44" t="str">
        <f>VLOOKUP(F2207,'Set up'!$A$2:$E$50,5,FALSE)</f>
        <v>Trsf</v>
      </c>
    </row>
    <row r="2208" spans="1:19" ht="15" customHeight="1" x14ac:dyDescent="0.35">
      <c r="A2208" s="4" t="s">
        <v>2005</v>
      </c>
      <c r="B2208" s="5">
        <f t="shared" si="780"/>
        <v>10</v>
      </c>
      <c r="C2208" s="5">
        <f t="shared" si="781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up'!$A$2:$C$50,3,FALSE)</f>
        <v>Cash</v>
      </c>
      <c r="J2208" s="5">
        <f>VLOOKUP(F2208,'Set up'!$A$2:$D$50,4,FALSE)</f>
        <v>0</v>
      </c>
      <c r="K2208" s="4">
        <f t="shared" si="775"/>
        <v>45210</v>
      </c>
      <c r="L2208" s="5">
        <f t="shared" si="776"/>
        <v>10</v>
      </c>
      <c r="M2208" s="5">
        <f t="shared" si="777"/>
        <v>2023</v>
      </c>
      <c r="N2208" s="96">
        <v>1694</v>
      </c>
      <c r="O2208" s="6">
        <f t="shared" ref="O2208:O2212" si="784">-N2208</f>
        <v>-1694</v>
      </c>
      <c r="P2208" s="6">
        <f t="shared" si="773"/>
        <v>0</v>
      </c>
      <c r="Q2208" s="7">
        <f t="shared" si="779"/>
        <v>3729958.5500000021</v>
      </c>
      <c r="R2208" s="44" t="str">
        <f>VLOOKUP(F2208,'Set up'!$A$2:$E$50,5,FALSE)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780"/>
        <v>10</v>
      </c>
      <c r="C2209" s="5">
        <f t="shared" si="781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up'!$A$2:$C$50,3,FALSE)</f>
        <v>Cash</v>
      </c>
      <c r="J2209" s="5">
        <f>VLOOKUP(F2209,'Set up'!$A$2:$D$50,4,FALSE)</f>
        <v>0</v>
      </c>
      <c r="K2209" s="4">
        <f t="shared" si="775"/>
        <v>45210</v>
      </c>
      <c r="L2209" s="5">
        <f t="shared" si="776"/>
        <v>10</v>
      </c>
      <c r="M2209" s="5">
        <f t="shared" si="777"/>
        <v>2023</v>
      </c>
      <c r="N2209" s="96">
        <v>702</v>
      </c>
      <c r="O2209" s="6">
        <f t="shared" si="784"/>
        <v>-702</v>
      </c>
      <c r="P2209" s="6">
        <f t="shared" si="773"/>
        <v>0</v>
      </c>
      <c r="Q2209" s="7">
        <f t="shared" si="779"/>
        <v>3730660.5500000021</v>
      </c>
      <c r="R2209" s="44" t="str">
        <f>VLOOKUP(F2209,'Set up'!$A$2:$E$50,5,FALSE)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780"/>
        <v>10</v>
      </c>
      <c r="C2210" s="5">
        <f t="shared" si="781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up'!$A$2:$C$50,3,FALSE)</f>
        <v>Cash</v>
      </c>
      <c r="J2210" s="5">
        <f>VLOOKUP(F2210,'Set up'!$A$2:$D$50,4,FALSE)</f>
        <v>0</v>
      </c>
      <c r="K2210" s="4">
        <f t="shared" si="775"/>
        <v>45210</v>
      </c>
      <c r="L2210" s="5">
        <f t="shared" si="776"/>
        <v>10</v>
      </c>
      <c r="M2210" s="5">
        <f t="shared" si="777"/>
        <v>2023</v>
      </c>
      <c r="N2210" s="96">
        <v>258</v>
      </c>
      <c r="O2210" s="6">
        <f t="shared" si="784"/>
        <v>-258</v>
      </c>
      <c r="P2210" s="6">
        <f t="shared" si="773"/>
        <v>0</v>
      </c>
      <c r="Q2210" s="7">
        <f t="shared" si="779"/>
        <v>3730918.5500000021</v>
      </c>
      <c r="R2210" s="44" t="str">
        <f>VLOOKUP(F2210,'Set up'!$A$2:$E$50,5,FALSE)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780"/>
        <v>10</v>
      </c>
      <c r="C2211" s="5">
        <f t="shared" si="781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up'!$A$2:$C$50,3,FALSE)</f>
        <v>Cash</v>
      </c>
      <c r="J2211" s="5">
        <f>VLOOKUP(F2211,'Set up'!$A$2:$D$50,4,FALSE)</f>
        <v>0</v>
      </c>
      <c r="K2211" s="4">
        <f t="shared" si="775"/>
        <v>45210</v>
      </c>
      <c r="L2211" s="5">
        <f t="shared" si="776"/>
        <v>10</v>
      </c>
      <c r="M2211" s="5">
        <f t="shared" si="777"/>
        <v>2023</v>
      </c>
      <c r="N2211" s="96">
        <v>105</v>
      </c>
      <c r="O2211" s="6">
        <f t="shared" si="784"/>
        <v>-105</v>
      </c>
      <c r="P2211" s="6">
        <f t="shared" si="773"/>
        <v>0</v>
      </c>
      <c r="Q2211" s="7">
        <f t="shared" si="779"/>
        <v>3731023.5500000021</v>
      </c>
      <c r="R2211" s="44" t="str">
        <f>VLOOKUP(F2211,'Set up'!$A$2:$E$50,5,FALSE)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780"/>
        <v>10</v>
      </c>
      <c r="C2212" s="5">
        <f t="shared" si="781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up'!$A$2:$C$50,3,FALSE)</f>
        <v>Cash</v>
      </c>
      <c r="J2212" s="5">
        <f>VLOOKUP(F2212,'Set up'!$A$2:$D$50,4,FALSE)</f>
        <v>0</v>
      </c>
      <c r="K2212" s="4">
        <f t="shared" si="775"/>
        <v>45210</v>
      </c>
      <c r="L2212" s="5">
        <f t="shared" si="776"/>
        <v>10</v>
      </c>
      <c r="M2212" s="5">
        <f t="shared" si="777"/>
        <v>2023</v>
      </c>
      <c r="N2212" s="96">
        <v>150</v>
      </c>
      <c r="O2212" s="6">
        <f t="shared" si="784"/>
        <v>-150</v>
      </c>
      <c r="P2212" s="6">
        <f t="shared" si="773"/>
        <v>0</v>
      </c>
      <c r="Q2212" s="7">
        <f t="shared" si="779"/>
        <v>3731173.5500000021</v>
      </c>
      <c r="R2212" s="44" t="str">
        <f>VLOOKUP(F2212,'Set up'!$A$2:$E$50,5,FALSE)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780"/>
        <v>10</v>
      </c>
      <c r="C2213" s="5">
        <f t="shared" si="781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up'!$A$2:$C$50,3,FALSE)</f>
        <v>Cash</v>
      </c>
      <c r="J2213" s="5">
        <f>VLOOKUP(F2213,'Set up'!$A$2:$D$50,4,FALSE)</f>
        <v>0</v>
      </c>
      <c r="K2213" s="4">
        <f t="shared" si="775"/>
        <v>45210</v>
      </c>
      <c r="L2213" s="5">
        <f t="shared" si="776"/>
        <v>10</v>
      </c>
      <c r="M2213" s="5">
        <f t="shared" si="777"/>
        <v>2023</v>
      </c>
      <c r="N2213" s="96">
        <v>1732.5</v>
      </c>
      <c r="O2213" s="6">
        <f>-241.7-1000-490.8</f>
        <v>-1732.5</v>
      </c>
      <c r="P2213" s="6">
        <f t="shared" si="773"/>
        <v>0</v>
      </c>
      <c r="Q2213" s="7">
        <f t="shared" si="779"/>
        <v>3732906.0500000021</v>
      </c>
      <c r="R2213" s="44" t="str">
        <f>VLOOKUP(F2213,'Set up'!$A$2:$E$50,5,FALSE)</f>
        <v>Trsf</v>
      </c>
      <c r="S2213" s="1" t="s">
        <v>2702</v>
      </c>
    </row>
    <row r="2214" spans="1:19" ht="15" customHeight="1" x14ac:dyDescent="0.35">
      <c r="A2214" s="4" t="s">
        <v>2005</v>
      </c>
      <c r="B2214" s="5">
        <f t="shared" si="780"/>
        <v>10</v>
      </c>
      <c r="C2214" s="5">
        <f t="shared" si="781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up'!$A$2:$C$50,3,FALSE)</f>
        <v>Cash</v>
      </c>
      <c r="J2214" s="5">
        <f>VLOOKUP(F2214,'Set up'!$A$2:$D$50,4,FALSE)</f>
        <v>0</v>
      </c>
      <c r="K2214" s="4">
        <f t="shared" si="775"/>
        <v>45210</v>
      </c>
      <c r="L2214" s="5">
        <f t="shared" si="776"/>
        <v>10</v>
      </c>
      <c r="M2214" s="5">
        <f t="shared" si="777"/>
        <v>2023</v>
      </c>
      <c r="N2214" s="96">
        <v>312.5</v>
      </c>
      <c r="O2214" s="6">
        <f t="shared" ref="O2214" si="785">-N2214</f>
        <v>-312.5</v>
      </c>
      <c r="P2214" s="6">
        <f t="shared" si="773"/>
        <v>0</v>
      </c>
      <c r="Q2214" s="7">
        <f t="shared" si="779"/>
        <v>3733218.5500000021</v>
      </c>
      <c r="R2214" s="44" t="str">
        <f>VLOOKUP(F2214,'Set up'!$A$2:$E$50,5,FALSE)</f>
        <v>Trsf</v>
      </c>
      <c r="S2214" s="1" t="s">
        <v>2703</v>
      </c>
    </row>
    <row r="2215" spans="1:19" ht="15" customHeight="1" x14ac:dyDescent="0.35">
      <c r="A2215" s="4" t="s">
        <v>2010</v>
      </c>
      <c r="B2215" s="5">
        <f t="shared" ref="B2215:B2228" si="786">MONTH(A2215)</f>
        <v>10</v>
      </c>
      <c r="C2215" s="5">
        <f t="shared" ref="C2215:C2228" si="787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up'!$A$2:$C$50,3,FALSE)</f>
        <v>60</v>
      </c>
      <c r="J2215" s="5">
        <f>VLOOKUP(F2215,'Set up'!$A$2:$D$50,4,FALSE)</f>
        <v>60</v>
      </c>
      <c r="K2215" s="4">
        <f t="shared" ref="K2215:K2219" si="788">A2215+J2215</f>
        <v>45273</v>
      </c>
      <c r="L2215" s="5">
        <f t="shared" ref="L2215:L2219" si="789">MONTH(K2215)</f>
        <v>12</v>
      </c>
      <c r="M2215" s="5">
        <f t="shared" ref="M2215:M2219" si="790">YEAR(K2215)</f>
        <v>2023</v>
      </c>
      <c r="N2215" s="96">
        <v>594</v>
      </c>
      <c r="O2215" s="6">
        <f t="shared" ref="O2215:O2217" si="791">-N2215</f>
        <v>-594</v>
      </c>
      <c r="P2215" s="6">
        <f t="shared" si="773"/>
        <v>0</v>
      </c>
      <c r="Q2215" s="7">
        <f t="shared" ref="Q2215:Q2228" si="792">SUM(Q2214+N2215)</f>
        <v>3733812.5500000021</v>
      </c>
      <c r="R2215" s="44" t="str">
        <f>VLOOKUP(F2215,'Set up'!$A$2:$E$50,5,FALSE)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786"/>
        <v>10</v>
      </c>
      <c r="C2216" s="5">
        <f t="shared" si="787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up'!$A$2:$C$50,3,FALSE)</f>
        <v>60</v>
      </c>
      <c r="J2216" s="5">
        <f>VLOOKUP(F2216,'Set up'!$A$2:$D$50,4,FALSE)</f>
        <v>60</v>
      </c>
      <c r="K2216" s="4">
        <f t="shared" si="788"/>
        <v>45273</v>
      </c>
      <c r="L2216" s="5">
        <f t="shared" si="789"/>
        <v>12</v>
      </c>
      <c r="M2216" s="5">
        <f t="shared" si="790"/>
        <v>2023</v>
      </c>
      <c r="N2216" s="96">
        <v>594</v>
      </c>
      <c r="O2216" s="6">
        <f t="shared" si="791"/>
        <v>-594</v>
      </c>
      <c r="P2216" s="6">
        <f t="shared" si="773"/>
        <v>0</v>
      </c>
      <c r="Q2216" s="7">
        <f t="shared" si="792"/>
        <v>3734406.5500000021</v>
      </c>
      <c r="R2216" s="44" t="str">
        <f>VLOOKUP(F2216,'Set up'!$A$2:$E$50,5,FALSE)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786"/>
        <v>10</v>
      </c>
      <c r="C2217" s="5">
        <f t="shared" si="787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up'!$A$2:$C$50,3,FALSE)</f>
        <v>60</v>
      </c>
      <c r="J2217" s="5">
        <f>VLOOKUP(F2217,'Set up'!$A$2:$D$50,4,FALSE)</f>
        <v>60</v>
      </c>
      <c r="K2217" s="4">
        <f t="shared" si="788"/>
        <v>45273</v>
      </c>
      <c r="L2217" s="5">
        <f t="shared" si="789"/>
        <v>12</v>
      </c>
      <c r="M2217" s="5">
        <f t="shared" si="790"/>
        <v>2023</v>
      </c>
      <c r="N2217" s="96">
        <v>440</v>
      </c>
      <c r="O2217" s="6">
        <f t="shared" si="791"/>
        <v>-440</v>
      </c>
      <c r="P2217" s="6">
        <f t="shared" si="773"/>
        <v>0</v>
      </c>
      <c r="Q2217" s="7">
        <f t="shared" si="792"/>
        <v>3734846.5500000021</v>
      </c>
      <c r="R2217" s="44" t="str">
        <f>VLOOKUP(F2217,'Set up'!$A$2:$E$50,5,FALSE)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786"/>
        <v>10</v>
      </c>
      <c r="C2218" s="5">
        <f t="shared" si="787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up'!$A$2:$C$50,3,FALSE)</f>
        <v>Cash</v>
      </c>
      <c r="J2218" s="5">
        <f>VLOOKUP(F2218,'Set up'!$A$2:$D$50,4,FALSE)</f>
        <v>0</v>
      </c>
      <c r="K2218" s="4">
        <f t="shared" si="788"/>
        <v>45213</v>
      </c>
      <c r="L2218" s="5">
        <f t="shared" si="789"/>
        <v>10</v>
      </c>
      <c r="M2218" s="5">
        <f t="shared" si="790"/>
        <v>2023</v>
      </c>
      <c r="N2218" s="96">
        <v>1738</v>
      </c>
      <c r="P2218" s="6">
        <f t="shared" si="773"/>
        <v>1738</v>
      </c>
      <c r="Q2218" s="7">
        <f t="shared" si="792"/>
        <v>3736584.5500000021</v>
      </c>
      <c r="R2218" s="44" t="str">
        <f>VLOOKUP(F2218,'Set up'!$A$2:$E$50,5,FALSE)</f>
        <v>Trsf</v>
      </c>
    </row>
    <row r="2219" spans="1:19" ht="15" customHeight="1" x14ac:dyDescent="0.35">
      <c r="A2219" s="4" t="s">
        <v>2010</v>
      </c>
      <c r="B2219" s="5">
        <f t="shared" si="786"/>
        <v>10</v>
      </c>
      <c r="C2219" s="5">
        <f t="shared" si="787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up'!$A$2:$C$50,3,FALSE)</f>
        <v>Cash</v>
      </c>
      <c r="J2219" s="5">
        <f>VLOOKUP(F2219,'Set up'!$A$2:$D$50,4,FALSE)</f>
        <v>0</v>
      </c>
      <c r="K2219" s="4">
        <f t="shared" si="788"/>
        <v>45213</v>
      </c>
      <c r="L2219" s="5">
        <f t="shared" si="789"/>
        <v>10</v>
      </c>
      <c r="M2219" s="5">
        <f t="shared" si="790"/>
        <v>2023</v>
      </c>
      <c r="N2219" s="96">
        <v>1738</v>
      </c>
      <c r="P2219" s="6">
        <f t="shared" si="773"/>
        <v>1738</v>
      </c>
      <c r="Q2219" s="7">
        <f t="shared" si="792"/>
        <v>3738322.5500000021</v>
      </c>
      <c r="R2219" s="44" t="str">
        <f>VLOOKUP(F2219,'Set up'!$A$2:$E$50,5,FALSE)</f>
        <v>Trsf</v>
      </c>
    </row>
    <row r="2220" spans="1:19" ht="15" customHeight="1" x14ac:dyDescent="0.35">
      <c r="A2220" s="4">
        <v>45216</v>
      </c>
      <c r="B2220" s="5">
        <f t="shared" si="786"/>
        <v>10</v>
      </c>
      <c r="C2220" s="5">
        <f t="shared" si="787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up'!$A$2:$C$50,3,FALSE)</f>
        <v>Cash</v>
      </c>
      <c r="J2220" s="5">
        <f>VLOOKUP(F2220,'Set up'!$A$2:$D$50,4,FALSE)</f>
        <v>0</v>
      </c>
      <c r="K2220" s="4">
        <f t="shared" ref="K2220:K2228" si="793">A2220+J2220</f>
        <v>45216</v>
      </c>
      <c r="L2220" s="5">
        <f t="shared" ref="L2220:L2228" si="794">MONTH(K2220)</f>
        <v>10</v>
      </c>
      <c r="M2220" s="5">
        <f t="shared" ref="M2220:M2228" si="795">YEAR(K2220)</f>
        <v>2023</v>
      </c>
      <c r="N2220" s="96">
        <v>312.5</v>
      </c>
      <c r="O2220" s="6">
        <f>-N2220</f>
        <v>-312.5</v>
      </c>
      <c r="P2220" s="6">
        <f t="shared" si="773"/>
        <v>0</v>
      </c>
      <c r="Q2220" s="7">
        <f t="shared" si="792"/>
        <v>3738635.0500000021</v>
      </c>
      <c r="R2220" s="44" t="str">
        <f>VLOOKUP(F2220,'Set up'!$A$2:$E$50,5,FALSE)</f>
        <v>Trsf</v>
      </c>
      <c r="S2220" s="1" t="s">
        <v>2688</v>
      </c>
    </row>
    <row r="2221" spans="1:19" ht="15" customHeight="1" x14ac:dyDescent="0.35">
      <c r="A2221" s="4">
        <v>45216</v>
      </c>
      <c r="B2221" s="5">
        <f t="shared" si="786"/>
        <v>10</v>
      </c>
      <c r="C2221" s="5">
        <f t="shared" si="787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up'!$A$2:$C$50,3,FALSE)</f>
        <v>Cash</v>
      </c>
      <c r="J2221" s="5">
        <f>VLOOKUP(F2221,'Set up'!$A$2:$D$50,4,FALSE)</f>
        <v>0</v>
      </c>
      <c r="K2221" s="4">
        <f t="shared" si="793"/>
        <v>45216</v>
      </c>
      <c r="L2221" s="5">
        <f t="shared" si="794"/>
        <v>10</v>
      </c>
      <c r="M2221" s="5">
        <f t="shared" si="795"/>
        <v>2023</v>
      </c>
      <c r="N2221" s="96">
        <v>8140</v>
      </c>
      <c r="O2221" s="6">
        <f>-1340.2-6799.8</f>
        <v>-8140</v>
      </c>
      <c r="P2221" s="6">
        <f t="shared" si="773"/>
        <v>0</v>
      </c>
      <c r="Q2221" s="7">
        <f t="shared" si="792"/>
        <v>3746775.0500000021</v>
      </c>
      <c r="R2221" s="44" t="str">
        <f>VLOOKUP(F2221,'Set up'!$A$2:$E$50,5,FALSE)</f>
        <v>Trsf</v>
      </c>
      <c r="S2221" s="1" t="s">
        <v>2689</v>
      </c>
    </row>
    <row r="2222" spans="1:19" ht="15" customHeight="1" x14ac:dyDescent="0.35">
      <c r="A2222" s="4">
        <v>45216</v>
      </c>
      <c r="B2222" s="5">
        <f t="shared" si="786"/>
        <v>10</v>
      </c>
      <c r="C2222" s="5">
        <f t="shared" si="787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up'!$A$2:$C$50,3,FALSE)</f>
        <v>Cash</v>
      </c>
      <c r="J2222" s="5">
        <f>VLOOKUP(F2222,'Set up'!$A$2:$D$50,4,FALSE)</f>
        <v>0</v>
      </c>
      <c r="K2222" s="4">
        <f t="shared" si="793"/>
        <v>45216</v>
      </c>
      <c r="L2222" s="5">
        <f t="shared" si="794"/>
        <v>10</v>
      </c>
      <c r="M2222" s="5">
        <f t="shared" si="795"/>
        <v>2023</v>
      </c>
      <c r="N2222" s="96">
        <v>2700</v>
      </c>
      <c r="O2222" s="6">
        <f>-N2222</f>
        <v>-2700</v>
      </c>
      <c r="P2222" s="6">
        <f t="shared" si="773"/>
        <v>0</v>
      </c>
      <c r="Q2222" s="7">
        <f t="shared" si="792"/>
        <v>3749475.0500000021</v>
      </c>
      <c r="R2222" s="44" t="str">
        <f>VLOOKUP(F2222,'Set up'!$A$2:$E$50,5,FALSE)</f>
        <v>Trsf</v>
      </c>
      <c r="S2222" s="1" t="s">
        <v>2690</v>
      </c>
    </row>
    <row r="2223" spans="1:19" ht="15" customHeight="1" x14ac:dyDescent="0.35">
      <c r="A2223" s="4">
        <v>45216</v>
      </c>
      <c r="B2223" s="5">
        <f t="shared" si="786"/>
        <v>10</v>
      </c>
      <c r="C2223" s="5">
        <f t="shared" si="787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up'!$A$2:$C$50,3,FALSE)</f>
        <v>Cash</v>
      </c>
      <c r="J2223" s="5">
        <f>VLOOKUP(F2223,'Set up'!$A$2:$D$50,4,FALSE)</f>
        <v>0</v>
      </c>
      <c r="K2223" s="4">
        <f t="shared" si="793"/>
        <v>45216</v>
      </c>
      <c r="L2223" s="5">
        <f t="shared" si="794"/>
        <v>10</v>
      </c>
      <c r="M2223" s="5">
        <f t="shared" si="795"/>
        <v>2023</v>
      </c>
      <c r="N2223" s="96">
        <v>1638</v>
      </c>
      <c r="O2223" s="6">
        <f>-N2223</f>
        <v>-1638</v>
      </c>
      <c r="P2223" s="6">
        <f t="shared" si="773"/>
        <v>0</v>
      </c>
      <c r="Q2223" s="7">
        <f t="shared" si="792"/>
        <v>3751113.0500000021</v>
      </c>
      <c r="R2223" s="44" t="str">
        <f>VLOOKUP(F2223,'Set up'!$A$2:$E$50,5,FALSE)</f>
        <v>Trsf</v>
      </c>
      <c r="S2223" s="1" t="s">
        <v>2691</v>
      </c>
    </row>
    <row r="2224" spans="1:19" ht="15" customHeight="1" x14ac:dyDescent="0.35">
      <c r="A2224" s="4">
        <v>45216</v>
      </c>
      <c r="B2224" s="5">
        <f t="shared" si="786"/>
        <v>10</v>
      </c>
      <c r="C2224" s="5">
        <f t="shared" si="787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up'!$A$2:$C$50,3,FALSE)</f>
        <v>Cash</v>
      </c>
      <c r="J2224" s="5">
        <f>VLOOKUP(F2224,'Set up'!$A$2:$D$50,4,FALSE)</f>
        <v>0</v>
      </c>
      <c r="K2224" s="4">
        <f t="shared" si="793"/>
        <v>45216</v>
      </c>
      <c r="L2224" s="5">
        <f t="shared" si="794"/>
        <v>10</v>
      </c>
      <c r="M2224" s="5">
        <f t="shared" si="795"/>
        <v>2023</v>
      </c>
      <c r="N2224" s="96">
        <v>1800</v>
      </c>
      <c r="O2224" s="6">
        <f>-N2224</f>
        <v>-1800</v>
      </c>
      <c r="P2224" s="6">
        <f t="shared" si="773"/>
        <v>0</v>
      </c>
      <c r="Q2224" s="7">
        <f t="shared" si="792"/>
        <v>3752913.0500000021</v>
      </c>
      <c r="R2224" s="44" t="str">
        <f>VLOOKUP(F2224,'Set up'!$A$2:$E$50,5,FALSE)</f>
        <v>Trsf</v>
      </c>
      <c r="S2224" s="1" t="s">
        <v>2692</v>
      </c>
    </row>
    <row r="2225" spans="1:19" ht="15" customHeight="1" x14ac:dyDescent="0.35">
      <c r="A2225" s="4">
        <v>45216</v>
      </c>
      <c r="B2225" s="5">
        <f t="shared" si="786"/>
        <v>10</v>
      </c>
      <c r="C2225" s="5">
        <f t="shared" si="787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up'!$A$2:$C$50,3,FALSE)</f>
        <v>Cash</v>
      </c>
      <c r="J2225" s="5">
        <f>VLOOKUP(F2225,'Set up'!$A$2:$D$50,4,FALSE)</f>
        <v>0</v>
      </c>
      <c r="K2225" s="4">
        <f t="shared" si="793"/>
        <v>45216</v>
      </c>
      <c r="L2225" s="5">
        <f t="shared" si="794"/>
        <v>10</v>
      </c>
      <c r="M2225" s="5">
        <f t="shared" si="795"/>
        <v>2023</v>
      </c>
      <c r="N2225" s="96">
        <v>380</v>
      </c>
      <c r="O2225" s="6">
        <f>-N2225</f>
        <v>-380</v>
      </c>
      <c r="P2225" s="6">
        <f t="shared" si="773"/>
        <v>0</v>
      </c>
      <c r="Q2225" s="7">
        <f t="shared" si="792"/>
        <v>3753293.0500000021</v>
      </c>
      <c r="R2225" s="44" t="str">
        <f>VLOOKUP(F2225,'Set up'!$A$2:$E$50,5,FALSE)</f>
        <v>Trsf</v>
      </c>
      <c r="S2225" s="1" t="s">
        <v>2693</v>
      </c>
    </row>
    <row r="2226" spans="1:19" ht="15" customHeight="1" x14ac:dyDescent="0.35">
      <c r="A2226" s="4">
        <v>45218</v>
      </c>
      <c r="B2226" s="5">
        <f t="shared" si="786"/>
        <v>10</v>
      </c>
      <c r="C2226" s="5">
        <f t="shared" si="787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up'!$A$2:$C$50,3,FALSE)</f>
        <v>60</v>
      </c>
      <c r="J2226" s="5">
        <f>VLOOKUP(F2226,'Set up'!$A$2:$D$50,4,FALSE)</f>
        <v>60</v>
      </c>
      <c r="K2226" s="4">
        <f t="shared" si="793"/>
        <v>45278</v>
      </c>
      <c r="L2226" s="5">
        <f t="shared" si="794"/>
        <v>12</v>
      </c>
      <c r="M2226" s="5">
        <f t="shared" si="795"/>
        <v>2023</v>
      </c>
      <c r="N2226" s="96">
        <v>3212</v>
      </c>
      <c r="O2226" s="6">
        <f t="shared" ref="O2226:O2227" si="796">-N2226</f>
        <v>-3212</v>
      </c>
      <c r="P2226" s="6">
        <f t="shared" si="773"/>
        <v>0</v>
      </c>
      <c r="Q2226" s="7">
        <f t="shared" si="792"/>
        <v>3756505.0500000021</v>
      </c>
      <c r="R2226" s="44" t="str">
        <f>VLOOKUP(F2226,'Set up'!$A$2:$E$50,5,FALSE)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786"/>
        <v>10</v>
      </c>
      <c r="C2227" s="5">
        <f t="shared" si="787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up'!$A$2:$C$50,3,FALSE)</f>
        <v>60</v>
      </c>
      <c r="J2227" s="5">
        <f>VLOOKUP(F2227,'Set up'!$A$2:$D$50,4,FALSE)</f>
        <v>60</v>
      </c>
      <c r="K2227" s="4">
        <f t="shared" si="793"/>
        <v>45278</v>
      </c>
      <c r="L2227" s="5">
        <f t="shared" si="794"/>
        <v>12</v>
      </c>
      <c r="M2227" s="5">
        <f t="shared" si="795"/>
        <v>2023</v>
      </c>
      <c r="N2227" s="96">
        <v>1606</v>
      </c>
      <c r="O2227" s="6">
        <f t="shared" si="796"/>
        <v>-1606</v>
      </c>
      <c r="P2227" s="6">
        <f t="shared" si="773"/>
        <v>0</v>
      </c>
      <c r="Q2227" s="7">
        <f t="shared" si="792"/>
        <v>3758111.0500000021</v>
      </c>
      <c r="R2227" s="44" t="str">
        <f>VLOOKUP(F2227,'Set up'!$A$2:$E$50,5,FALSE)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786"/>
        <v>10</v>
      </c>
      <c r="C2228" s="5">
        <f t="shared" si="787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up'!$A$2:$C$50,3,FALSE)</f>
        <v>Cash</v>
      </c>
      <c r="J2228" s="5">
        <f>VLOOKUP(F2228,'Set up'!$A$2:$D$50,4,FALSE)</f>
        <v>0</v>
      </c>
      <c r="K2228" s="4">
        <f t="shared" si="793"/>
        <v>45219</v>
      </c>
      <c r="L2228" s="5">
        <f t="shared" si="794"/>
        <v>10</v>
      </c>
      <c r="M2228" s="5">
        <f t="shared" si="795"/>
        <v>2023</v>
      </c>
      <c r="N2228" s="96">
        <v>2700</v>
      </c>
      <c r="O2228" s="6">
        <f>-1682.2-1017.8</f>
        <v>-2700</v>
      </c>
      <c r="P2228" s="6">
        <f t="shared" si="773"/>
        <v>0</v>
      </c>
      <c r="Q2228" s="7">
        <f t="shared" si="792"/>
        <v>3760811.0500000021</v>
      </c>
      <c r="R2228" s="44" t="str">
        <f>VLOOKUP(F2228,'Set up'!$A$2:$E$50,5,FALSE)</f>
        <v>Trsf</v>
      </c>
      <c r="S2228" s="1" t="s">
        <v>2694</v>
      </c>
    </row>
    <row r="2229" spans="1:19" ht="15" customHeight="1" x14ac:dyDescent="0.35">
      <c r="A2229" s="4">
        <v>45220</v>
      </c>
      <c r="B2229" s="5">
        <f t="shared" ref="B2229:B2258" si="797">MONTH(A2229)</f>
        <v>10</v>
      </c>
      <c r="C2229" s="5">
        <f t="shared" ref="C2229:C2258" si="798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up'!$A$2:$C$50,3,FALSE)</f>
        <v>#N/A</v>
      </c>
      <c r="J2229" s="5" t="e">
        <f>VLOOKUP(F2229,'Set up'!$A$2:$D$50,4,FALSE)</f>
        <v>#N/A</v>
      </c>
      <c r="K2229" s="4" t="e">
        <f t="shared" ref="K2229:K2258" si="799">A2229+J2229</f>
        <v>#N/A</v>
      </c>
      <c r="L2229" s="5" t="e">
        <f t="shared" ref="L2229:L2258" si="800">MONTH(K2229)</f>
        <v>#N/A</v>
      </c>
      <c r="M2229" s="5" t="e">
        <f t="shared" ref="M2229:M2258" si="801">YEAR(K2229)</f>
        <v>#N/A</v>
      </c>
      <c r="N2229" s="96">
        <v>0</v>
      </c>
      <c r="P2229" s="6">
        <f t="shared" ref="P2229:P2258" si="802">SUM(N2229+O2229)</f>
        <v>0</v>
      </c>
      <c r="Q2229" s="7">
        <f t="shared" ref="Q2229:Q2258" si="803">SUM(Q2228+N2229)</f>
        <v>3760811.0500000021</v>
      </c>
      <c r="R2229" s="44" t="e">
        <f>VLOOKUP(F2229,'Set up'!$A$2:$E$50,5,FALSE)</f>
        <v>#N/A</v>
      </c>
    </row>
    <row r="2230" spans="1:19" ht="15" customHeight="1" x14ac:dyDescent="0.35">
      <c r="A2230" s="4">
        <v>45220</v>
      </c>
      <c r="B2230" s="5">
        <f t="shared" si="797"/>
        <v>10</v>
      </c>
      <c r="C2230" s="5">
        <f t="shared" si="798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up'!$A$2:$C$50,3,FALSE)</f>
        <v>#N/A</v>
      </c>
      <c r="J2230" s="5" t="e">
        <f>VLOOKUP(F2230,'Set up'!$A$2:$D$50,4,FALSE)</f>
        <v>#N/A</v>
      </c>
      <c r="K2230" s="4" t="e">
        <f t="shared" si="799"/>
        <v>#N/A</v>
      </c>
      <c r="L2230" s="5" t="e">
        <f t="shared" si="800"/>
        <v>#N/A</v>
      </c>
      <c r="M2230" s="5" t="e">
        <f t="shared" si="801"/>
        <v>#N/A</v>
      </c>
      <c r="N2230" s="96">
        <v>0</v>
      </c>
      <c r="P2230" s="6">
        <f t="shared" si="802"/>
        <v>0</v>
      </c>
      <c r="Q2230" s="7">
        <f t="shared" si="803"/>
        <v>3760811.0500000021</v>
      </c>
      <c r="R2230" s="44" t="e">
        <f>VLOOKUP(F2230,'Set up'!$A$2:$E$50,5,FALSE)</f>
        <v>#N/A</v>
      </c>
    </row>
    <row r="2231" spans="1:19" ht="15" customHeight="1" x14ac:dyDescent="0.35">
      <c r="A2231" s="4">
        <v>45220</v>
      </c>
      <c r="B2231" s="5">
        <f t="shared" si="797"/>
        <v>10</v>
      </c>
      <c r="C2231" s="5">
        <f t="shared" si="798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up'!$A$2:$C$50,3,FALSE)</f>
        <v>#N/A</v>
      </c>
      <c r="J2231" s="5" t="e">
        <f>VLOOKUP(F2231,'Set up'!$A$2:$D$50,4,FALSE)</f>
        <v>#N/A</v>
      </c>
      <c r="K2231" s="4" t="e">
        <f t="shared" si="799"/>
        <v>#N/A</v>
      </c>
      <c r="L2231" s="5" t="e">
        <f t="shared" si="800"/>
        <v>#N/A</v>
      </c>
      <c r="M2231" s="5" t="e">
        <f t="shared" si="801"/>
        <v>#N/A</v>
      </c>
      <c r="N2231" s="96">
        <v>0</v>
      </c>
      <c r="P2231" s="6">
        <f t="shared" si="802"/>
        <v>0</v>
      </c>
      <c r="Q2231" s="7">
        <f t="shared" si="803"/>
        <v>3760811.0500000021</v>
      </c>
      <c r="R2231" s="44" t="e">
        <f>VLOOKUP(F2231,'Set up'!$A$2:$E$50,5,FALSE)</f>
        <v>#N/A</v>
      </c>
    </row>
    <row r="2232" spans="1:19" ht="15" customHeight="1" x14ac:dyDescent="0.35">
      <c r="A2232" s="4">
        <v>45220</v>
      </c>
      <c r="B2232" s="5">
        <f t="shared" si="797"/>
        <v>10</v>
      </c>
      <c r="C2232" s="5">
        <f t="shared" si="798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up'!$A$2:$C$50,3,FALSE)</f>
        <v>#N/A</v>
      </c>
      <c r="J2232" s="5" t="e">
        <f>VLOOKUP(F2232,'Set up'!$A$2:$D$50,4,FALSE)</f>
        <v>#N/A</v>
      </c>
      <c r="K2232" s="4" t="e">
        <f t="shared" si="799"/>
        <v>#N/A</v>
      </c>
      <c r="L2232" s="5" t="e">
        <f t="shared" si="800"/>
        <v>#N/A</v>
      </c>
      <c r="M2232" s="5" t="e">
        <f t="shared" si="801"/>
        <v>#N/A</v>
      </c>
      <c r="N2232" s="96">
        <v>0</v>
      </c>
      <c r="P2232" s="6">
        <f t="shared" si="802"/>
        <v>0</v>
      </c>
      <c r="Q2232" s="7">
        <f t="shared" si="803"/>
        <v>3760811.0500000021</v>
      </c>
      <c r="R2232" s="44" t="e">
        <f>VLOOKUP(F2232,'Set up'!$A$2:$E$50,5,FALSE)</f>
        <v>#N/A</v>
      </c>
    </row>
    <row r="2233" spans="1:19" ht="15" customHeight="1" x14ac:dyDescent="0.35">
      <c r="A2233" s="4">
        <v>45220</v>
      </c>
      <c r="B2233" s="5">
        <f t="shared" si="797"/>
        <v>10</v>
      </c>
      <c r="C2233" s="5">
        <f t="shared" si="798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up'!$A$2:$C$50,3,FALSE)</f>
        <v>#N/A</v>
      </c>
      <c r="J2233" s="5" t="e">
        <f>VLOOKUP(F2233,'Set up'!$A$2:$D$50,4,FALSE)</f>
        <v>#N/A</v>
      </c>
      <c r="K2233" s="4" t="e">
        <f t="shared" si="799"/>
        <v>#N/A</v>
      </c>
      <c r="L2233" s="5" t="e">
        <f t="shared" si="800"/>
        <v>#N/A</v>
      </c>
      <c r="M2233" s="5" t="e">
        <f t="shared" si="801"/>
        <v>#N/A</v>
      </c>
      <c r="N2233" s="96">
        <v>0</v>
      </c>
      <c r="P2233" s="6">
        <f t="shared" si="802"/>
        <v>0</v>
      </c>
      <c r="Q2233" s="7">
        <f t="shared" si="803"/>
        <v>3760811.0500000021</v>
      </c>
      <c r="R2233" s="44" t="e">
        <f>VLOOKUP(F2233,'Set up'!$A$2:$E$50,5,FALSE)</f>
        <v>#N/A</v>
      </c>
    </row>
    <row r="2234" spans="1:19" ht="15" customHeight="1" x14ac:dyDescent="0.35">
      <c r="A2234" s="4">
        <v>45220</v>
      </c>
      <c r="B2234" s="5">
        <f t="shared" si="797"/>
        <v>10</v>
      </c>
      <c r="C2234" s="5">
        <f t="shared" si="798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up'!$A$2:$C$50,3,FALSE)</f>
        <v>#N/A</v>
      </c>
      <c r="J2234" s="5" t="e">
        <f>VLOOKUP(F2234,'Set up'!$A$2:$D$50,4,FALSE)</f>
        <v>#N/A</v>
      </c>
      <c r="K2234" s="4" t="e">
        <f t="shared" si="799"/>
        <v>#N/A</v>
      </c>
      <c r="L2234" s="5" t="e">
        <f t="shared" si="800"/>
        <v>#N/A</v>
      </c>
      <c r="M2234" s="5" t="e">
        <f t="shared" si="801"/>
        <v>#N/A</v>
      </c>
      <c r="N2234" s="96">
        <v>0</v>
      </c>
      <c r="P2234" s="6">
        <f t="shared" si="802"/>
        <v>0</v>
      </c>
      <c r="Q2234" s="7">
        <f t="shared" si="803"/>
        <v>3760811.0500000021</v>
      </c>
      <c r="R2234" s="44" t="e">
        <f>VLOOKUP(F2234,'Set up'!$A$2:$E$50,5,FALSE)</f>
        <v>#N/A</v>
      </c>
    </row>
    <row r="2235" spans="1:19" ht="15" customHeight="1" x14ac:dyDescent="0.35">
      <c r="A2235" s="4">
        <v>45224</v>
      </c>
      <c r="B2235" s="5">
        <f t="shared" si="797"/>
        <v>10</v>
      </c>
      <c r="C2235" s="5">
        <f t="shared" si="798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up'!$A$2:$C$50,3,FALSE)</f>
        <v>Cash</v>
      </c>
      <c r="J2235" s="5">
        <f>VLOOKUP(F2235,'Set up'!$A$2:$D$50,4,FALSE)</f>
        <v>0</v>
      </c>
      <c r="K2235" s="4">
        <f t="shared" si="799"/>
        <v>45224</v>
      </c>
      <c r="L2235" s="5">
        <f t="shared" si="800"/>
        <v>10</v>
      </c>
      <c r="M2235" s="5">
        <f t="shared" si="801"/>
        <v>2023</v>
      </c>
      <c r="N2235" s="96">
        <v>250</v>
      </c>
      <c r="O2235" s="6">
        <f>-N2235</f>
        <v>-250</v>
      </c>
      <c r="P2235" s="6">
        <f t="shared" si="802"/>
        <v>0</v>
      </c>
      <c r="Q2235" s="7">
        <f t="shared" si="803"/>
        <v>3761061.0500000021</v>
      </c>
      <c r="R2235" s="44" t="str">
        <f>VLOOKUP(F2235,'Set up'!$A$2:$E$50,5,FALSE)</f>
        <v>Trsf</v>
      </c>
      <c r="S2235" s="1" t="s">
        <v>2695</v>
      </c>
    </row>
    <row r="2236" spans="1:19" ht="15" customHeight="1" x14ac:dyDescent="0.35">
      <c r="A2236" s="4">
        <v>45224</v>
      </c>
      <c r="B2236" s="5">
        <f t="shared" si="797"/>
        <v>10</v>
      </c>
      <c r="C2236" s="5">
        <f t="shared" si="798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up'!$A$2:$C$50,3,FALSE)</f>
        <v>Cash</v>
      </c>
      <c r="J2236" s="5">
        <f>VLOOKUP(F2236,'Set up'!$A$2:$D$50,4,FALSE)</f>
        <v>0</v>
      </c>
      <c r="K2236" s="4">
        <f t="shared" si="799"/>
        <v>45224</v>
      </c>
      <c r="L2236" s="5">
        <f t="shared" si="800"/>
        <v>10</v>
      </c>
      <c r="M2236" s="5">
        <f t="shared" si="801"/>
        <v>2023</v>
      </c>
      <c r="N2236" s="96">
        <v>6512</v>
      </c>
      <c r="O2236" s="6">
        <f>-232.2-3500</f>
        <v>-3732.2</v>
      </c>
      <c r="P2236" s="6">
        <f t="shared" si="802"/>
        <v>2779.8</v>
      </c>
      <c r="Q2236" s="7">
        <f t="shared" si="803"/>
        <v>3767573.0500000021</v>
      </c>
      <c r="R2236" s="44" t="str">
        <f>VLOOKUP(F2236,'Set up'!$A$2:$E$50,5,FALSE)</f>
        <v>Trsf</v>
      </c>
      <c r="S2236" s="1" t="s">
        <v>2696</v>
      </c>
    </row>
    <row r="2237" spans="1:19" ht="15" customHeight="1" x14ac:dyDescent="0.35">
      <c r="A2237" s="4">
        <v>45224</v>
      </c>
      <c r="B2237" s="5">
        <f t="shared" si="797"/>
        <v>10</v>
      </c>
      <c r="C2237" s="5">
        <f t="shared" si="798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up'!$A$2:$C$50,3,FALSE)</f>
        <v>Cash</v>
      </c>
      <c r="J2237" s="5">
        <f>VLOOKUP(F2237,'Set up'!$A$2:$D$50,4,FALSE)</f>
        <v>0</v>
      </c>
      <c r="K2237" s="4">
        <f t="shared" si="799"/>
        <v>45224</v>
      </c>
      <c r="L2237" s="5">
        <f t="shared" si="800"/>
        <v>10</v>
      </c>
      <c r="M2237" s="5">
        <f t="shared" si="801"/>
        <v>2023</v>
      </c>
      <c r="N2237" s="96">
        <v>1404</v>
      </c>
      <c r="P2237" s="6">
        <f t="shared" si="802"/>
        <v>1404</v>
      </c>
      <c r="Q2237" s="7">
        <f t="shared" si="803"/>
        <v>3768977.0500000021</v>
      </c>
      <c r="R2237" s="44" t="str">
        <f>VLOOKUP(F2237,'Set up'!$A$2:$E$50,5,FALSE)</f>
        <v>Trsf</v>
      </c>
    </row>
    <row r="2238" spans="1:19" ht="15" customHeight="1" x14ac:dyDescent="0.35">
      <c r="A2238" s="4">
        <v>45224</v>
      </c>
      <c r="B2238" s="5">
        <f t="shared" si="797"/>
        <v>10</v>
      </c>
      <c r="C2238" s="5">
        <f t="shared" si="798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up'!$A$2:$C$50,3,FALSE)</f>
        <v>Cash</v>
      </c>
      <c r="J2238" s="5">
        <f>VLOOKUP(F2238,'Set up'!$A$2:$D$50,4,FALSE)</f>
        <v>0</v>
      </c>
      <c r="K2238" s="4">
        <f t="shared" si="799"/>
        <v>45224</v>
      </c>
      <c r="L2238" s="5">
        <f t="shared" si="800"/>
        <v>10</v>
      </c>
      <c r="M2238" s="5">
        <f t="shared" si="801"/>
        <v>2023</v>
      </c>
      <c r="N2238" s="96">
        <v>2530</v>
      </c>
      <c r="O2238" s="6">
        <f t="shared" ref="O2238:O2246" si="804">-N2238</f>
        <v>-2530</v>
      </c>
      <c r="P2238" s="6">
        <f t="shared" si="802"/>
        <v>0</v>
      </c>
      <c r="Q2238" s="7">
        <f t="shared" si="803"/>
        <v>3771507.0500000021</v>
      </c>
      <c r="R2238" s="44" t="str">
        <f>VLOOKUP(F2238,'Set up'!$A$2:$E$50,5,FALSE)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797"/>
        <v>10</v>
      </c>
      <c r="C2239" s="5">
        <f t="shared" si="798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up'!$A$2:$C$50,3,FALSE)</f>
        <v>Cash</v>
      </c>
      <c r="J2239" s="5">
        <f>VLOOKUP(F2239,'Set up'!$A$2:$D$50,4,FALSE)</f>
        <v>0</v>
      </c>
      <c r="K2239" s="4">
        <f t="shared" si="799"/>
        <v>45224</v>
      </c>
      <c r="L2239" s="5">
        <f t="shared" si="800"/>
        <v>10</v>
      </c>
      <c r="M2239" s="5">
        <f t="shared" si="801"/>
        <v>2023</v>
      </c>
      <c r="N2239" s="96">
        <v>475.2</v>
      </c>
      <c r="O2239" s="6">
        <f t="shared" si="804"/>
        <v>-475.2</v>
      </c>
      <c r="P2239" s="6">
        <f t="shared" si="802"/>
        <v>0</v>
      </c>
      <c r="Q2239" s="7">
        <f t="shared" si="803"/>
        <v>3771982.2500000023</v>
      </c>
      <c r="R2239" s="44" t="str">
        <f>VLOOKUP(F2239,'Set up'!$A$2:$E$50,5,FALSE)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797"/>
        <v>10</v>
      </c>
      <c r="C2240" s="5">
        <f t="shared" si="798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up'!$A$2:$C$50,3,FALSE)</f>
        <v>Cash</v>
      </c>
      <c r="J2240" s="5">
        <f>VLOOKUP(F2240,'Set up'!$A$2:$D$50,4,FALSE)</f>
        <v>0</v>
      </c>
      <c r="K2240" s="4">
        <f t="shared" si="799"/>
        <v>45224</v>
      </c>
      <c r="L2240" s="5">
        <f t="shared" si="800"/>
        <v>10</v>
      </c>
      <c r="M2240" s="5">
        <f t="shared" si="801"/>
        <v>2023</v>
      </c>
      <c r="N2240" s="96">
        <v>120</v>
      </c>
      <c r="O2240" s="6">
        <f t="shared" si="804"/>
        <v>-120</v>
      </c>
      <c r="P2240" s="6">
        <f t="shared" si="802"/>
        <v>0</v>
      </c>
      <c r="Q2240" s="7">
        <f t="shared" si="803"/>
        <v>3772102.2500000023</v>
      </c>
      <c r="R2240" s="44" t="str">
        <f>VLOOKUP(F2240,'Set up'!$A$2:$E$50,5,FALSE)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797"/>
        <v>10</v>
      </c>
      <c r="C2241" s="5">
        <f t="shared" si="798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up'!$A$2:$C$50,3,FALSE)</f>
        <v>Cash</v>
      </c>
      <c r="J2241" s="5">
        <f>VLOOKUP(F2241,'Set up'!$A$2:$D$50,4,FALSE)</f>
        <v>0</v>
      </c>
      <c r="K2241" s="4">
        <f t="shared" si="799"/>
        <v>45224</v>
      </c>
      <c r="L2241" s="5">
        <f t="shared" si="800"/>
        <v>10</v>
      </c>
      <c r="M2241" s="5">
        <f t="shared" si="801"/>
        <v>2023</v>
      </c>
      <c r="N2241" s="96">
        <v>310</v>
      </c>
      <c r="O2241" s="6">
        <f t="shared" si="804"/>
        <v>-310</v>
      </c>
      <c r="P2241" s="6">
        <f t="shared" si="802"/>
        <v>0</v>
      </c>
      <c r="Q2241" s="7">
        <f t="shared" si="803"/>
        <v>3772412.2500000023</v>
      </c>
      <c r="R2241" s="44" t="str">
        <f>VLOOKUP(F2241,'Set up'!$A$2:$E$50,5,FALSE)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797"/>
        <v>10</v>
      </c>
      <c r="C2242" s="5">
        <f t="shared" si="798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up'!$A$2:$C$50,3,FALSE)</f>
        <v>Cash</v>
      </c>
      <c r="J2242" s="5">
        <f>VLOOKUP(F2242,'Set up'!$A$2:$D$50,4,FALSE)</f>
        <v>0</v>
      </c>
      <c r="K2242" s="4">
        <f t="shared" si="799"/>
        <v>45224</v>
      </c>
      <c r="L2242" s="5">
        <f t="shared" si="800"/>
        <v>10</v>
      </c>
      <c r="M2242" s="5">
        <f t="shared" si="801"/>
        <v>2023</v>
      </c>
      <c r="N2242" s="96">
        <v>100</v>
      </c>
      <c r="O2242" s="6">
        <f t="shared" si="804"/>
        <v>-100</v>
      </c>
      <c r="P2242" s="6">
        <f t="shared" si="802"/>
        <v>0</v>
      </c>
      <c r="Q2242" s="7">
        <f t="shared" si="803"/>
        <v>3772512.2500000023</v>
      </c>
      <c r="R2242" s="44" t="str">
        <f>VLOOKUP(F2242,'Set up'!$A$2:$E$50,5,FALSE)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797"/>
        <v>10</v>
      </c>
      <c r="C2243" s="5">
        <f t="shared" si="798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up'!$A$2:$C$50,3,FALSE)</f>
        <v>Cash</v>
      </c>
      <c r="J2243" s="5">
        <f>VLOOKUP(F2243,'Set up'!$A$2:$D$50,4,FALSE)</f>
        <v>0</v>
      </c>
      <c r="K2243" s="4">
        <f t="shared" si="799"/>
        <v>45224</v>
      </c>
      <c r="L2243" s="5">
        <f t="shared" si="800"/>
        <v>10</v>
      </c>
      <c r="M2243" s="5">
        <f t="shared" si="801"/>
        <v>2023</v>
      </c>
      <c r="N2243" s="96">
        <v>1738</v>
      </c>
      <c r="O2243" s="6">
        <f t="shared" si="804"/>
        <v>-1738</v>
      </c>
      <c r="P2243" s="6">
        <f t="shared" si="802"/>
        <v>0</v>
      </c>
      <c r="Q2243" s="7">
        <f t="shared" si="803"/>
        <v>3774250.2500000023</v>
      </c>
      <c r="R2243" s="44" t="str">
        <f>VLOOKUP(F2243,'Set up'!$A$2:$E$50,5,FALSE)</f>
        <v>PD Chq</v>
      </c>
      <c r="S2243" s="1" t="s">
        <v>2616</v>
      </c>
    </row>
    <row r="2244" spans="1:19" ht="15" customHeight="1" x14ac:dyDescent="0.35">
      <c r="A2244" s="4">
        <v>45224</v>
      </c>
      <c r="B2244" s="5">
        <f t="shared" si="797"/>
        <v>10</v>
      </c>
      <c r="C2244" s="5">
        <f t="shared" si="798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up'!$A$2:$C$50,3,FALSE)</f>
        <v>Cash</v>
      </c>
      <c r="J2244" s="5">
        <f>VLOOKUP(F2244,'Set up'!$A$2:$D$50,4,FALSE)</f>
        <v>0</v>
      </c>
      <c r="K2244" s="4">
        <f t="shared" si="799"/>
        <v>45224</v>
      </c>
      <c r="L2244" s="5">
        <f t="shared" si="800"/>
        <v>10</v>
      </c>
      <c r="M2244" s="5">
        <f t="shared" si="801"/>
        <v>2023</v>
      </c>
      <c r="N2244" s="96">
        <v>468</v>
      </c>
      <c r="O2244" s="6">
        <f t="shared" si="804"/>
        <v>-468</v>
      </c>
      <c r="P2244" s="6">
        <f t="shared" si="802"/>
        <v>0</v>
      </c>
      <c r="Q2244" s="7">
        <f t="shared" si="803"/>
        <v>3774718.2500000023</v>
      </c>
      <c r="R2244" s="44" t="str">
        <f>VLOOKUP(F2244,'Set up'!$A$2:$E$50,5,FALSE)</f>
        <v>PD Chq</v>
      </c>
      <c r="S2244" s="1" t="s">
        <v>2616</v>
      </c>
    </row>
    <row r="2245" spans="1:19" ht="15" customHeight="1" x14ac:dyDescent="0.35">
      <c r="A2245" s="4">
        <v>45224</v>
      </c>
      <c r="B2245" s="5">
        <f t="shared" si="797"/>
        <v>10</v>
      </c>
      <c r="C2245" s="5">
        <f t="shared" si="798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up'!$A$2:$C$50,3,FALSE)</f>
        <v>Cash</v>
      </c>
      <c r="J2245" s="5">
        <f>VLOOKUP(F2245,'Set up'!$A$2:$D$50,4,FALSE)</f>
        <v>0</v>
      </c>
      <c r="K2245" s="4">
        <f t="shared" si="799"/>
        <v>45224</v>
      </c>
      <c r="L2245" s="5">
        <f t="shared" si="800"/>
        <v>10</v>
      </c>
      <c r="M2245" s="5">
        <f t="shared" si="801"/>
        <v>2023</v>
      </c>
      <c r="N2245" s="96">
        <v>95</v>
      </c>
      <c r="O2245" s="6">
        <f t="shared" si="804"/>
        <v>-95</v>
      </c>
      <c r="P2245" s="6">
        <f t="shared" si="802"/>
        <v>0</v>
      </c>
      <c r="Q2245" s="7">
        <f t="shared" si="803"/>
        <v>3774813.2500000023</v>
      </c>
      <c r="R2245" s="44" t="str">
        <f>VLOOKUP(F2245,'Set up'!$A$2:$E$50,5,FALSE)</f>
        <v>PD Chq</v>
      </c>
      <c r="S2245" s="1" t="s">
        <v>2616</v>
      </c>
    </row>
    <row r="2246" spans="1:19" ht="15" customHeight="1" x14ac:dyDescent="0.35">
      <c r="A2246" s="4">
        <v>45224</v>
      </c>
      <c r="B2246" s="5">
        <f t="shared" si="797"/>
        <v>10</v>
      </c>
      <c r="C2246" s="5">
        <f t="shared" si="798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up'!$A$2:$C$50,3,FALSE)</f>
        <v>Cash</v>
      </c>
      <c r="J2246" s="5">
        <f>VLOOKUP(F2246,'Set up'!$A$2:$D$50,4,FALSE)</f>
        <v>0</v>
      </c>
      <c r="K2246" s="4">
        <f t="shared" si="799"/>
        <v>45224</v>
      </c>
      <c r="L2246" s="5">
        <f t="shared" si="800"/>
        <v>10</v>
      </c>
      <c r="M2246" s="5">
        <f t="shared" si="801"/>
        <v>2023</v>
      </c>
      <c r="N2246" s="96">
        <v>260</v>
      </c>
      <c r="O2246" s="6">
        <f t="shared" si="804"/>
        <v>-260</v>
      </c>
      <c r="P2246" s="6">
        <f t="shared" si="802"/>
        <v>0</v>
      </c>
      <c r="Q2246" s="7">
        <f t="shared" si="803"/>
        <v>3775073.2500000023</v>
      </c>
      <c r="R2246" s="44" t="str">
        <f>VLOOKUP(F2246,'Set up'!$A$2:$E$50,5,FALSE)</f>
        <v>PD Chq</v>
      </c>
      <c r="S2246" s="1" t="s">
        <v>2616</v>
      </c>
    </row>
    <row r="2247" spans="1:19" ht="15" customHeight="1" x14ac:dyDescent="0.35">
      <c r="A2247" s="4">
        <v>45225</v>
      </c>
      <c r="B2247" s="5">
        <f t="shared" si="797"/>
        <v>10</v>
      </c>
      <c r="C2247" s="5">
        <f t="shared" si="798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up'!$A$2:$C$50,3,FALSE)</f>
        <v>Cash</v>
      </c>
      <c r="J2247" s="5">
        <f>VLOOKUP(F2247,'Set up'!$A$2:$D$50,4,FALSE)</f>
        <v>0</v>
      </c>
      <c r="K2247" s="4">
        <f t="shared" si="799"/>
        <v>45225</v>
      </c>
      <c r="L2247" s="5">
        <f t="shared" si="800"/>
        <v>10</v>
      </c>
      <c r="M2247" s="5">
        <f t="shared" si="801"/>
        <v>2023</v>
      </c>
      <c r="N2247" s="96">
        <v>1738</v>
      </c>
      <c r="P2247" s="6">
        <f t="shared" si="802"/>
        <v>1738</v>
      </c>
      <c r="Q2247" s="7">
        <f t="shared" si="803"/>
        <v>3776811.2500000023</v>
      </c>
      <c r="R2247" s="44" t="str">
        <f>VLOOKUP(F2247,'Set up'!$A$2:$E$50,5,FALSE)</f>
        <v>Trsf</v>
      </c>
    </row>
    <row r="2248" spans="1:19" ht="15" customHeight="1" x14ac:dyDescent="0.35">
      <c r="A2248" s="4">
        <v>45225</v>
      </c>
      <c r="B2248" s="5">
        <f t="shared" si="797"/>
        <v>10</v>
      </c>
      <c r="C2248" s="5">
        <f t="shared" si="798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up'!$A$2:$C$50,3,FALSE)</f>
        <v>Cash</v>
      </c>
      <c r="J2248" s="5">
        <f>VLOOKUP(F2248,'Set up'!$A$2:$D$50,4,FALSE)</f>
        <v>0</v>
      </c>
      <c r="K2248" s="4">
        <f t="shared" si="799"/>
        <v>45225</v>
      </c>
      <c r="L2248" s="5">
        <f t="shared" si="800"/>
        <v>10</v>
      </c>
      <c r="M2248" s="5">
        <f t="shared" si="801"/>
        <v>2023</v>
      </c>
      <c r="N2248" s="96">
        <v>405</v>
      </c>
      <c r="P2248" s="6">
        <f t="shared" si="802"/>
        <v>405</v>
      </c>
      <c r="Q2248" s="7">
        <f t="shared" si="803"/>
        <v>3777216.2500000023</v>
      </c>
      <c r="R2248" s="44" t="str">
        <f>VLOOKUP(F2248,'Set up'!$A$2:$E$50,5,FALSE)</f>
        <v>Trsf</v>
      </c>
    </row>
    <row r="2249" spans="1:19" ht="15" customHeight="1" x14ac:dyDescent="0.35">
      <c r="A2249" s="4">
        <v>45225</v>
      </c>
      <c r="B2249" s="5">
        <f t="shared" si="797"/>
        <v>10</v>
      </c>
      <c r="C2249" s="5">
        <f t="shared" si="798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up'!$A$2:$C$50,3,FALSE)</f>
        <v>Cash</v>
      </c>
      <c r="J2249" s="5">
        <f>VLOOKUP(F2249,'Set up'!$A$2:$D$50,4,FALSE)</f>
        <v>0</v>
      </c>
      <c r="K2249" s="4">
        <f t="shared" si="799"/>
        <v>45225</v>
      </c>
      <c r="L2249" s="5">
        <f t="shared" si="800"/>
        <v>10</v>
      </c>
      <c r="M2249" s="5">
        <f t="shared" si="801"/>
        <v>2023</v>
      </c>
      <c r="N2249" s="96">
        <v>187.5</v>
      </c>
      <c r="P2249" s="6">
        <f t="shared" si="802"/>
        <v>187.5</v>
      </c>
      <c r="Q2249" s="7">
        <f t="shared" si="803"/>
        <v>3777403.7500000023</v>
      </c>
      <c r="R2249" s="44" t="str">
        <f>VLOOKUP(F2249,'Set up'!$A$2:$E$50,5,FALSE)</f>
        <v>Trsf</v>
      </c>
    </row>
    <row r="2250" spans="1:19" ht="15" customHeight="1" x14ac:dyDescent="0.35">
      <c r="A2250" s="4">
        <v>45225</v>
      </c>
      <c r="B2250" s="5">
        <f t="shared" si="797"/>
        <v>10</v>
      </c>
      <c r="C2250" s="5">
        <f t="shared" si="798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up'!$A$2:$C$50,3,FALSE)</f>
        <v>Cash</v>
      </c>
      <c r="J2250" s="5">
        <f>VLOOKUP(F2250,'Set up'!$A$2:$D$50,4,FALSE)</f>
        <v>0</v>
      </c>
      <c r="K2250" s="4">
        <f t="shared" si="799"/>
        <v>45225</v>
      </c>
      <c r="L2250" s="5">
        <f t="shared" si="800"/>
        <v>10</v>
      </c>
      <c r="M2250" s="5">
        <f t="shared" si="801"/>
        <v>2023</v>
      </c>
      <c r="N2250" s="96">
        <v>105</v>
      </c>
      <c r="P2250" s="6">
        <f t="shared" si="802"/>
        <v>105</v>
      </c>
      <c r="Q2250" s="7">
        <f t="shared" si="803"/>
        <v>3777508.7500000023</v>
      </c>
      <c r="R2250" s="44" t="str">
        <f>VLOOKUP(F2250,'Set up'!$A$2:$E$50,5,FALSE)</f>
        <v>Trsf</v>
      </c>
    </row>
    <row r="2251" spans="1:19" ht="15" customHeight="1" x14ac:dyDescent="0.35">
      <c r="A2251" s="4">
        <v>45225</v>
      </c>
      <c r="B2251" s="5">
        <f t="shared" si="797"/>
        <v>10</v>
      </c>
      <c r="C2251" s="5">
        <f t="shared" si="798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up'!$A$2:$C$50,3,FALSE)</f>
        <v>Cash</v>
      </c>
      <c r="J2251" s="5">
        <f>VLOOKUP(F2251,'Set up'!$A$2:$D$50,4,FALSE)</f>
        <v>0</v>
      </c>
      <c r="K2251" s="4">
        <f t="shared" si="799"/>
        <v>45225</v>
      </c>
      <c r="L2251" s="5">
        <f t="shared" si="800"/>
        <v>10</v>
      </c>
      <c r="M2251" s="5">
        <f t="shared" si="801"/>
        <v>2023</v>
      </c>
      <c r="N2251" s="96">
        <v>100</v>
      </c>
      <c r="P2251" s="6">
        <f t="shared" si="802"/>
        <v>100</v>
      </c>
      <c r="Q2251" s="7">
        <f t="shared" si="803"/>
        <v>3777608.7500000023</v>
      </c>
      <c r="R2251" s="44" t="str">
        <f>VLOOKUP(F2251,'Set up'!$A$2:$E$50,5,FALSE)</f>
        <v>Trsf</v>
      </c>
    </row>
    <row r="2252" spans="1:19" ht="15" customHeight="1" x14ac:dyDescent="0.35">
      <c r="A2252" s="4">
        <v>45225</v>
      </c>
      <c r="B2252" s="5">
        <f t="shared" si="797"/>
        <v>10</v>
      </c>
      <c r="C2252" s="5">
        <f t="shared" si="798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up'!$A$2:$C$50,3,FALSE)</f>
        <v>Cash</v>
      </c>
      <c r="J2252" s="5">
        <f>VLOOKUP(F2252,'Set up'!$A$2:$D$50,4,FALSE)</f>
        <v>0</v>
      </c>
      <c r="K2252" s="4">
        <f t="shared" si="799"/>
        <v>45225</v>
      </c>
      <c r="L2252" s="5">
        <f t="shared" si="800"/>
        <v>10</v>
      </c>
      <c r="M2252" s="5">
        <f t="shared" si="801"/>
        <v>2023</v>
      </c>
      <c r="N2252" s="96">
        <v>1000</v>
      </c>
      <c r="P2252" s="6">
        <f t="shared" si="802"/>
        <v>1000</v>
      </c>
      <c r="Q2252" s="7">
        <f t="shared" si="803"/>
        <v>3778608.7500000023</v>
      </c>
      <c r="R2252" s="44" t="str">
        <f>VLOOKUP(F2252,'Set up'!$A$2:$E$50,5,FALSE)</f>
        <v>Trsf</v>
      </c>
    </row>
    <row r="2253" spans="1:19" ht="15" customHeight="1" x14ac:dyDescent="0.35">
      <c r="A2253" s="4">
        <v>45226</v>
      </c>
      <c r="B2253" s="5">
        <f t="shared" si="797"/>
        <v>10</v>
      </c>
      <c r="C2253" s="5">
        <f t="shared" si="798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up'!$A$2:$C$50,3,FALSE)</f>
        <v>Cash</v>
      </c>
      <c r="J2253" s="5">
        <f>VLOOKUP(F2253,'Set up'!$A$2:$D$50,4,FALSE)</f>
        <v>0</v>
      </c>
      <c r="K2253" s="4">
        <f t="shared" si="799"/>
        <v>45226</v>
      </c>
      <c r="L2253" s="5">
        <f t="shared" si="800"/>
        <v>10</v>
      </c>
      <c r="M2253" s="5">
        <f t="shared" si="801"/>
        <v>2023</v>
      </c>
      <c r="N2253" s="96">
        <v>258</v>
      </c>
      <c r="P2253" s="6">
        <f t="shared" si="802"/>
        <v>258</v>
      </c>
      <c r="Q2253" s="7">
        <f t="shared" si="803"/>
        <v>3778866.7500000023</v>
      </c>
      <c r="R2253" s="44" t="str">
        <f>VLOOKUP(F2253,'Set up'!$A$2:$E$50,5,FALSE)</f>
        <v>Trsf</v>
      </c>
    </row>
    <row r="2254" spans="1:19" ht="15" customHeight="1" x14ac:dyDescent="0.35">
      <c r="A2254" s="4">
        <v>45226</v>
      </c>
      <c r="B2254" s="5">
        <f t="shared" si="797"/>
        <v>10</v>
      </c>
      <c r="C2254" s="5">
        <f t="shared" si="798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up'!$A$2:$C$50,3,FALSE)</f>
        <v>Cash</v>
      </c>
      <c r="J2254" s="5">
        <f>VLOOKUP(F2254,'Set up'!$A$2:$D$50,4,FALSE)</f>
        <v>0</v>
      </c>
      <c r="K2254" s="4">
        <f t="shared" si="799"/>
        <v>45226</v>
      </c>
      <c r="L2254" s="5">
        <f t="shared" si="800"/>
        <v>10</v>
      </c>
      <c r="M2254" s="5">
        <f t="shared" si="801"/>
        <v>2023</v>
      </c>
      <c r="N2254" s="96">
        <v>390</v>
      </c>
      <c r="P2254" s="6">
        <f t="shared" si="802"/>
        <v>390</v>
      </c>
      <c r="Q2254" s="7">
        <f t="shared" si="803"/>
        <v>3779256.7500000023</v>
      </c>
      <c r="R2254" s="44" t="str">
        <f>VLOOKUP(F2254,'Set up'!$A$2:$E$50,5,FALSE)</f>
        <v>Trsf</v>
      </c>
    </row>
    <row r="2255" spans="1:19" ht="15" customHeight="1" x14ac:dyDescent="0.35">
      <c r="A2255" s="4">
        <v>45226</v>
      </c>
      <c r="B2255" s="5">
        <f t="shared" si="797"/>
        <v>10</v>
      </c>
      <c r="C2255" s="5">
        <f t="shared" si="798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up'!$A$2:$C$50,3,FALSE)</f>
        <v>Cash</v>
      </c>
      <c r="J2255" s="5">
        <f>VLOOKUP(F2255,'Set up'!$A$2:$D$50,4,FALSE)</f>
        <v>0</v>
      </c>
      <c r="K2255" s="4">
        <f t="shared" si="799"/>
        <v>45226</v>
      </c>
      <c r="L2255" s="5">
        <f t="shared" si="800"/>
        <v>10</v>
      </c>
      <c r="M2255" s="5">
        <f t="shared" si="801"/>
        <v>2023</v>
      </c>
      <c r="N2255" s="96">
        <v>695</v>
      </c>
      <c r="O2255" s="6">
        <f>-196.7</f>
        <v>-196.7</v>
      </c>
      <c r="P2255" s="6">
        <f t="shared" si="802"/>
        <v>498.3</v>
      </c>
      <c r="Q2255" s="7">
        <f t="shared" si="803"/>
        <v>3779951.7500000023</v>
      </c>
      <c r="R2255" s="44" t="str">
        <f>VLOOKUP(F2255,'Set up'!$A$2:$E$50,5,FALSE)</f>
        <v>Trsf</v>
      </c>
      <c r="S2255" s="1" t="s">
        <v>2704</v>
      </c>
    </row>
    <row r="2256" spans="1:19" ht="15" customHeight="1" x14ac:dyDescent="0.35">
      <c r="A2256" s="4">
        <v>45227</v>
      </c>
      <c r="B2256" s="5">
        <f t="shared" si="797"/>
        <v>10</v>
      </c>
      <c r="C2256" s="5">
        <f t="shared" si="798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up'!$A$2:$C$50,3,FALSE)</f>
        <v>Cash</v>
      </c>
      <c r="J2256" s="5">
        <f>VLOOKUP(F2256,'Set up'!$A$2:$D$50,4,FALSE)</f>
        <v>0</v>
      </c>
      <c r="K2256" s="4">
        <f t="shared" si="799"/>
        <v>45227</v>
      </c>
      <c r="L2256" s="5">
        <f t="shared" si="800"/>
        <v>10</v>
      </c>
      <c r="M2256" s="5">
        <f t="shared" si="801"/>
        <v>2023</v>
      </c>
      <c r="N2256" s="96">
        <v>187.5</v>
      </c>
      <c r="P2256" s="6">
        <f t="shared" si="802"/>
        <v>187.5</v>
      </c>
      <c r="Q2256" s="7">
        <f t="shared" si="803"/>
        <v>3780139.2500000023</v>
      </c>
      <c r="R2256" s="44" t="str">
        <f>VLOOKUP(F2256,'Set up'!$A$2:$E$50,5,FALSE)</f>
        <v>Trsf</v>
      </c>
    </row>
    <row r="2257" spans="1:19" ht="15" customHeight="1" x14ac:dyDescent="0.35">
      <c r="A2257" s="4">
        <v>45227</v>
      </c>
      <c r="B2257" s="5">
        <f t="shared" si="797"/>
        <v>10</v>
      </c>
      <c r="C2257" s="5">
        <f t="shared" si="798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up'!$A$2:$C$50,3,FALSE)</f>
        <v>Cash</v>
      </c>
      <c r="J2257" s="5">
        <f>VLOOKUP(F2257,'Set up'!$A$2:$D$50,4,FALSE)</f>
        <v>0</v>
      </c>
      <c r="K2257" s="4">
        <f t="shared" si="799"/>
        <v>45227</v>
      </c>
      <c r="L2257" s="5">
        <f t="shared" si="800"/>
        <v>10</v>
      </c>
      <c r="M2257" s="5">
        <f t="shared" si="801"/>
        <v>2023</v>
      </c>
      <c r="N2257" s="96">
        <v>4884</v>
      </c>
      <c r="P2257" s="6">
        <f t="shared" si="802"/>
        <v>4884</v>
      </c>
      <c r="Q2257" s="7">
        <f t="shared" si="803"/>
        <v>3785023.2500000023</v>
      </c>
      <c r="R2257" s="44" t="str">
        <f>VLOOKUP(F2257,'Set up'!$A$2:$E$50,5,FALSE)</f>
        <v>Trsf</v>
      </c>
    </row>
    <row r="2258" spans="1:19" ht="15" customHeight="1" x14ac:dyDescent="0.35">
      <c r="A2258" s="4">
        <v>45227</v>
      </c>
      <c r="B2258" s="5">
        <f t="shared" si="797"/>
        <v>10</v>
      </c>
      <c r="C2258" s="5">
        <f t="shared" si="798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up'!$A$2:$C$50,3,FALSE)</f>
        <v>Cash</v>
      </c>
      <c r="J2258" s="5">
        <f>VLOOKUP(F2258,'Set up'!$A$2:$D$50,4,FALSE)</f>
        <v>0</v>
      </c>
      <c r="K2258" s="4">
        <f t="shared" si="799"/>
        <v>45227</v>
      </c>
      <c r="L2258" s="5">
        <f t="shared" si="800"/>
        <v>10</v>
      </c>
      <c r="M2258" s="5">
        <f t="shared" si="801"/>
        <v>2023</v>
      </c>
      <c r="N2258" s="96">
        <v>1620</v>
      </c>
      <c r="P2258" s="6">
        <f t="shared" si="802"/>
        <v>1620</v>
      </c>
      <c r="Q2258" s="7">
        <f t="shared" si="803"/>
        <v>3786643.2500000023</v>
      </c>
      <c r="R2258" s="44" t="str">
        <f>VLOOKUP(F2258,'Set up'!$A$2:$E$50,5,FALSE)</f>
        <v>Trsf</v>
      </c>
    </row>
    <row r="2259" spans="1:19" ht="15" customHeight="1" x14ac:dyDescent="0.35">
      <c r="A2259" s="4">
        <v>45227</v>
      </c>
      <c r="B2259" s="5">
        <f t="shared" ref="B2259:B2260" si="805">MONTH(A2259)</f>
        <v>10</v>
      </c>
      <c r="C2259" s="5">
        <f t="shared" ref="C2259:C2260" si="806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up'!$A$2:$C$50,3,FALSE)</f>
        <v>Cash</v>
      </c>
      <c r="J2259" s="5">
        <f>VLOOKUP(F2259,'Set up'!$A$2:$D$50,4,FALSE)</f>
        <v>0</v>
      </c>
      <c r="K2259" s="4">
        <f t="shared" ref="K2259:K2260" si="807">A2259+J2259</f>
        <v>45227</v>
      </c>
      <c r="L2259" s="5">
        <f t="shared" ref="L2259:L2260" si="808">MONTH(K2259)</f>
        <v>10</v>
      </c>
      <c r="M2259" s="5">
        <f t="shared" ref="M2259:M2260" si="809">YEAR(K2259)</f>
        <v>2023</v>
      </c>
      <c r="N2259" s="96">
        <v>936</v>
      </c>
      <c r="P2259" s="6">
        <f t="shared" ref="P2259:P2322" si="810">SUM(N2259+O2259)</f>
        <v>936</v>
      </c>
      <c r="Q2259" s="7">
        <f t="shared" ref="Q2259:Q2260" si="811">SUM(Q2258+N2259)</f>
        <v>3787579.2500000023</v>
      </c>
      <c r="R2259" s="44" t="str">
        <f>VLOOKUP(F2259,'Set up'!$A$2:$E$50,5,FALSE)</f>
        <v>Trsf</v>
      </c>
    </row>
    <row r="2260" spans="1:19" ht="15" customHeight="1" x14ac:dyDescent="0.35">
      <c r="A2260" s="4">
        <v>45229</v>
      </c>
      <c r="B2260" s="5">
        <f t="shared" si="805"/>
        <v>10</v>
      </c>
      <c r="C2260" s="5">
        <f t="shared" si="806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up'!$A$2:$C$50,3,FALSE)</f>
        <v>30</v>
      </c>
      <c r="J2260" s="5">
        <f>VLOOKUP(F2260,'Set up'!$A$2:$D$50,4,FALSE)</f>
        <v>30</v>
      </c>
      <c r="K2260" s="4">
        <f t="shared" si="807"/>
        <v>45259</v>
      </c>
      <c r="L2260" s="5">
        <f t="shared" si="808"/>
        <v>11</v>
      </c>
      <c r="M2260" s="5">
        <f t="shared" si="809"/>
        <v>2023</v>
      </c>
      <c r="N2260" s="96">
        <v>8690</v>
      </c>
      <c r="O2260" s="6">
        <f t="shared" ref="O2260:O2268" si="812">-N2260</f>
        <v>-8690</v>
      </c>
      <c r="P2260" s="6">
        <f t="shared" si="810"/>
        <v>0</v>
      </c>
      <c r="Q2260" s="7">
        <f t="shared" si="811"/>
        <v>3796269.2500000023</v>
      </c>
      <c r="R2260" s="44" t="str">
        <f>VLOOKUP(F2260,'Set up'!$A$2:$E$50,5,FALSE)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813">MONTH(A2261)</f>
        <v>10</v>
      </c>
      <c r="C2261" s="5">
        <f t="shared" ref="C2261:C2268" si="814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up'!$A$2:$C$50,3,FALSE)</f>
        <v>30</v>
      </c>
      <c r="J2261" s="5">
        <f>VLOOKUP(F2261,'Set up'!$A$2:$D$50,4,FALSE)</f>
        <v>30</v>
      </c>
      <c r="K2261" s="4">
        <f t="shared" ref="K2261:K2268" si="815">A2261+J2261</f>
        <v>45259</v>
      </c>
      <c r="L2261" s="5">
        <f t="shared" ref="L2261:L2268" si="816">MONTH(K2261)</f>
        <v>11</v>
      </c>
      <c r="M2261" s="5">
        <f t="shared" ref="M2261:M2268" si="817">YEAR(K2261)</f>
        <v>2023</v>
      </c>
      <c r="N2261" s="96">
        <v>2613</v>
      </c>
      <c r="O2261" s="6">
        <f t="shared" si="812"/>
        <v>-2613</v>
      </c>
      <c r="P2261" s="6">
        <f t="shared" si="810"/>
        <v>0</v>
      </c>
      <c r="Q2261" s="7">
        <f t="shared" ref="Q2261:Q2268" si="818">SUM(Q2260+N2261)</f>
        <v>3798882.2500000023</v>
      </c>
      <c r="R2261" s="44" t="str">
        <f>VLOOKUP(F2261,'Set up'!$A$2:$E$50,5,FALSE)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813"/>
        <v>10</v>
      </c>
      <c r="C2262" s="5">
        <f t="shared" si="814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up'!$A$2:$C$50,3,FALSE)</f>
        <v>30</v>
      </c>
      <c r="J2262" s="5">
        <f>VLOOKUP(F2262,'Set up'!$A$2:$D$50,4,FALSE)</f>
        <v>30</v>
      </c>
      <c r="K2262" s="4">
        <f t="shared" si="815"/>
        <v>45259</v>
      </c>
      <c r="L2262" s="5">
        <f t="shared" si="816"/>
        <v>11</v>
      </c>
      <c r="M2262" s="5">
        <f t="shared" si="817"/>
        <v>2023</v>
      </c>
      <c r="N2262" s="96">
        <v>842.4</v>
      </c>
      <c r="O2262" s="6">
        <f t="shared" si="812"/>
        <v>-842.4</v>
      </c>
      <c r="P2262" s="6">
        <f t="shared" si="810"/>
        <v>0</v>
      </c>
      <c r="Q2262" s="7">
        <f t="shared" si="818"/>
        <v>3799724.6500000022</v>
      </c>
      <c r="R2262" s="44" t="str">
        <f>VLOOKUP(F2262,'Set up'!$A$2:$E$50,5,FALSE)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813"/>
        <v>10</v>
      </c>
      <c r="C2263" s="5">
        <f t="shared" si="814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up'!$A$2:$C$50,3,FALSE)</f>
        <v>30</v>
      </c>
      <c r="J2263" s="5">
        <f>VLOOKUP(F2263,'Set up'!$A$2:$D$50,4,FALSE)</f>
        <v>30</v>
      </c>
      <c r="K2263" s="4">
        <f t="shared" si="815"/>
        <v>45259</v>
      </c>
      <c r="L2263" s="5">
        <f t="shared" si="816"/>
        <v>11</v>
      </c>
      <c r="M2263" s="5">
        <f t="shared" si="817"/>
        <v>2023</v>
      </c>
      <c r="N2263" s="96">
        <v>288</v>
      </c>
      <c r="O2263" s="6">
        <f t="shared" si="812"/>
        <v>-288</v>
      </c>
      <c r="P2263" s="6">
        <f t="shared" si="810"/>
        <v>0</v>
      </c>
      <c r="Q2263" s="7">
        <f t="shared" si="818"/>
        <v>3800012.6500000022</v>
      </c>
      <c r="R2263" s="44" t="str">
        <f>VLOOKUP(F2263,'Set up'!$A$2:$E$50,5,FALSE)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813"/>
        <v>10</v>
      </c>
      <c r="C2264" s="5">
        <f t="shared" si="814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up'!$A$2:$C$50,3,FALSE)</f>
        <v>30</v>
      </c>
      <c r="J2264" s="5">
        <f>VLOOKUP(F2264,'Set up'!$A$2:$D$50,4,FALSE)</f>
        <v>30</v>
      </c>
      <c r="K2264" s="4">
        <f t="shared" si="815"/>
        <v>45259</v>
      </c>
      <c r="L2264" s="5">
        <f t="shared" si="816"/>
        <v>11</v>
      </c>
      <c r="M2264" s="5">
        <f t="shared" si="817"/>
        <v>2023</v>
      </c>
      <c r="N2264" s="96">
        <v>625</v>
      </c>
      <c r="O2264" s="6">
        <f t="shared" si="812"/>
        <v>-625</v>
      </c>
      <c r="P2264" s="6">
        <f t="shared" si="810"/>
        <v>0</v>
      </c>
      <c r="Q2264" s="7">
        <f t="shared" si="818"/>
        <v>3800637.6500000022</v>
      </c>
      <c r="R2264" s="44" t="str">
        <f>VLOOKUP(F2264,'Set up'!$A$2:$E$50,5,FALSE)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813"/>
        <v>10</v>
      </c>
      <c r="C2265" s="5">
        <f t="shared" si="814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up'!$A$2:$C$50,3,FALSE)</f>
        <v>30</v>
      </c>
      <c r="J2265" s="5">
        <f>VLOOKUP(F2265,'Set up'!$A$2:$D$50,4,FALSE)</f>
        <v>30</v>
      </c>
      <c r="K2265" s="4">
        <f t="shared" si="815"/>
        <v>45259</v>
      </c>
      <c r="L2265" s="5">
        <f t="shared" si="816"/>
        <v>11</v>
      </c>
      <c r="M2265" s="5">
        <f t="shared" si="817"/>
        <v>2023</v>
      </c>
      <c r="N2265" s="96">
        <v>260</v>
      </c>
      <c r="O2265" s="6">
        <f t="shared" si="812"/>
        <v>-260</v>
      </c>
      <c r="P2265" s="6">
        <f t="shared" si="810"/>
        <v>0</v>
      </c>
      <c r="Q2265" s="7">
        <f t="shared" si="818"/>
        <v>3800897.6500000022</v>
      </c>
      <c r="R2265" s="44" t="str">
        <f>VLOOKUP(F2265,'Set up'!$A$2:$E$50,5,FALSE)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813"/>
        <v>10</v>
      </c>
      <c r="C2266" s="5">
        <f t="shared" si="814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up'!$A$2:$C$50,3,FALSE)</f>
        <v>30</v>
      </c>
      <c r="J2266" s="5">
        <f>VLOOKUP(F2266,'Set up'!$A$2:$D$50,4,FALSE)</f>
        <v>30</v>
      </c>
      <c r="K2266" s="4">
        <f t="shared" si="815"/>
        <v>45259</v>
      </c>
      <c r="L2266" s="5">
        <f t="shared" si="816"/>
        <v>11</v>
      </c>
      <c r="M2266" s="5">
        <f t="shared" si="817"/>
        <v>2023</v>
      </c>
      <c r="N2266" s="96">
        <v>285</v>
      </c>
      <c r="O2266" s="6">
        <f t="shared" si="812"/>
        <v>-285</v>
      </c>
      <c r="P2266" s="6">
        <f t="shared" si="810"/>
        <v>0</v>
      </c>
      <c r="Q2266" s="7">
        <f t="shared" si="818"/>
        <v>3801182.6500000022</v>
      </c>
      <c r="R2266" s="44" t="str">
        <f>VLOOKUP(F2266,'Set up'!$A$2:$E$50,5,FALSE)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813"/>
        <v>10</v>
      </c>
      <c r="C2267" s="5">
        <f t="shared" si="814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up'!$A$2:$C$50,3,FALSE)</f>
        <v>30</v>
      </c>
      <c r="J2267" s="5">
        <f>VLOOKUP(F2267,'Set up'!$A$2:$D$50,4,FALSE)</f>
        <v>30</v>
      </c>
      <c r="K2267" s="4">
        <f t="shared" si="815"/>
        <v>45259</v>
      </c>
      <c r="L2267" s="5">
        <f t="shared" si="816"/>
        <v>11</v>
      </c>
      <c r="M2267" s="5">
        <f t="shared" si="817"/>
        <v>2023</v>
      </c>
      <c r="N2267" s="96">
        <v>930</v>
      </c>
      <c r="O2267" s="6">
        <f t="shared" si="812"/>
        <v>-930</v>
      </c>
      <c r="P2267" s="6">
        <f t="shared" si="810"/>
        <v>0</v>
      </c>
      <c r="Q2267" s="7">
        <f t="shared" si="818"/>
        <v>3802112.6500000022</v>
      </c>
      <c r="R2267" s="44" t="str">
        <f>VLOOKUP(F2267,'Set up'!$A$2:$E$50,5,FALSE)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813"/>
        <v>10</v>
      </c>
      <c r="C2268" s="5">
        <f t="shared" si="814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up'!$A$2:$C$50,3,FALSE)</f>
        <v>30</v>
      </c>
      <c r="J2268" s="5">
        <f>VLOOKUP(F2268,'Set up'!$A$2:$D$50,4,FALSE)</f>
        <v>30</v>
      </c>
      <c r="K2268" s="4">
        <f t="shared" si="815"/>
        <v>45259</v>
      </c>
      <c r="L2268" s="5">
        <f t="shared" si="816"/>
        <v>11</v>
      </c>
      <c r="M2268" s="5">
        <f t="shared" si="817"/>
        <v>2023</v>
      </c>
      <c r="N2268" s="96">
        <v>930</v>
      </c>
      <c r="O2268" s="6">
        <f t="shared" si="812"/>
        <v>-930</v>
      </c>
      <c r="P2268" s="6">
        <f t="shared" si="810"/>
        <v>0</v>
      </c>
      <c r="Q2268" s="7">
        <f t="shared" si="818"/>
        <v>3803042.6500000022</v>
      </c>
      <c r="R2268" s="44" t="str">
        <f>VLOOKUP(F2268,'Set up'!$A$2:$E$50,5,FALSE)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819">MONTH(A2269)</f>
        <v>10</v>
      </c>
      <c r="C2269" s="5">
        <f t="shared" ref="C2269" si="820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up'!$A$2:$C$50,3,FALSE)</f>
        <v>Cash</v>
      </c>
      <c r="J2269" s="5">
        <f>VLOOKUP(F2269,'Set up'!$A$2:$D$50,4,FALSE)</f>
        <v>0</v>
      </c>
      <c r="K2269" s="4">
        <f t="shared" ref="K2269" si="821">A2269+J2269</f>
        <v>45229</v>
      </c>
      <c r="L2269" s="5">
        <f t="shared" ref="L2269" si="822">MONTH(K2269)</f>
        <v>10</v>
      </c>
      <c r="M2269" s="5">
        <f t="shared" ref="M2269" si="823">YEAR(K2269)</f>
        <v>2023</v>
      </c>
      <c r="N2269" s="96">
        <v>1000</v>
      </c>
      <c r="P2269" s="6">
        <f t="shared" si="810"/>
        <v>1000</v>
      </c>
      <c r="Q2269" s="7">
        <f t="shared" ref="Q2269:Q2332" si="824">SUM(Q2268+N2269)</f>
        <v>3804042.6500000022</v>
      </c>
      <c r="R2269" s="44" t="str">
        <f>VLOOKUP(F2269,'Set up'!$A$2:$E$50,5,FALSE)</f>
        <v>Trsf</v>
      </c>
    </row>
    <row r="2270" spans="1:19" ht="15" customHeight="1" x14ac:dyDescent="0.35">
      <c r="A2270" s="4">
        <v>45231</v>
      </c>
      <c r="B2270" s="5">
        <f t="shared" ref="B2270:B2333" si="825">MONTH(A2270)</f>
        <v>11</v>
      </c>
      <c r="C2270" s="5">
        <f t="shared" ref="C2270:C2333" si="826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up'!$A$2:$C$50,3,FALSE)</f>
        <v>Cash</v>
      </c>
      <c r="J2270" s="5">
        <f>VLOOKUP(F2270,'Set up'!$A$2:$D$50,4,FALSE)</f>
        <v>0</v>
      </c>
      <c r="K2270" s="4">
        <f t="shared" ref="K2270:K2333" si="827">A2270+J2270</f>
        <v>45231</v>
      </c>
      <c r="L2270" s="5">
        <f t="shared" ref="L2270:L2333" si="828">MONTH(K2270)</f>
        <v>11</v>
      </c>
      <c r="M2270" s="5">
        <f t="shared" ref="M2270:M2333" si="829">YEAR(K2270)</f>
        <v>2023</v>
      </c>
      <c r="N2270" s="96">
        <v>1826</v>
      </c>
      <c r="O2270" s="6">
        <f t="shared" ref="O2270:O2277" si="830">-N2270</f>
        <v>-1826</v>
      </c>
      <c r="P2270" s="6">
        <f t="shared" si="810"/>
        <v>0</v>
      </c>
      <c r="Q2270" s="7">
        <f t="shared" si="824"/>
        <v>3805868.6500000022</v>
      </c>
      <c r="R2270" s="44" t="str">
        <f>VLOOKUP(F2270,'Set up'!$A$2:$E$50,5,FALSE)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825"/>
        <v>11</v>
      </c>
      <c r="C2271" s="5">
        <f t="shared" si="826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up'!$A$2:$C$50,3,FALSE)</f>
        <v>Cash</v>
      </c>
      <c r="J2271" s="5">
        <f>VLOOKUP(F2271,'Set up'!$A$2:$D$50,4,FALSE)</f>
        <v>0</v>
      </c>
      <c r="K2271" s="4">
        <f t="shared" si="827"/>
        <v>45231</v>
      </c>
      <c r="L2271" s="5">
        <f t="shared" si="828"/>
        <v>11</v>
      </c>
      <c r="M2271" s="5">
        <f t="shared" si="829"/>
        <v>2023</v>
      </c>
      <c r="N2271" s="96">
        <v>853.2</v>
      </c>
      <c r="O2271" s="6">
        <f t="shared" si="830"/>
        <v>-853.2</v>
      </c>
      <c r="P2271" s="6">
        <f t="shared" si="810"/>
        <v>0</v>
      </c>
      <c r="Q2271" s="7">
        <f t="shared" si="824"/>
        <v>3806721.8500000024</v>
      </c>
      <c r="R2271" s="44" t="str">
        <f>VLOOKUP(F2271,'Set up'!$A$2:$E$50,5,FALSE)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825"/>
        <v>11</v>
      </c>
      <c r="C2272" s="5">
        <f t="shared" si="826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up'!$A$2:$C$50,3,FALSE)</f>
        <v>Cash</v>
      </c>
      <c r="J2272" s="5">
        <f>VLOOKUP(F2272,'Set up'!$A$2:$D$50,4,FALSE)</f>
        <v>0</v>
      </c>
      <c r="K2272" s="4">
        <f t="shared" si="827"/>
        <v>45231</v>
      </c>
      <c r="L2272" s="5">
        <f t="shared" si="828"/>
        <v>11</v>
      </c>
      <c r="M2272" s="5">
        <f t="shared" si="829"/>
        <v>2023</v>
      </c>
      <c r="N2272" s="96">
        <v>426.6</v>
      </c>
      <c r="O2272" s="6">
        <f t="shared" si="830"/>
        <v>-426.6</v>
      </c>
      <c r="P2272" s="6">
        <f t="shared" si="810"/>
        <v>0</v>
      </c>
      <c r="Q2272" s="7">
        <f t="shared" si="824"/>
        <v>3807148.4500000025</v>
      </c>
      <c r="R2272" s="44" t="str">
        <f>VLOOKUP(F2272,'Set up'!$A$2:$E$50,5,FALSE)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825"/>
        <v>11</v>
      </c>
      <c r="C2273" s="5">
        <f t="shared" si="826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up'!$A$2:$C$50,3,FALSE)</f>
        <v>Cash</v>
      </c>
      <c r="J2273" s="5">
        <f>VLOOKUP(F2273,'Set up'!$A$2:$D$50,4,FALSE)</f>
        <v>0</v>
      </c>
      <c r="K2273" s="4">
        <f t="shared" si="827"/>
        <v>45231</v>
      </c>
      <c r="L2273" s="5">
        <f t="shared" si="828"/>
        <v>11</v>
      </c>
      <c r="M2273" s="5">
        <f t="shared" si="829"/>
        <v>2023</v>
      </c>
      <c r="N2273" s="96">
        <v>516</v>
      </c>
      <c r="O2273" s="6">
        <f t="shared" si="830"/>
        <v>-516</v>
      </c>
      <c r="P2273" s="6">
        <f t="shared" si="810"/>
        <v>0</v>
      </c>
      <c r="Q2273" s="7">
        <f t="shared" si="824"/>
        <v>3807664.4500000025</v>
      </c>
      <c r="R2273" s="44" t="str">
        <f>VLOOKUP(F2273,'Set up'!$A$2:$E$50,5,FALSE)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825"/>
        <v>11</v>
      </c>
      <c r="C2274" s="5">
        <f t="shared" si="826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up'!$A$2:$C$50,3,FALSE)</f>
        <v>Cash</v>
      </c>
      <c r="J2274" s="5">
        <f>VLOOKUP(F2274,'Set up'!$A$2:$D$50,4,FALSE)</f>
        <v>0</v>
      </c>
      <c r="K2274" s="4">
        <f t="shared" si="827"/>
        <v>45231</v>
      </c>
      <c r="L2274" s="5">
        <f t="shared" si="828"/>
        <v>11</v>
      </c>
      <c r="M2274" s="5">
        <f t="shared" si="829"/>
        <v>2023</v>
      </c>
      <c r="N2274" s="96">
        <v>110</v>
      </c>
      <c r="O2274" s="6">
        <f t="shared" si="830"/>
        <v>-110</v>
      </c>
      <c r="P2274" s="6">
        <f t="shared" si="810"/>
        <v>0</v>
      </c>
      <c r="Q2274" s="7">
        <f t="shared" si="824"/>
        <v>3807774.4500000025</v>
      </c>
      <c r="R2274" s="44" t="str">
        <f>VLOOKUP(F2274,'Set up'!$A$2:$E$50,5,FALSE)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825"/>
        <v>11</v>
      </c>
      <c r="C2275" s="5">
        <f t="shared" si="826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up'!$A$2:$C$50,3,FALSE)</f>
        <v>Cash</v>
      </c>
      <c r="J2275" s="5">
        <f>VLOOKUP(F2275,'Set up'!$A$2:$D$50,4,FALSE)</f>
        <v>0</v>
      </c>
      <c r="K2275" s="4">
        <f t="shared" si="827"/>
        <v>45233</v>
      </c>
      <c r="L2275" s="5">
        <f t="shared" si="828"/>
        <v>11</v>
      </c>
      <c r="M2275" s="5">
        <f t="shared" si="829"/>
        <v>2023</v>
      </c>
      <c r="N2275" s="96">
        <v>810</v>
      </c>
      <c r="O2275" s="6">
        <f t="shared" si="830"/>
        <v>-810</v>
      </c>
      <c r="P2275" s="6">
        <f t="shared" si="810"/>
        <v>0</v>
      </c>
      <c r="Q2275" s="7">
        <f t="shared" si="824"/>
        <v>3808584.4500000025</v>
      </c>
      <c r="R2275" s="44" t="str">
        <f>VLOOKUP(F2275,'Set up'!$A$2:$E$50,5,FALSE)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825"/>
        <v>11</v>
      </c>
      <c r="C2276" s="5">
        <f t="shared" si="826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up'!$A$2:$C$50,3,FALSE)</f>
        <v>Cash</v>
      </c>
      <c r="J2276" s="5">
        <f>VLOOKUP(F2276,'Set up'!$A$2:$D$50,4,FALSE)</f>
        <v>0</v>
      </c>
      <c r="K2276" s="4">
        <f t="shared" si="827"/>
        <v>45233</v>
      </c>
      <c r="L2276" s="5">
        <f t="shared" si="828"/>
        <v>11</v>
      </c>
      <c r="M2276" s="5">
        <f t="shared" si="829"/>
        <v>2023</v>
      </c>
      <c r="N2276" s="96">
        <v>264</v>
      </c>
      <c r="O2276" s="6">
        <f t="shared" si="830"/>
        <v>-264</v>
      </c>
      <c r="P2276" s="6">
        <f t="shared" si="810"/>
        <v>0</v>
      </c>
      <c r="Q2276" s="7">
        <f t="shared" si="824"/>
        <v>3808848.4500000025</v>
      </c>
      <c r="R2276" s="44" t="str">
        <f>VLOOKUP(F2276,'Set up'!$A$2:$E$50,5,FALSE)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825"/>
        <v>11</v>
      </c>
      <c r="C2277" s="5">
        <f t="shared" si="826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up'!$A$2:$C$50,3,FALSE)</f>
        <v>Cash</v>
      </c>
      <c r="J2277" s="5">
        <f>VLOOKUP(F2277,'Set up'!$A$2:$D$50,4,FALSE)</f>
        <v>0</v>
      </c>
      <c r="K2277" s="4">
        <f t="shared" si="827"/>
        <v>45233</v>
      </c>
      <c r="L2277" s="5">
        <f t="shared" si="828"/>
        <v>11</v>
      </c>
      <c r="M2277" s="5">
        <f t="shared" si="829"/>
        <v>2023</v>
      </c>
      <c r="N2277" s="96">
        <v>100</v>
      </c>
      <c r="O2277" s="6">
        <f t="shared" si="830"/>
        <v>-100</v>
      </c>
      <c r="P2277" s="6">
        <f t="shared" si="810"/>
        <v>0</v>
      </c>
      <c r="Q2277" s="7">
        <f t="shared" si="824"/>
        <v>3808948.4500000025</v>
      </c>
      <c r="R2277" s="44" t="str">
        <f>VLOOKUP(F2277,'Set up'!$A$2:$E$50,5,FALSE)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825"/>
        <v>11</v>
      </c>
      <c r="C2278" s="5">
        <f t="shared" si="826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up'!$A$2:$C$50,3,FALSE)</f>
        <v>Cash</v>
      </c>
      <c r="J2278" s="5">
        <f>VLOOKUP(F2278,'Set up'!$A$2:$D$50,4,FALSE)</f>
        <v>0</v>
      </c>
      <c r="K2278" s="4">
        <f t="shared" si="827"/>
        <v>45233</v>
      </c>
      <c r="L2278" s="5">
        <f t="shared" si="828"/>
        <v>11</v>
      </c>
      <c r="M2278" s="5">
        <f t="shared" si="829"/>
        <v>2023</v>
      </c>
      <c r="N2278" s="96">
        <v>1738</v>
      </c>
      <c r="P2278" s="6">
        <f t="shared" si="810"/>
        <v>1738</v>
      </c>
      <c r="Q2278" s="7">
        <f t="shared" si="824"/>
        <v>3810686.4500000025</v>
      </c>
      <c r="R2278" s="44" t="str">
        <f>VLOOKUP(F2278,'Set up'!$A$2:$E$50,5,FALSE)</f>
        <v>Trsf</v>
      </c>
    </row>
    <row r="2279" spans="1:19" ht="15" customHeight="1" x14ac:dyDescent="0.35">
      <c r="A2279" s="4">
        <v>45233</v>
      </c>
      <c r="B2279" s="5">
        <f t="shared" si="825"/>
        <v>11</v>
      </c>
      <c r="C2279" s="5">
        <f t="shared" si="826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up'!$A$2:$C$50,3,FALSE)</f>
        <v>Cash</v>
      </c>
      <c r="J2279" s="5">
        <f>VLOOKUP(F2279,'Set up'!$A$2:$D$50,4,FALSE)</f>
        <v>0</v>
      </c>
      <c r="K2279" s="4">
        <f t="shared" si="827"/>
        <v>45233</v>
      </c>
      <c r="L2279" s="5">
        <f t="shared" si="828"/>
        <v>11</v>
      </c>
      <c r="M2279" s="5">
        <f t="shared" si="829"/>
        <v>2023</v>
      </c>
      <c r="N2279" s="96">
        <v>405</v>
      </c>
      <c r="P2279" s="6">
        <f t="shared" si="810"/>
        <v>405</v>
      </c>
      <c r="Q2279" s="7">
        <f t="shared" si="824"/>
        <v>3811091.4500000025</v>
      </c>
      <c r="R2279" s="44" t="str">
        <f>VLOOKUP(F2279,'Set up'!$A$2:$E$50,5,FALSE)</f>
        <v>Trsf</v>
      </c>
    </row>
    <row r="2280" spans="1:19" ht="15" customHeight="1" x14ac:dyDescent="0.35">
      <c r="A2280" s="4">
        <v>45233</v>
      </c>
      <c r="B2280" s="5">
        <f t="shared" si="825"/>
        <v>11</v>
      </c>
      <c r="C2280" s="5">
        <f t="shared" si="826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up'!$A$2:$C$50,3,FALSE)</f>
        <v>Cash</v>
      </c>
      <c r="J2280" s="5">
        <f>VLOOKUP(F2280,'Set up'!$A$2:$D$50,4,FALSE)</f>
        <v>0</v>
      </c>
      <c r="K2280" s="4">
        <f t="shared" si="827"/>
        <v>45233</v>
      </c>
      <c r="L2280" s="5">
        <f t="shared" si="828"/>
        <v>11</v>
      </c>
      <c r="M2280" s="5">
        <f t="shared" si="829"/>
        <v>2023</v>
      </c>
      <c r="N2280" s="96">
        <v>125</v>
      </c>
      <c r="P2280" s="6">
        <f t="shared" si="810"/>
        <v>125</v>
      </c>
      <c r="Q2280" s="7">
        <f t="shared" si="824"/>
        <v>3811216.4500000025</v>
      </c>
      <c r="R2280" s="44" t="str">
        <f>VLOOKUP(F2280,'Set up'!$A$2:$E$50,5,FALSE)</f>
        <v>Trsf</v>
      </c>
    </row>
    <row r="2281" spans="1:19" ht="15" customHeight="1" x14ac:dyDescent="0.35">
      <c r="A2281" s="4">
        <v>45233</v>
      </c>
      <c r="B2281" s="5">
        <f t="shared" si="825"/>
        <v>11</v>
      </c>
      <c r="C2281" s="5">
        <f t="shared" si="826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up'!$A$2:$C$50,3,FALSE)</f>
        <v>Cash</v>
      </c>
      <c r="J2281" s="5">
        <f>VLOOKUP(F2281,'Set up'!$A$2:$D$50,4,FALSE)</f>
        <v>0</v>
      </c>
      <c r="K2281" s="4">
        <f t="shared" si="827"/>
        <v>45233</v>
      </c>
      <c r="L2281" s="5">
        <f t="shared" si="828"/>
        <v>11</v>
      </c>
      <c r="M2281" s="5">
        <f t="shared" si="829"/>
        <v>2023</v>
      </c>
      <c r="N2281" s="96">
        <v>150</v>
      </c>
      <c r="P2281" s="6">
        <f t="shared" si="810"/>
        <v>150</v>
      </c>
      <c r="Q2281" s="7">
        <f t="shared" si="824"/>
        <v>3811366.4500000025</v>
      </c>
      <c r="R2281" s="44" t="str">
        <f>VLOOKUP(F2281,'Set up'!$A$2:$E$50,5,FALSE)</f>
        <v>Trsf</v>
      </c>
    </row>
    <row r="2282" spans="1:19" ht="15" customHeight="1" x14ac:dyDescent="0.35">
      <c r="A2282" s="4">
        <v>45234</v>
      </c>
      <c r="B2282" s="5">
        <f t="shared" si="825"/>
        <v>11</v>
      </c>
      <c r="C2282" s="5">
        <f t="shared" si="826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up'!$A$2:$C$50,3,FALSE)</f>
        <v>Cash</v>
      </c>
      <c r="J2282" s="5">
        <f>VLOOKUP(F2282,'Set up'!$A$2:$D$50,4,FALSE)</f>
        <v>0</v>
      </c>
      <c r="K2282" s="4">
        <f t="shared" si="827"/>
        <v>45234</v>
      </c>
      <c r="L2282" s="5">
        <f t="shared" si="828"/>
        <v>11</v>
      </c>
      <c r="M2282" s="5">
        <f t="shared" si="829"/>
        <v>2023</v>
      </c>
      <c r="N2282" s="96">
        <v>1777.5</v>
      </c>
      <c r="P2282" s="6">
        <f t="shared" si="810"/>
        <v>1777.5</v>
      </c>
      <c r="Q2282" s="7">
        <f t="shared" si="824"/>
        <v>3813143.9500000025</v>
      </c>
      <c r="R2282" s="44" t="str">
        <f>VLOOKUP(F2282,'Set up'!$A$2:$E$50,5,FALSE)</f>
        <v>Trsf</v>
      </c>
    </row>
    <row r="2283" spans="1:19" ht="15" customHeight="1" x14ac:dyDescent="0.35">
      <c r="A2283" s="4">
        <v>45234</v>
      </c>
      <c r="B2283" s="5">
        <f t="shared" si="825"/>
        <v>11</v>
      </c>
      <c r="C2283" s="5">
        <f t="shared" si="826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up'!$A$2:$C$50,3,FALSE)</f>
        <v>Cash</v>
      </c>
      <c r="J2283" s="5">
        <f>VLOOKUP(F2283,'Set up'!$A$2:$D$50,4,FALSE)</f>
        <v>0</v>
      </c>
      <c r="K2283" s="4">
        <f t="shared" si="827"/>
        <v>45234</v>
      </c>
      <c r="L2283" s="5">
        <f t="shared" si="828"/>
        <v>11</v>
      </c>
      <c r="M2283" s="5">
        <f t="shared" si="829"/>
        <v>2023</v>
      </c>
      <c r="N2283" s="96">
        <v>219</v>
      </c>
      <c r="P2283" s="6">
        <f t="shared" si="810"/>
        <v>219</v>
      </c>
      <c r="Q2283" s="7">
        <f t="shared" si="824"/>
        <v>3813362.9500000025</v>
      </c>
      <c r="R2283" s="44" t="str">
        <f>VLOOKUP(F2283,'Set up'!$A$2:$E$50,5,FALSE)</f>
        <v>Trsf</v>
      </c>
    </row>
    <row r="2284" spans="1:19" ht="15" customHeight="1" x14ac:dyDescent="0.35">
      <c r="A2284" s="4">
        <v>45234</v>
      </c>
      <c r="B2284" s="5">
        <f t="shared" si="825"/>
        <v>11</v>
      </c>
      <c r="C2284" s="5">
        <f t="shared" si="826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up'!$A$2:$C$50,3,FALSE)</f>
        <v>Cash</v>
      </c>
      <c r="J2284" s="5">
        <f>VLOOKUP(F2284,'Set up'!$A$2:$D$50,4,FALSE)</f>
        <v>0</v>
      </c>
      <c r="K2284" s="4">
        <f t="shared" si="827"/>
        <v>45234</v>
      </c>
      <c r="L2284" s="5">
        <f t="shared" si="828"/>
        <v>11</v>
      </c>
      <c r="M2284" s="5">
        <f t="shared" si="829"/>
        <v>2023</v>
      </c>
      <c r="N2284" s="96">
        <v>438</v>
      </c>
      <c r="P2284" s="6">
        <f t="shared" si="810"/>
        <v>438</v>
      </c>
      <c r="Q2284" s="7">
        <f t="shared" si="824"/>
        <v>3813800.9500000025</v>
      </c>
      <c r="R2284" s="44" t="str">
        <f>VLOOKUP(F2284,'Set up'!$A$2:$E$50,5,FALSE)</f>
        <v>Trsf</v>
      </c>
    </row>
    <row r="2285" spans="1:19" ht="15" customHeight="1" x14ac:dyDescent="0.35">
      <c r="A2285" s="4">
        <v>45234</v>
      </c>
      <c r="B2285" s="5">
        <f t="shared" si="825"/>
        <v>11</v>
      </c>
      <c r="C2285" s="5">
        <f t="shared" si="826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up'!$A$2:$C$50,3,FALSE)</f>
        <v>Cash</v>
      </c>
      <c r="J2285" s="5">
        <f>VLOOKUP(F2285,'Set up'!$A$2:$D$50,4,FALSE)</f>
        <v>0</v>
      </c>
      <c r="K2285" s="4">
        <f t="shared" si="827"/>
        <v>45234</v>
      </c>
      <c r="L2285" s="5">
        <f t="shared" si="828"/>
        <v>11</v>
      </c>
      <c r="M2285" s="5">
        <f t="shared" si="829"/>
        <v>2023</v>
      </c>
      <c r="N2285" s="96">
        <v>236</v>
      </c>
      <c r="P2285" s="6">
        <f t="shared" si="810"/>
        <v>236</v>
      </c>
      <c r="Q2285" s="7">
        <f t="shared" si="824"/>
        <v>3814036.9500000025</v>
      </c>
      <c r="R2285" s="44" t="str">
        <f>VLOOKUP(F2285,'Set up'!$A$2:$E$50,5,FALSE)</f>
        <v>Trsf</v>
      </c>
    </row>
    <row r="2286" spans="1:19" ht="15" customHeight="1" x14ac:dyDescent="0.35">
      <c r="A2286" s="4">
        <v>45234</v>
      </c>
      <c r="B2286" s="5">
        <f t="shared" si="825"/>
        <v>11</v>
      </c>
      <c r="C2286" s="5">
        <f t="shared" si="826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up'!$A$2:$C$50,3,FALSE)</f>
        <v>Cash</v>
      </c>
      <c r="J2286" s="5">
        <f>VLOOKUP(F2286,'Set up'!$A$2:$D$50,4,FALSE)</f>
        <v>0</v>
      </c>
      <c r="K2286" s="4">
        <f t="shared" si="827"/>
        <v>45234</v>
      </c>
      <c r="L2286" s="5">
        <f t="shared" si="828"/>
        <v>11</v>
      </c>
      <c r="M2286" s="5">
        <f t="shared" si="829"/>
        <v>2023</v>
      </c>
      <c r="N2286" s="96">
        <v>95</v>
      </c>
      <c r="P2286" s="6">
        <f t="shared" si="810"/>
        <v>95</v>
      </c>
      <c r="Q2286" s="7">
        <f t="shared" si="824"/>
        <v>3814131.9500000025</v>
      </c>
      <c r="R2286" s="44" t="str">
        <f>VLOOKUP(F2286,'Set up'!$A$2:$E$50,5,FALSE)</f>
        <v>Trsf</v>
      </c>
    </row>
    <row r="2287" spans="1:19" ht="15" customHeight="1" x14ac:dyDescent="0.35">
      <c r="A2287" s="4">
        <v>45234</v>
      </c>
      <c r="B2287" s="5">
        <f t="shared" si="825"/>
        <v>11</v>
      </c>
      <c r="C2287" s="5">
        <f t="shared" si="826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up'!$A$2:$C$50,3,FALSE)</f>
        <v>Cash</v>
      </c>
      <c r="J2287" s="5">
        <f>VLOOKUP(F2287,'Set up'!$A$2:$D$50,4,FALSE)</f>
        <v>0</v>
      </c>
      <c r="K2287" s="4">
        <f t="shared" si="827"/>
        <v>45234</v>
      </c>
      <c r="L2287" s="5">
        <f t="shared" si="828"/>
        <v>11</v>
      </c>
      <c r="M2287" s="5">
        <f t="shared" si="829"/>
        <v>2023</v>
      </c>
      <c r="N2287" s="96">
        <v>312.5</v>
      </c>
      <c r="P2287" s="6">
        <f t="shared" si="810"/>
        <v>312.5</v>
      </c>
      <c r="Q2287" s="7">
        <f t="shared" si="824"/>
        <v>3814444.4500000025</v>
      </c>
      <c r="R2287" s="44" t="str">
        <f>VLOOKUP(F2287,'Set up'!$A$2:$E$50,5,FALSE)</f>
        <v>Trsf</v>
      </c>
    </row>
    <row r="2288" spans="1:19" ht="15" customHeight="1" x14ac:dyDescent="0.35">
      <c r="A2288" s="4">
        <v>45236</v>
      </c>
      <c r="B2288" s="5">
        <f t="shared" si="825"/>
        <v>11</v>
      </c>
      <c r="C2288" s="5">
        <f t="shared" si="826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up'!$A$2:$C$50,3,FALSE)</f>
        <v>Cash</v>
      </c>
      <c r="J2288" s="5">
        <f>VLOOKUP(F2288,'Set up'!$A$2:$D$50,4,FALSE)</f>
        <v>0</v>
      </c>
      <c r="K2288" s="4">
        <f t="shared" si="827"/>
        <v>45236</v>
      </c>
      <c r="L2288" s="5">
        <f t="shared" si="828"/>
        <v>11</v>
      </c>
      <c r="M2288" s="5">
        <f t="shared" si="829"/>
        <v>2023</v>
      </c>
      <c r="N2288" s="96">
        <v>437.5</v>
      </c>
      <c r="P2288" s="6">
        <f t="shared" si="810"/>
        <v>437.5</v>
      </c>
      <c r="Q2288" s="7">
        <f t="shared" si="824"/>
        <v>3814881.9500000025</v>
      </c>
      <c r="R2288" s="44" t="str">
        <f>VLOOKUP(F2288,'Set up'!$A$2:$E$50,5,FALSE)</f>
        <v>Trsf</v>
      </c>
    </row>
    <row r="2289" spans="1:19" ht="15" customHeight="1" x14ac:dyDescent="0.35">
      <c r="A2289" s="4">
        <v>45236</v>
      </c>
      <c r="B2289" s="5">
        <f t="shared" si="825"/>
        <v>11</v>
      </c>
      <c r="C2289" s="5">
        <f t="shared" si="826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up'!$A$2:$C$50,3,FALSE)</f>
        <v>Cash</v>
      </c>
      <c r="J2289" s="5">
        <f>VLOOKUP(F2289,'Set up'!$A$2:$D$50,4,FALSE)</f>
        <v>0</v>
      </c>
      <c r="K2289" s="4">
        <f t="shared" si="827"/>
        <v>45236</v>
      </c>
      <c r="L2289" s="5">
        <f t="shared" si="828"/>
        <v>11</v>
      </c>
      <c r="M2289" s="5">
        <f t="shared" si="829"/>
        <v>2023</v>
      </c>
      <c r="N2289" s="96">
        <v>11242</v>
      </c>
      <c r="P2289" s="6">
        <f t="shared" si="810"/>
        <v>11242</v>
      </c>
      <c r="Q2289" s="7">
        <f t="shared" si="824"/>
        <v>3826123.9500000025</v>
      </c>
      <c r="R2289" s="44" t="str">
        <f>VLOOKUP(F2289,'Set up'!$A$2:$E$50,5,FALSE)</f>
        <v>Trsf</v>
      </c>
    </row>
    <row r="2290" spans="1:19" ht="15" customHeight="1" x14ac:dyDescent="0.35">
      <c r="A2290" s="4">
        <v>45236</v>
      </c>
      <c r="B2290" s="5">
        <f t="shared" si="825"/>
        <v>11</v>
      </c>
      <c r="C2290" s="5">
        <f t="shared" si="826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up'!$A$2:$C$50,3,FALSE)</f>
        <v>Cash</v>
      </c>
      <c r="J2290" s="5">
        <f>VLOOKUP(F2290,'Set up'!$A$2:$D$50,4,FALSE)</f>
        <v>0</v>
      </c>
      <c r="K2290" s="4">
        <f t="shared" si="827"/>
        <v>45236</v>
      </c>
      <c r="L2290" s="5">
        <f t="shared" si="828"/>
        <v>11</v>
      </c>
      <c r="M2290" s="5">
        <f t="shared" si="829"/>
        <v>2023</v>
      </c>
      <c r="N2290" s="96">
        <v>3828</v>
      </c>
      <c r="P2290" s="6">
        <f t="shared" si="810"/>
        <v>3828</v>
      </c>
      <c r="Q2290" s="7">
        <f t="shared" si="824"/>
        <v>3829951.9500000025</v>
      </c>
      <c r="R2290" s="44" t="str">
        <f>VLOOKUP(F2290,'Set up'!$A$2:$E$50,5,FALSE)</f>
        <v>Trsf</v>
      </c>
    </row>
    <row r="2291" spans="1:19" ht="15" customHeight="1" x14ac:dyDescent="0.35">
      <c r="A2291" s="4">
        <v>45236</v>
      </c>
      <c r="B2291" s="5">
        <f t="shared" si="825"/>
        <v>11</v>
      </c>
      <c r="C2291" s="5">
        <f t="shared" si="826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up'!$A$2:$C$50,3,FALSE)</f>
        <v>Cash</v>
      </c>
      <c r="J2291" s="5">
        <f>VLOOKUP(F2291,'Set up'!$A$2:$D$50,4,FALSE)</f>
        <v>0</v>
      </c>
      <c r="K2291" s="4">
        <f t="shared" si="827"/>
        <v>45236</v>
      </c>
      <c r="L2291" s="5">
        <f t="shared" si="828"/>
        <v>11</v>
      </c>
      <c r="M2291" s="5">
        <f t="shared" si="829"/>
        <v>2023</v>
      </c>
      <c r="N2291" s="96">
        <v>2574</v>
      </c>
      <c r="P2291" s="6">
        <f t="shared" si="810"/>
        <v>2574</v>
      </c>
      <c r="Q2291" s="7">
        <f t="shared" si="824"/>
        <v>3832525.9500000025</v>
      </c>
      <c r="R2291" s="44" t="str">
        <f>VLOOKUP(F2291,'Set up'!$A$2:$E$50,5,FALSE)</f>
        <v>Trsf</v>
      </c>
    </row>
    <row r="2292" spans="1:19" ht="15" customHeight="1" x14ac:dyDescent="0.35">
      <c r="A2292" s="4">
        <v>45236</v>
      </c>
      <c r="B2292" s="5">
        <f t="shared" si="825"/>
        <v>11</v>
      </c>
      <c r="C2292" s="5">
        <f t="shared" si="826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up'!$A$2:$C$50,3,FALSE)</f>
        <v>Cash</v>
      </c>
      <c r="J2292" s="5">
        <f>VLOOKUP(F2292,'Set up'!$A$2:$D$50,4,FALSE)</f>
        <v>0</v>
      </c>
      <c r="K2292" s="4">
        <f t="shared" si="827"/>
        <v>45236</v>
      </c>
      <c r="L2292" s="5">
        <f t="shared" si="828"/>
        <v>11</v>
      </c>
      <c r="M2292" s="5">
        <f t="shared" si="829"/>
        <v>2023</v>
      </c>
      <c r="N2292" s="96">
        <v>1000</v>
      </c>
      <c r="P2292" s="6">
        <f t="shared" si="810"/>
        <v>1000</v>
      </c>
      <c r="Q2292" s="7">
        <f t="shared" si="824"/>
        <v>3833525.9500000025</v>
      </c>
      <c r="R2292" s="44" t="str">
        <f>VLOOKUP(F2292,'Set up'!$A$2:$E$50,5,FALSE)</f>
        <v>Trsf</v>
      </c>
    </row>
    <row r="2293" spans="1:19" ht="15" customHeight="1" x14ac:dyDescent="0.35">
      <c r="A2293" s="4">
        <v>45236</v>
      </c>
      <c r="B2293" s="5">
        <f t="shared" si="825"/>
        <v>11</v>
      </c>
      <c r="C2293" s="5">
        <f t="shared" si="826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up'!$A$2:$C$50,3,FALSE)</f>
        <v>Cash</v>
      </c>
      <c r="J2293" s="5">
        <f>VLOOKUP(F2293,'Set up'!$A$2:$D$50,4,FALSE)</f>
        <v>0</v>
      </c>
      <c r="K2293" s="4">
        <f t="shared" si="827"/>
        <v>45236</v>
      </c>
      <c r="L2293" s="5">
        <f t="shared" si="828"/>
        <v>11</v>
      </c>
      <c r="M2293" s="5">
        <f t="shared" si="829"/>
        <v>2023</v>
      </c>
      <c r="N2293" s="96">
        <v>380</v>
      </c>
      <c r="P2293" s="6">
        <f t="shared" si="810"/>
        <v>380</v>
      </c>
      <c r="Q2293" s="7">
        <f t="shared" si="824"/>
        <v>3833905.9500000025</v>
      </c>
      <c r="R2293" s="44" t="str">
        <f>VLOOKUP(F2293,'Set up'!$A$2:$E$50,5,FALSE)</f>
        <v>Trsf</v>
      </c>
    </row>
    <row r="2294" spans="1:19" ht="15" customHeight="1" x14ac:dyDescent="0.35">
      <c r="A2294" s="4">
        <v>45237</v>
      </c>
      <c r="B2294" s="5">
        <f t="shared" si="825"/>
        <v>11</v>
      </c>
      <c r="C2294" s="5">
        <f t="shared" si="826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up'!$A$2:$C$50,3,FALSE)</f>
        <v>Cash</v>
      </c>
      <c r="J2294" s="5">
        <f>VLOOKUP(F2294,'Set up'!$A$2:$D$50,4,FALSE)</f>
        <v>0</v>
      </c>
      <c r="K2294" s="4">
        <f t="shared" si="827"/>
        <v>45237</v>
      </c>
      <c r="L2294" s="5">
        <f t="shared" si="828"/>
        <v>11</v>
      </c>
      <c r="M2294" s="5">
        <f t="shared" si="829"/>
        <v>2023</v>
      </c>
      <c r="N2294" s="96">
        <v>1738</v>
      </c>
      <c r="O2294" s="6">
        <f t="shared" ref="O2294:O2298" si="831">-N2294</f>
        <v>-1738</v>
      </c>
      <c r="P2294" s="6">
        <f t="shared" si="810"/>
        <v>0</v>
      </c>
      <c r="Q2294" s="7">
        <f t="shared" si="824"/>
        <v>3835643.9500000025</v>
      </c>
      <c r="R2294" s="44" t="str">
        <f>VLOOKUP(F2294,'Set up'!$A$2:$E$50,5,FALSE)</f>
        <v>PD Chq</v>
      </c>
      <c r="S2294" s="1" t="s">
        <v>2652</v>
      </c>
    </row>
    <row r="2295" spans="1:19" ht="15" customHeight="1" x14ac:dyDescent="0.35">
      <c r="A2295" s="4">
        <v>45237</v>
      </c>
      <c r="B2295" s="5">
        <f t="shared" si="825"/>
        <v>11</v>
      </c>
      <c r="C2295" s="5">
        <f t="shared" si="826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up'!$A$2:$C$50,3,FALSE)</f>
        <v>Cash</v>
      </c>
      <c r="J2295" s="5">
        <f>VLOOKUP(F2295,'Set up'!$A$2:$D$50,4,FALSE)</f>
        <v>0</v>
      </c>
      <c r="K2295" s="4">
        <f t="shared" si="827"/>
        <v>45237</v>
      </c>
      <c r="L2295" s="5">
        <f t="shared" si="828"/>
        <v>11</v>
      </c>
      <c r="M2295" s="5">
        <f t="shared" si="829"/>
        <v>2023</v>
      </c>
      <c r="N2295" s="96">
        <v>450</v>
      </c>
      <c r="O2295" s="6">
        <f t="shared" si="831"/>
        <v>-450</v>
      </c>
      <c r="P2295" s="6">
        <f t="shared" si="810"/>
        <v>0</v>
      </c>
      <c r="Q2295" s="7">
        <f t="shared" si="824"/>
        <v>3836093.9500000025</v>
      </c>
      <c r="R2295" s="44" t="str">
        <f>VLOOKUP(F2295,'Set up'!$A$2:$E$50,5,FALSE)</f>
        <v>PD Chq</v>
      </c>
      <c r="S2295" s="1" t="s">
        <v>2652</v>
      </c>
    </row>
    <row r="2296" spans="1:19" ht="15" customHeight="1" x14ac:dyDescent="0.35">
      <c r="A2296" s="4">
        <v>45237</v>
      </c>
      <c r="B2296" s="5">
        <f t="shared" si="825"/>
        <v>11</v>
      </c>
      <c r="C2296" s="5">
        <f t="shared" si="826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up'!$A$2:$C$50,3,FALSE)</f>
        <v>Cash</v>
      </c>
      <c r="J2296" s="5">
        <f>VLOOKUP(F2296,'Set up'!$A$2:$D$50,4,FALSE)</f>
        <v>0</v>
      </c>
      <c r="K2296" s="4">
        <f t="shared" si="827"/>
        <v>45237</v>
      </c>
      <c r="L2296" s="5">
        <f t="shared" si="828"/>
        <v>11</v>
      </c>
      <c r="M2296" s="5">
        <f t="shared" si="829"/>
        <v>2023</v>
      </c>
      <c r="N2296" s="96">
        <v>277.5</v>
      </c>
      <c r="O2296" s="6">
        <f t="shared" si="831"/>
        <v>-277.5</v>
      </c>
      <c r="P2296" s="6">
        <f t="shared" si="810"/>
        <v>0</v>
      </c>
      <c r="Q2296" s="7">
        <f t="shared" si="824"/>
        <v>3836371.4500000025</v>
      </c>
      <c r="R2296" s="44" t="str">
        <f>VLOOKUP(F2296,'Set up'!$A$2:$E$50,5,FALSE)</f>
        <v>PD Chq</v>
      </c>
      <c r="S2296" s="1" t="s">
        <v>2652</v>
      </c>
    </row>
    <row r="2297" spans="1:19" ht="15" customHeight="1" x14ac:dyDescent="0.35">
      <c r="A2297" s="4">
        <v>45237</v>
      </c>
      <c r="B2297" s="5">
        <f t="shared" si="825"/>
        <v>11</v>
      </c>
      <c r="C2297" s="5">
        <f t="shared" si="826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up'!$A$2:$C$50,3,FALSE)</f>
        <v>Cash</v>
      </c>
      <c r="J2297" s="5">
        <f>VLOOKUP(F2297,'Set up'!$A$2:$D$50,4,FALSE)</f>
        <v>0</v>
      </c>
      <c r="K2297" s="4">
        <f t="shared" si="827"/>
        <v>45237</v>
      </c>
      <c r="L2297" s="5">
        <f t="shared" si="828"/>
        <v>11</v>
      </c>
      <c r="M2297" s="5">
        <f t="shared" si="829"/>
        <v>2023</v>
      </c>
      <c r="N2297" s="96">
        <v>95</v>
      </c>
      <c r="O2297" s="6">
        <f t="shared" si="831"/>
        <v>-95</v>
      </c>
      <c r="P2297" s="6">
        <f t="shared" si="810"/>
        <v>0</v>
      </c>
      <c r="Q2297" s="7">
        <f t="shared" si="824"/>
        <v>3836466.4500000025</v>
      </c>
      <c r="R2297" s="44" t="str">
        <f>VLOOKUP(F2297,'Set up'!$A$2:$E$50,5,FALSE)</f>
        <v>PD Chq</v>
      </c>
      <c r="S2297" s="1" t="s">
        <v>2652</v>
      </c>
    </row>
    <row r="2298" spans="1:19" ht="15" customHeight="1" x14ac:dyDescent="0.35">
      <c r="A2298" s="4">
        <v>45237</v>
      </c>
      <c r="B2298" s="5">
        <f t="shared" si="825"/>
        <v>11</v>
      </c>
      <c r="C2298" s="5">
        <f t="shared" si="826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up'!$A$2:$C$50,3,FALSE)</f>
        <v>Cash</v>
      </c>
      <c r="J2298" s="5">
        <f>VLOOKUP(F2298,'Set up'!$A$2:$D$50,4,FALSE)</f>
        <v>0</v>
      </c>
      <c r="K2298" s="4">
        <f t="shared" si="827"/>
        <v>45237</v>
      </c>
      <c r="L2298" s="5">
        <f t="shared" si="828"/>
        <v>11</v>
      </c>
      <c r="M2298" s="5">
        <f t="shared" si="829"/>
        <v>2023</v>
      </c>
      <c r="N2298" s="96">
        <v>258</v>
      </c>
      <c r="O2298" s="6">
        <f t="shared" si="831"/>
        <v>-258</v>
      </c>
      <c r="P2298" s="6">
        <f t="shared" si="810"/>
        <v>0</v>
      </c>
      <c r="Q2298" s="7">
        <f t="shared" si="824"/>
        <v>3836724.4500000025</v>
      </c>
      <c r="R2298" s="44" t="str">
        <f>VLOOKUP(F2298,'Set up'!$A$2:$E$50,5,FALSE)</f>
        <v>PD Chq</v>
      </c>
      <c r="S2298" s="1" t="s">
        <v>2652</v>
      </c>
    </row>
    <row r="2299" spans="1:19" ht="15" customHeight="1" x14ac:dyDescent="0.35">
      <c r="A2299" s="4">
        <v>45239</v>
      </c>
      <c r="B2299" s="5">
        <f t="shared" si="825"/>
        <v>11</v>
      </c>
      <c r="C2299" s="5">
        <f t="shared" si="826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up'!$A$2:$C$50,3,FALSE)</f>
        <v>Cash</v>
      </c>
      <c r="J2299" s="5">
        <f>VLOOKUP(F2299,'Set up'!$A$2:$D$50,4,FALSE)</f>
        <v>0</v>
      </c>
      <c r="K2299" s="4">
        <f t="shared" si="827"/>
        <v>45239</v>
      </c>
      <c r="L2299" s="5">
        <f t="shared" si="828"/>
        <v>11</v>
      </c>
      <c r="M2299" s="5">
        <f t="shared" si="829"/>
        <v>2023</v>
      </c>
      <c r="N2299" s="96">
        <v>3212</v>
      </c>
      <c r="O2299" s="6">
        <f t="shared" ref="O2299:O2305" si="832">-N2299</f>
        <v>-3212</v>
      </c>
      <c r="P2299" s="6">
        <f t="shared" si="810"/>
        <v>0</v>
      </c>
      <c r="Q2299" s="7">
        <f t="shared" si="824"/>
        <v>3839936.4500000025</v>
      </c>
      <c r="R2299" s="44" t="str">
        <f>VLOOKUP(F2299,'Set up'!$A$2:$E$50,5,FALSE)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825"/>
        <v>11</v>
      </c>
      <c r="C2300" s="5">
        <f t="shared" si="826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up'!$A$2:$C$50,3,FALSE)</f>
        <v>Cash</v>
      </c>
      <c r="J2300" s="5">
        <f>VLOOKUP(F2300,'Set up'!$A$2:$D$50,4,FALSE)</f>
        <v>0</v>
      </c>
      <c r="K2300" s="4">
        <f t="shared" si="827"/>
        <v>45239</v>
      </c>
      <c r="L2300" s="5">
        <f t="shared" si="828"/>
        <v>11</v>
      </c>
      <c r="M2300" s="5">
        <f t="shared" si="829"/>
        <v>2023</v>
      </c>
      <c r="N2300" s="96">
        <v>1295</v>
      </c>
      <c r="O2300" s="6">
        <f t="shared" si="832"/>
        <v>-1295</v>
      </c>
      <c r="P2300" s="6">
        <f t="shared" si="810"/>
        <v>0</v>
      </c>
      <c r="Q2300" s="7">
        <f t="shared" si="824"/>
        <v>3841231.4500000025</v>
      </c>
      <c r="R2300" s="44" t="str">
        <f>VLOOKUP(F2300,'Set up'!$A$2:$E$50,5,FALSE)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825"/>
        <v>11</v>
      </c>
      <c r="C2301" s="5">
        <f t="shared" si="826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up'!$A$2:$C$50,3,FALSE)</f>
        <v>Cash</v>
      </c>
      <c r="J2301" s="5">
        <f>VLOOKUP(F2301,'Set up'!$A$2:$D$50,4,FALSE)</f>
        <v>0</v>
      </c>
      <c r="K2301" s="4">
        <f t="shared" si="827"/>
        <v>45239</v>
      </c>
      <c r="L2301" s="5">
        <f t="shared" si="828"/>
        <v>11</v>
      </c>
      <c r="M2301" s="5">
        <f t="shared" si="829"/>
        <v>2023</v>
      </c>
      <c r="N2301" s="96">
        <v>516</v>
      </c>
      <c r="O2301" s="6">
        <f t="shared" si="832"/>
        <v>-516</v>
      </c>
      <c r="P2301" s="6">
        <f t="shared" si="810"/>
        <v>0</v>
      </c>
      <c r="Q2301" s="7">
        <f t="shared" si="824"/>
        <v>3841747.4500000025</v>
      </c>
      <c r="R2301" s="44" t="str">
        <f>VLOOKUP(F2301,'Set up'!$A$2:$E$50,5,FALSE)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825"/>
        <v>11</v>
      </c>
      <c r="C2302" s="5">
        <f t="shared" si="826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up'!$A$2:$C$50,3,FALSE)</f>
        <v>Cash</v>
      </c>
      <c r="J2302" s="5">
        <f>VLOOKUP(F2302,'Set up'!$A$2:$D$50,4,FALSE)</f>
        <v>0</v>
      </c>
      <c r="K2302" s="4">
        <f t="shared" si="827"/>
        <v>45239</v>
      </c>
      <c r="L2302" s="5">
        <f t="shared" si="828"/>
        <v>11</v>
      </c>
      <c r="M2302" s="5">
        <f t="shared" si="829"/>
        <v>2023</v>
      </c>
      <c r="N2302" s="96">
        <v>105</v>
      </c>
      <c r="O2302" s="6">
        <f t="shared" si="832"/>
        <v>-105</v>
      </c>
      <c r="P2302" s="6">
        <f t="shared" si="810"/>
        <v>0</v>
      </c>
      <c r="Q2302" s="7">
        <f t="shared" si="824"/>
        <v>3841852.4500000025</v>
      </c>
      <c r="R2302" s="44" t="str">
        <f>VLOOKUP(F2302,'Set up'!$A$2:$E$50,5,FALSE)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825"/>
        <v>11</v>
      </c>
      <c r="C2303" s="5">
        <f t="shared" si="826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up'!$A$2:$C$50,3,FALSE)</f>
        <v>Cash</v>
      </c>
      <c r="J2303" s="5">
        <f>VLOOKUP(F2303,'Set up'!$A$2:$D$50,4,FALSE)</f>
        <v>0</v>
      </c>
      <c r="K2303" s="4">
        <f t="shared" si="827"/>
        <v>45239</v>
      </c>
      <c r="L2303" s="5">
        <f t="shared" si="828"/>
        <v>11</v>
      </c>
      <c r="M2303" s="5">
        <f t="shared" si="829"/>
        <v>2023</v>
      </c>
      <c r="N2303" s="96">
        <v>320</v>
      </c>
      <c r="O2303" s="6">
        <f t="shared" si="832"/>
        <v>-320</v>
      </c>
      <c r="P2303" s="6">
        <f t="shared" si="810"/>
        <v>0</v>
      </c>
      <c r="Q2303" s="7">
        <f t="shared" si="824"/>
        <v>3842172.4500000025</v>
      </c>
      <c r="R2303" s="44" t="str">
        <f>VLOOKUP(F2303,'Set up'!$A$2:$E$50,5,FALSE)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825"/>
        <v>11</v>
      </c>
      <c r="C2304" s="5">
        <f t="shared" si="826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up'!$A$2:$C$50,3,FALSE)</f>
        <v>Cash</v>
      </c>
      <c r="J2304" s="5">
        <f>VLOOKUP(F2304,'Set up'!$A$2:$D$50,4,FALSE)</f>
        <v>0</v>
      </c>
      <c r="K2304" s="4">
        <f t="shared" si="827"/>
        <v>45239</v>
      </c>
      <c r="L2304" s="5">
        <f t="shared" si="828"/>
        <v>11</v>
      </c>
      <c r="M2304" s="5">
        <f t="shared" si="829"/>
        <v>2023</v>
      </c>
      <c r="N2304" s="96">
        <v>165</v>
      </c>
      <c r="O2304" s="6">
        <f t="shared" si="832"/>
        <v>-165</v>
      </c>
      <c r="P2304" s="6">
        <f t="shared" si="810"/>
        <v>0</v>
      </c>
      <c r="Q2304" s="7">
        <f t="shared" si="824"/>
        <v>3842337.4500000025</v>
      </c>
      <c r="R2304" s="44" t="str">
        <f>VLOOKUP(F2304,'Set up'!$A$2:$E$50,5,FALSE)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825"/>
        <v>11</v>
      </c>
      <c r="C2305" s="5">
        <f t="shared" si="826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up'!$A$2:$C$50,3,FALSE)</f>
        <v>Cash</v>
      </c>
      <c r="J2305" s="5">
        <f>VLOOKUP(F2305,'Set up'!$A$2:$D$50,4,FALSE)</f>
        <v>0</v>
      </c>
      <c r="K2305" s="4">
        <f t="shared" si="827"/>
        <v>45239</v>
      </c>
      <c r="L2305" s="5">
        <f t="shared" si="828"/>
        <v>11</v>
      </c>
      <c r="M2305" s="5">
        <f t="shared" si="829"/>
        <v>2023</v>
      </c>
      <c r="N2305" s="96">
        <v>192</v>
      </c>
      <c r="O2305" s="6">
        <f t="shared" si="832"/>
        <v>-192</v>
      </c>
      <c r="P2305" s="6">
        <f t="shared" si="810"/>
        <v>0</v>
      </c>
      <c r="Q2305" s="7">
        <f t="shared" si="824"/>
        <v>3842529.4500000025</v>
      </c>
      <c r="R2305" s="44" t="str">
        <f>VLOOKUP(F2305,'Set up'!$A$2:$E$50,5,FALSE)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825"/>
        <v>11</v>
      </c>
      <c r="C2306" s="5">
        <f t="shared" si="826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up'!$A$2:$C$50,3,FALSE)</f>
        <v>Cash</v>
      </c>
      <c r="J2306" s="5">
        <f>VLOOKUP(F2306,'Set up'!$A$2:$D$50,4,FALSE)</f>
        <v>0</v>
      </c>
      <c r="K2306" s="4">
        <f t="shared" si="827"/>
        <v>45240</v>
      </c>
      <c r="L2306" s="5">
        <f t="shared" si="828"/>
        <v>11</v>
      </c>
      <c r="M2306" s="5">
        <f t="shared" si="829"/>
        <v>2023</v>
      </c>
      <c r="N2306" s="96">
        <v>1000</v>
      </c>
      <c r="P2306" s="6">
        <f t="shared" si="810"/>
        <v>1000</v>
      </c>
      <c r="Q2306" s="7">
        <f t="shared" si="824"/>
        <v>3843529.4500000025</v>
      </c>
      <c r="R2306" s="44" t="str">
        <f>VLOOKUP(F2306,'Set up'!$A$2:$E$50,5,FALSE)</f>
        <v>Trsf</v>
      </c>
    </row>
    <row r="2307" spans="1:19" ht="15" customHeight="1" x14ac:dyDescent="0.35">
      <c r="A2307" s="4">
        <v>45240</v>
      </c>
      <c r="B2307" s="5">
        <f t="shared" si="825"/>
        <v>11</v>
      </c>
      <c r="C2307" s="5">
        <f t="shared" si="826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up'!$A$2:$C$50,3,FALSE)</f>
        <v>Cash</v>
      </c>
      <c r="J2307" s="5">
        <f>VLOOKUP(F2307,'Set up'!$A$2:$D$50,4,FALSE)</f>
        <v>0</v>
      </c>
      <c r="K2307" s="4">
        <f t="shared" si="827"/>
        <v>45240</v>
      </c>
      <c r="L2307" s="5">
        <f t="shared" si="828"/>
        <v>11</v>
      </c>
      <c r="M2307" s="5">
        <f t="shared" si="829"/>
        <v>2023</v>
      </c>
      <c r="N2307" s="96">
        <v>125</v>
      </c>
      <c r="P2307" s="6">
        <f t="shared" si="810"/>
        <v>125</v>
      </c>
      <c r="Q2307" s="7">
        <f t="shared" si="824"/>
        <v>3843654.4500000025</v>
      </c>
      <c r="R2307" s="44" t="str">
        <f>VLOOKUP(F2307,'Set up'!$A$2:$E$50,5,FALSE)</f>
        <v>Trsf</v>
      </c>
    </row>
    <row r="2308" spans="1:19" ht="15" customHeight="1" x14ac:dyDescent="0.35">
      <c r="A2308" s="4">
        <v>45245</v>
      </c>
      <c r="B2308" s="5">
        <f t="shared" si="825"/>
        <v>11</v>
      </c>
      <c r="C2308" s="5">
        <f t="shared" si="826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up'!$A$2:$C$50,3,FALSE)</f>
        <v>Cash</v>
      </c>
      <c r="J2308" s="5">
        <f>VLOOKUP(F2308,'Set up'!$A$2:$D$50,4,FALSE)</f>
        <v>0</v>
      </c>
      <c r="K2308" s="4">
        <f t="shared" si="827"/>
        <v>45245</v>
      </c>
      <c r="L2308" s="5">
        <f t="shared" si="828"/>
        <v>11</v>
      </c>
      <c r="M2308" s="5">
        <f t="shared" si="829"/>
        <v>2023</v>
      </c>
      <c r="N2308" s="96">
        <v>3212</v>
      </c>
      <c r="P2308" s="6">
        <f t="shared" si="810"/>
        <v>3212</v>
      </c>
      <c r="Q2308" s="7">
        <f t="shared" si="824"/>
        <v>3846866.4500000025</v>
      </c>
      <c r="R2308" s="44" t="str">
        <f>VLOOKUP(F2308,'Set up'!$A$2:$E$50,5,FALSE)</f>
        <v>Trsf</v>
      </c>
    </row>
    <row r="2309" spans="1:19" ht="15" customHeight="1" x14ac:dyDescent="0.35">
      <c r="A2309" s="4">
        <v>45245</v>
      </c>
      <c r="B2309" s="5">
        <f t="shared" si="825"/>
        <v>11</v>
      </c>
      <c r="C2309" s="5">
        <f t="shared" si="826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up'!$A$2:$C$50,3,FALSE)</f>
        <v>Cash</v>
      </c>
      <c r="J2309" s="5">
        <f>VLOOKUP(F2309,'Set up'!$A$2:$D$50,4,FALSE)</f>
        <v>0</v>
      </c>
      <c r="K2309" s="4">
        <f t="shared" si="827"/>
        <v>45245</v>
      </c>
      <c r="L2309" s="5">
        <f t="shared" si="828"/>
        <v>11</v>
      </c>
      <c r="M2309" s="5">
        <f t="shared" si="829"/>
        <v>2023</v>
      </c>
      <c r="N2309" s="96">
        <v>1287.5999999999999</v>
      </c>
      <c r="P2309" s="6">
        <f t="shared" si="810"/>
        <v>1287.5999999999999</v>
      </c>
      <c r="Q2309" s="7">
        <f t="shared" si="824"/>
        <v>3848154.0500000026</v>
      </c>
      <c r="R2309" s="44" t="str">
        <f>VLOOKUP(F2309,'Set up'!$A$2:$E$50,5,FALSE)</f>
        <v>Trsf</v>
      </c>
    </row>
    <row r="2310" spans="1:19" ht="15" customHeight="1" x14ac:dyDescent="0.35">
      <c r="A2310" s="4">
        <v>45245</v>
      </c>
      <c r="B2310" s="5">
        <f t="shared" si="825"/>
        <v>11</v>
      </c>
      <c r="C2310" s="5">
        <f t="shared" si="826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up'!$A$2:$C$50,3,FALSE)</f>
        <v>Cash</v>
      </c>
      <c r="J2310" s="5">
        <f>VLOOKUP(F2310,'Set up'!$A$2:$D$50,4,FALSE)</f>
        <v>0</v>
      </c>
      <c r="K2310" s="4">
        <f t="shared" si="827"/>
        <v>45245</v>
      </c>
      <c r="L2310" s="5">
        <f t="shared" si="828"/>
        <v>11</v>
      </c>
      <c r="M2310" s="5">
        <f t="shared" si="829"/>
        <v>2023</v>
      </c>
      <c r="N2310" s="96">
        <v>702</v>
      </c>
      <c r="P2310" s="6">
        <f t="shared" si="810"/>
        <v>702</v>
      </c>
      <c r="Q2310" s="7">
        <f t="shared" si="824"/>
        <v>3848856.0500000026</v>
      </c>
      <c r="R2310" s="44" t="str">
        <f>VLOOKUP(F2310,'Set up'!$A$2:$E$50,5,FALSE)</f>
        <v>Trsf</v>
      </c>
    </row>
    <row r="2311" spans="1:19" ht="15" customHeight="1" x14ac:dyDescent="0.35">
      <c r="A2311" s="4">
        <v>45245</v>
      </c>
      <c r="B2311" s="5">
        <f t="shared" si="825"/>
        <v>11</v>
      </c>
      <c r="C2311" s="5">
        <f t="shared" si="826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up'!$A$2:$C$50,3,FALSE)</f>
        <v>Cash</v>
      </c>
      <c r="J2311" s="5">
        <f>VLOOKUP(F2311,'Set up'!$A$2:$D$50,4,FALSE)</f>
        <v>0</v>
      </c>
      <c r="K2311" s="4">
        <f t="shared" si="827"/>
        <v>45245</v>
      </c>
      <c r="L2311" s="5">
        <f t="shared" si="828"/>
        <v>11</v>
      </c>
      <c r="M2311" s="5">
        <f t="shared" si="829"/>
        <v>2023</v>
      </c>
      <c r="N2311" s="96">
        <v>1000</v>
      </c>
      <c r="P2311" s="6">
        <f t="shared" si="810"/>
        <v>1000</v>
      </c>
      <c r="Q2311" s="7">
        <f t="shared" si="824"/>
        <v>3849856.0500000026</v>
      </c>
      <c r="R2311" s="44" t="str">
        <f>VLOOKUP(F2311,'Set up'!$A$2:$E$50,5,FALSE)</f>
        <v>Trsf</v>
      </c>
    </row>
    <row r="2312" spans="1:19" ht="15" customHeight="1" x14ac:dyDescent="0.35">
      <c r="A2312" s="4">
        <v>45245</v>
      </c>
      <c r="B2312" s="5">
        <f t="shared" si="825"/>
        <v>11</v>
      </c>
      <c r="C2312" s="5">
        <f t="shared" si="826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up'!$A$2:$C$50,3,FALSE)</f>
        <v>Cash</v>
      </c>
      <c r="J2312" s="5">
        <f>VLOOKUP(F2312,'Set up'!$A$2:$D$50,4,FALSE)</f>
        <v>0</v>
      </c>
      <c r="K2312" s="4">
        <f t="shared" si="827"/>
        <v>45245</v>
      </c>
      <c r="L2312" s="5">
        <f t="shared" si="828"/>
        <v>11</v>
      </c>
      <c r="M2312" s="5">
        <f t="shared" si="829"/>
        <v>2023</v>
      </c>
      <c r="N2312" s="96">
        <v>567.6</v>
      </c>
      <c r="O2312" s="6">
        <f t="shared" ref="O2312:O2319" si="833">-N2312</f>
        <v>-567.6</v>
      </c>
      <c r="P2312" s="6">
        <f t="shared" si="810"/>
        <v>0</v>
      </c>
      <c r="Q2312" s="7">
        <f t="shared" si="824"/>
        <v>3850423.6500000027</v>
      </c>
      <c r="R2312" s="44" t="str">
        <f>VLOOKUP(F2312,'Set up'!$A$2:$E$50,5,FALSE)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825"/>
        <v>11</v>
      </c>
      <c r="C2313" s="5">
        <f t="shared" si="826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up'!$A$2:$C$50,3,FALSE)</f>
        <v>120</v>
      </c>
      <c r="J2313" s="5">
        <f>VLOOKUP(F2313,'Set up'!$A$2:$D$50,4,FALSE)</f>
        <v>120</v>
      </c>
      <c r="K2313" s="4">
        <f t="shared" si="827"/>
        <v>45365</v>
      </c>
      <c r="L2313" s="5">
        <f t="shared" si="828"/>
        <v>3</v>
      </c>
      <c r="M2313" s="5">
        <f t="shared" si="829"/>
        <v>2024</v>
      </c>
      <c r="N2313" s="96">
        <v>8030</v>
      </c>
      <c r="O2313" s="6">
        <f t="shared" si="833"/>
        <v>-8030</v>
      </c>
      <c r="P2313" s="6">
        <f t="shared" si="810"/>
        <v>0</v>
      </c>
      <c r="Q2313" s="7">
        <f t="shared" si="824"/>
        <v>3858453.6500000027</v>
      </c>
      <c r="R2313" s="44" t="str">
        <f>VLOOKUP(F2313,'Set up'!$A$2:$E$50,5,FALSE)</f>
        <v>Trsf</v>
      </c>
      <c r="S2313" s="1" t="s">
        <v>2615</v>
      </c>
    </row>
    <row r="2314" spans="1:19" ht="15" customHeight="1" x14ac:dyDescent="0.35">
      <c r="A2314" s="4">
        <v>45245</v>
      </c>
      <c r="B2314" s="5">
        <f t="shared" si="825"/>
        <v>11</v>
      </c>
      <c r="C2314" s="5">
        <f t="shared" si="826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up'!$A$2:$C$50,3,FALSE)</f>
        <v>120</v>
      </c>
      <c r="J2314" s="5">
        <f>VLOOKUP(F2314,'Set up'!$A$2:$D$50,4,FALSE)</f>
        <v>120</v>
      </c>
      <c r="K2314" s="4">
        <f t="shared" si="827"/>
        <v>45365</v>
      </c>
      <c r="L2314" s="5">
        <f t="shared" si="828"/>
        <v>3</v>
      </c>
      <c r="M2314" s="5">
        <f t="shared" si="829"/>
        <v>2024</v>
      </c>
      <c r="N2314" s="96">
        <v>2146</v>
      </c>
      <c r="O2314" s="6">
        <f t="shared" si="833"/>
        <v>-2146</v>
      </c>
      <c r="P2314" s="6">
        <f t="shared" si="810"/>
        <v>0</v>
      </c>
      <c r="Q2314" s="7">
        <f t="shared" si="824"/>
        <v>3860599.6500000027</v>
      </c>
      <c r="R2314" s="44" t="str">
        <f>VLOOKUP(F2314,'Set up'!$A$2:$E$50,5,FALSE)</f>
        <v>Trsf</v>
      </c>
      <c r="S2314" s="1" t="s">
        <v>2615</v>
      </c>
    </row>
    <row r="2315" spans="1:19" ht="15" customHeight="1" x14ac:dyDescent="0.35">
      <c r="A2315" s="4">
        <v>45245</v>
      </c>
      <c r="B2315" s="5">
        <f t="shared" si="825"/>
        <v>11</v>
      </c>
      <c r="C2315" s="5">
        <f t="shared" si="826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up'!$A$2:$C$50,3,FALSE)</f>
        <v>120</v>
      </c>
      <c r="J2315" s="5">
        <f>VLOOKUP(F2315,'Set up'!$A$2:$D$50,4,FALSE)</f>
        <v>120</v>
      </c>
      <c r="K2315" s="4">
        <f t="shared" si="827"/>
        <v>45365</v>
      </c>
      <c r="L2315" s="5">
        <f t="shared" si="828"/>
        <v>3</v>
      </c>
      <c r="M2315" s="5">
        <f t="shared" si="829"/>
        <v>2024</v>
      </c>
      <c r="N2315" s="96">
        <v>575</v>
      </c>
      <c r="O2315" s="6">
        <f t="shared" si="833"/>
        <v>-575</v>
      </c>
      <c r="P2315" s="6">
        <f t="shared" si="810"/>
        <v>0</v>
      </c>
      <c r="Q2315" s="7">
        <f t="shared" si="824"/>
        <v>3861174.6500000027</v>
      </c>
      <c r="R2315" s="44" t="str">
        <f>VLOOKUP(F2315,'Set up'!$A$2:$E$50,5,FALSE)</f>
        <v>Trsf</v>
      </c>
      <c r="S2315" s="1" t="s">
        <v>2615</v>
      </c>
    </row>
    <row r="2316" spans="1:19" ht="15" customHeight="1" x14ac:dyDescent="0.35">
      <c r="A2316" s="4">
        <v>45245</v>
      </c>
      <c r="B2316" s="5">
        <f t="shared" si="825"/>
        <v>11</v>
      </c>
      <c r="C2316" s="5">
        <f t="shared" si="826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up'!$A$2:$C$50,3,FALSE)</f>
        <v>120</v>
      </c>
      <c r="J2316" s="5">
        <f>VLOOKUP(F2316,'Set up'!$A$2:$D$50,4,FALSE)</f>
        <v>120</v>
      </c>
      <c r="K2316" s="4">
        <f t="shared" si="827"/>
        <v>45365</v>
      </c>
      <c r="L2316" s="5">
        <f t="shared" si="828"/>
        <v>3</v>
      </c>
      <c r="M2316" s="5">
        <f t="shared" si="829"/>
        <v>2024</v>
      </c>
      <c r="N2316" s="96">
        <v>840</v>
      </c>
      <c r="O2316" s="6">
        <f t="shared" si="833"/>
        <v>-840</v>
      </c>
      <c r="P2316" s="6">
        <f t="shared" si="810"/>
        <v>0</v>
      </c>
      <c r="Q2316" s="7">
        <f t="shared" si="824"/>
        <v>3862014.6500000027</v>
      </c>
      <c r="R2316" s="44" t="str">
        <f>VLOOKUP(F2316,'Set up'!$A$2:$E$50,5,FALSE)</f>
        <v>Trsf</v>
      </c>
      <c r="S2316" s="1" t="s">
        <v>2615</v>
      </c>
    </row>
    <row r="2317" spans="1:19" ht="15" customHeight="1" x14ac:dyDescent="0.35">
      <c r="A2317" s="4">
        <v>45245</v>
      </c>
      <c r="B2317" s="5">
        <f t="shared" si="825"/>
        <v>11</v>
      </c>
      <c r="C2317" s="5">
        <f t="shared" si="826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up'!$A$2:$C$50,3,FALSE)</f>
        <v>120</v>
      </c>
      <c r="J2317" s="5">
        <f>VLOOKUP(F2317,'Set up'!$A$2:$D$50,4,FALSE)</f>
        <v>120</v>
      </c>
      <c r="K2317" s="4">
        <f t="shared" si="827"/>
        <v>45365</v>
      </c>
      <c r="L2317" s="5">
        <f t="shared" si="828"/>
        <v>3</v>
      </c>
      <c r="M2317" s="5">
        <f t="shared" si="829"/>
        <v>2024</v>
      </c>
      <c r="N2317" s="96">
        <v>420</v>
      </c>
      <c r="O2317" s="6">
        <f t="shared" si="833"/>
        <v>-420</v>
      </c>
      <c r="P2317" s="6">
        <f t="shared" si="810"/>
        <v>0</v>
      </c>
      <c r="Q2317" s="7">
        <f t="shared" si="824"/>
        <v>3862434.6500000027</v>
      </c>
      <c r="R2317" s="44" t="str">
        <f>VLOOKUP(F2317,'Set up'!$A$2:$E$50,5,FALSE)</f>
        <v>Trsf</v>
      </c>
      <c r="S2317" s="1" t="s">
        <v>2615</v>
      </c>
    </row>
    <row r="2318" spans="1:19" ht="15" customHeight="1" x14ac:dyDescent="0.35">
      <c r="A2318" s="4">
        <v>45245</v>
      </c>
      <c r="B2318" s="5">
        <f t="shared" si="825"/>
        <v>11</v>
      </c>
      <c r="C2318" s="5">
        <f t="shared" si="826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up'!$A$2:$C$50,3,FALSE)</f>
        <v>120</v>
      </c>
      <c r="J2318" s="5">
        <f>VLOOKUP(F2318,'Set up'!$A$2:$D$50,4,FALSE)</f>
        <v>120</v>
      </c>
      <c r="K2318" s="4">
        <f t="shared" si="827"/>
        <v>45365</v>
      </c>
      <c r="L2318" s="5">
        <f t="shared" si="828"/>
        <v>3</v>
      </c>
      <c r="M2318" s="5">
        <f t="shared" si="829"/>
        <v>2024</v>
      </c>
      <c r="N2318" s="96">
        <v>395</v>
      </c>
      <c r="O2318" s="6">
        <f t="shared" si="833"/>
        <v>-395</v>
      </c>
      <c r="P2318" s="6">
        <f t="shared" si="810"/>
        <v>0</v>
      </c>
      <c r="Q2318" s="7">
        <f t="shared" si="824"/>
        <v>3862829.6500000027</v>
      </c>
      <c r="R2318" s="44" t="str">
        <f>VLOOKUP(F2318,'Set up'!$A$2:$E$50,5,FALSE)</f>
        <v>Trsf</v>
      </c>
      <c r="S2318" s="1" t="s">
        <v>2615</v>
      </c>
    </row>
    <row r="2319" spans="1:19" ht="15" customHeight="1" x14ac:dyDescent="0.35">
      <c r="A2319" s="4">
        <v>45245</v>
      </c>
      <c r="B2319" s="5">
        <f t="shared" si="825"/>
        <v>11</v>
      </c>
      <c r="C2319" s="5">
        <f t="shared" si="826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up'!$A$2:$C$50,3,FALSE)</f>
        <v>120</v>
      </c>
      <c r="J2319" s="5">
        <f>VLOOKUP(F2319,'Set up'!$A$2:$D$50,4,FALSE)</f>
        <v>120</v>
      </c>
      <c r="K2319" s="4">
        <f t="shared" si="827"/>
        <v>45365</v>
      </c>
      <c r="L2319" s="5">
        <f t="shared" si="828"/>
        <v>3</v>
      </c>
      <c r="M2319" s="5">
        <f t="shared" si="829"/>
        <v>2024</v>
      </c>
      <c r="N2319" s="96">
        <v>1597.5</v>
      </c>
      <c r="O2319" s="6">
        <f t="shared" si="833"/>
        <v>-1597.5</v>
      </c>
      <c r="P2319" s="6">
        <f t="shared" si="810"/>
        <v>0</v>
      </c>
      <c r="Q2319" s="7">
        <f t="shared" si="824"/>
        <v>3864427.1500000027</v>
      </c>
      <c r="R2319" s="44" t="str">
        <f>VLOOKUP(F2319,'Set up'!$A$2:$E$50,5,FALSE)</f>
        <v>Trsf</v>
      </c>
      <c r="S2319" s="1" t="s">
        <v>2615</v>
      </c>
    </row>
    <row r="2320" spans="1:19" ht="15" customHeight="1" x14ac:dyDescent="0.35">
      <c r="A2320" s="4">
        <v>45245</v>
      </c>
      <c r="B2320" s="5">
        <f t="shared" si="825"/>
        <v>11</v>
      </c>
      <c r="C2320" s="5">
        <f t="shared" si="826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up'!$A$2:$C$50,3,FALSE)</f>
        <v>Cash</v>
      </c>
      <c r="J2320" s="5">
        <f>VLOOKUP(F2320,'Set up'!$A$2:$D$50,4,FALSE)</f>
        <v>0</v>
      </c>
      <c r="K2320" s="4">
        <f t="shared" si="827"/>
        <v>45245</v>
      </c>
      <c r="L2320" s="5">
        <f t="shared" si="828"/>
        <v>11</v>
      </c>
      <c r="M2320" s="5">
        <f t="shared" si="829"/>
        <v>2023</v>
      </c>
      <c r="N2320" s="96">
        <v>1738</v>
      </c>
      <c r="P2320" s="6">
        <f t="shared" si="810"/>
        <v>1738</v>
      </c>
      <c r="Q2320" s="7">
        <f t="shared" si="824"/>
        <v>3866165.1500000027</v>
      </c>
      <c r="R2320" s="44" t="str">
        <f>VLOOKUP(F2320,'Set up'!$A$2:$E$50,5,FALSE)</f>
        <v>Trsf</v>
      </c>
    </row>
    <row r="2321" spans="1:19" ht="15" customHeight="1" x14ac:dyDescent="0.35">
      <c r="A2321" s="4">
        <v>45245</v>
      </c>
      <c r="B2321" s="5">
        <f t="shared" si="825"/>
        <v>11</v>
      </c>
      <c r="C2321" s="5">
        <f t="shared" si="826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up'!$A$2:$C$50,3,FALSE)</f>
        <v>Cash</v>
      </c>
      <c r="J2321" s="5">
        <f>VLOOKUP(F2321,'Set up'!$A$2:$D$50,4,FALSE)</f>
        <v>0</v>
      </c>
      <c r="K2321" s="4">
        <f t="shared" si="827"/>
        <v>45245</v>
      </c>
      <c r="L2321" s="5">
        <f t="shared" si="828"/>
        <v>11</v>
      </c>
      <c r="M2321" s="5">
        <f t="shared" si="829"/>
        <v>2023</v>
      </c>
      <c r="N2321" s="96">
        <v>405</v>
      </c>
      <c r="P2321" s="6">
        <f t="shared" si="810"/>
        <v>405</v>
      </c>
      <c r="Q2321" s="7">
        <f t="shared" si="824"/>
        <v>3866570.1500000027</v>
      </c>
      <c r="R2321" s="44" t="str">
        <f>VLOOKUP(F2321,'Set up'!$A$2:$E$50,5,FALSE)</f>
        <v>Trsf</v>
      </c>
    </row>
    <row r="2322" spans="1:19" ht="15" customHeight="1" x14ac:dyDescent="0.35">
      <c r="A2322" s="4">
        <v>45245</v>
      </c>
      <c r="B2322" s="5">
        <f t="shared" si="825"/>
        <v>11</v>
      </c>
      <c r="C2322" s="5">
        <f t="shared" si="826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up'!$A$2:$C$50,3,FALSE)</f>
        <v>Cash</v>
      </c>
      <c r="J2322" s="5">
        <f>VLOOKUP(F2322,'Set up'!$A$2:$D$50,4,FALSE)</f>
        <v>0</v>
      </c>
      <c r="K2322" s="4">
        <f t="shared" si="827"/>
        <v>45245</v>
      </c>
      <c r="L2322" s="5">
        <f t="shared" si="828"/>
        <v>11</v>
      </c>
      <c r="M2322" s="5">
        <f t="shared" si="829"/>
        <v>2023</v>
      </c>
      <c r="N2322" s="96">
        <v>187.5</v>
      </c>
      <c r="P2322" s="6">
        <f t="shared" si="810"/>
        <v>187.5</v>
      </c>
      <c r="Q2322" s="7">
        <f t="shared" si="824"/>
        <v>3866757.6500000027</v>
      </c>
      <c r="R2322" s="44" t="str">
        <f>VLOOKUP(F2322,'Set up'!$A$2:$E$50,5,FALSE)</f>
        <v>Trsf</v>
      </c>
    </row>
    <row r="2323" spans="1:19" ht="15" customHeight="1" x14ac:dyDescent="0.35">
      <c r="A2323" s="4">
        <v>45245</v>
      </c>
      <c r="B2323" s="5">
        <f t="shared" si="825"/>
        <v>11</v>
      </c>
      <c r="C2323" s="5">
        <f t="shared" si="826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up'!$A$2:$C$50,3,FALSE)</f>
        <v>Cash</v>
      </c>
      <c r="J2323" s="5">
        <f>VLOOKUP(F2323,'Set up'!$A$2:$D$50,4,FALSE)</f>
        <v>0</v>
      </c>
      <c r="K2323" s="4">
        <f t="shared" si="827"/>
        <v>45245</v>
      </c>
      <c r="L2323" s="5">
        <f t="shared" si="828"/>
        <v>11</v>
      </c>
      <c r="M2323" s="5">
        <f t="shared" si="829"/>
        <v>2023</v>
      </c>
      <c r="N2323" s="96">
        <v>105</v>
      </c>
      <c r="P2323" s="6">
        <f t="shared" ref="P2323:P2386" si="834">SUM(N2323+O2323)</f>
        <v>105</v>
      </c>
      <c r="Q2323" s="7">
        <f t="shared" si="824"/>
        <v>3866862.6500000027</v>
      </c>
      <c r="R2323" s="44" t="str">
        <f>VLOOKUP(F2323,'Set up'!$A$2:$E$50,5,FALSE)</f>
        <v>Trsf</v>
      </c>
    </row>
    <row r="2324" spans="1:19" ht="15" customHeight="1" x14ac:dyDescent="0.35">
      <c r="A2324" s="4">
        <v>45245</v>
      </c>
      <c r="B2324" s="5">
        <f t="shared" si="825"/>
        <v>11</v>
      </c>
      <c r="C2324" s="5">
        <f t="shared" si="826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up'!$A$2:$C$50,3,FALSE)</f>
        <v>Cash</v>
      </c>
      <c r="J2324" s="5">
        <f>VLOOKUP(F2324,'Set up'!$A$2:$D$50,4,FALSE)</f>
        <v>0</v>
      </c>
      <c r="K2324" s="4">
        <f t="shared" si="827"/>
        <v>45245</v>
      </c>
      <c r="L2324" s="5">
        <f t="shared" si="828"/>
        <v>11</v>
      </c>
      <c r="M2324" s="5">
        <f t="shared" si="829"/>
        <v>2023</v>
      </c>
      <c r="N2324" s="96">
        <v>390</v>
      </c>
      <c r="P2324" s="6">
        <f t="shared" si="834"/>
        <v>390</v>
      </c>
      <c r="Q2324" s="7">
        <f t="shared" si="824"/>
        <v>3867252.6500000027</v>
      </c>
      <c r="R2324" s="44" t="str">
        <f>VLOOKUP(F2324,'Set up'!$A$2:$E$50,5,FALSE)</f>
        <v>Trsf</v>
      </c>
    </row>
    <row r="2325" spans="1:19" ht="15" customHeight="1" x14ac:dyDescent="0.35">
      <c r="A2325" s="4">
        <v>45245</v>
      </c>
      <c r="B2325" s="5">
        <f t="shared" si="825"/>
        <v>11</v>
      </c>
      <c r="C2325" s="5">
        <f t="shared" si="826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up'!$A$2:$C$50,3,FALSE)</f>
        <v>Cash</v>
      </c>
      <c r="J2325" s="5">
        <f>VLOOKUP(F2325,'Set up'!$A$2:$D$50,4,FALSE)</f>
        <v>0</v>
      </c>
      <c r="K2325" s="4">
        <f t="shared" si="827"/>
        <v>45245</v>
      </c>
      <c r="L2325" s="5">
        <f t="shared" si="828"/>
        <v>11</v>
      </c>
      <c r="M2325" s="5">
        <f t="shared" si="829"/>
        <v>2023</v>
      </c>
      <c r="N2325" s="96">
        <v>260</v>
      </c>
      <c r="P2325" s="6">
        <f t="shared" si="834"/>
        <v>260</v>
      </c>
      <c r="Q2325" s="7">
        <f t="shared" si="824"/>
        <v>3867512.6500000027</v>
      </c>
      <c r="R2325" s="44" t="str">
        <f>VLOOKUP(F2325,'Set up'!$A$2:$E$50,5,FALSE)</f>
        <v>Trsf</v>
      </c>
    </row>
    <row r="2326" spans="1:19" ht="15" customHeight="1" x14ac:dyDescent="0.35">
      <c r="A2326" s="4">
        <v>45247</v>
      </c>
      <c r="B2326" s="5">
        <f t="shared" si="825"/>
        <v>11</v>
      </c>
      <c r="C2326" s="5">
        <f t="shared" si="826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up'!$A$2:$C$50,3,FALSE)</f>
        <v>Cash</v>
      </c>
      <c r="J2326" s="5">
        <f>VLOOKUP(F2326,'Set up'!$A$2:$D$50,4,FALSE)</f>
        <v>0</v>
      </c>
      <c r="K2326" s="4">
        <f t="shared" si="827"/>
        <v>45247</v>
      </c>
      <c r="L2326" s="5">
        <f t="shared" si="828"/>
        <v>11</v>
      </c>
      <c r="M2326" s="5">
        <f t="shared" si="829"/>
        <v>2023</v>
      </c>
      <c r="N2326" s="96">
        <v>62.5</v>
      </c>
      <c r="P2326" s="6">
        <f t="shared" si="834"/>
        <v>62.5</v>
      </c>
      <c r="Q2326" s="7">
        <f t="shared" si="824"/>
        <v>3867575.1500000027</v>
      </c>
      <c r="R2326" s="44" t="str">
        <f>VLOOKUP(F2326,'Set up'!$A$2:$E$50,5,FALSE)</f>
        <v>Trsf</v>
      </c>
    </row>
    <row r="2327" spans="1:19" ht="15" customHeight="1" x14ac:dyDescent="0.35">
      <c r="A2327" s="4">
        <v>45247</v>
      </c>
      <c r="B2327" s="5">
        <f t="shared" si="825"/>
        <v>11</v>
      </c>
      <c r="C2327" s="5">
        <f t="shared" si="826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up'!$A$2:$C$50,3,FALSE)</f>
        <v>Cash</v>
      </c>
      <c r="J2327" s="5">
        <f>VLOOKUP(F2327,'Set up'!$A$2:$D$50,4,FALSE)</f>
        <v>0</v>
      </c>
      <c r="K2327" s="4">
        <f t="shared" si="827"/>
        <v>45247</v>
      </c>
      <c r="L2327" s="5">
        <f t="shared" si="828"/>
        <v>11</v>
      </c>
      <c r="M2327" s="5">
        <f t="shared" si="829"/>
        <v>2023</v>
      </c>
      <c r="N2327" s="96">
        <v>1606</v>
      </c>
      <c r="P2327" s="6">
        <f t="shared" si="834"/>
        <v>1606</v>
      </c>
      <c r="Q2327" s="7">
        <f t="shared" si="824"/>
        <v>3869181.1500000027</v>
      </c>
      <c r="R2327" s="44" t="str">
        <f>VLOOKUP(F2327,'Set up'!$A$2:$E$50,5,FALSE)</f>
        <v>Trsf</v>
      </c>
    </row>
    <row r="2328" spans="1:19" ht="15" customHeight="1" x14ac:dyDescent="0.35">
      <c r="A2328" s="4">
        <v>45247</v>
      </c>
      <c r="B2328" s="5">
        <f t="shared" si="825"/>
        <v>11</v>
      </c>
      <c r="C2328" s="5">
        <f t="shared" si="826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up'!$A$2:$C$50,3,FALSE)</f>
        <v>Cash</v>
      </c>
      <c r="J2328" s="5">
        <f>VLOOKUP(F2328,'Set up'!$A$2:$D$50,4,FALSE)</f>
        <v>0</v>
      </c>
      <c r="K2328" s="4">
        <f t="shared" si="827"/>
        <v>45247</v>
      </c>
      <c r="L2328" s="5">
        <f t="shared" si="828"/>
        <v>11</v>
      </c>
      <c r="M2328" s="5">
        <f t="shared" si="829"/>
        <v>2023</v>
      </c>
      <c r="N2328" s="96">
        <v>643.79999999999995</v>
      </c>
      <c r="P2328" s="6">
        <f t="shared" si="834"/>
        <v>643.79999999999995</v>
      </c>
      <c r="Q2328" s="7">
        <f t="shared" si="824"/>
        <v>3869824.9500000025</v>
      </c>
      <c r="R2328" s="44" t="str">
        <f>VLOOKUP(F2328,'Set up'!$A$2:$E$50,5,FALSE)</f>
        <v>Trsf</v>
      </c>
    </row>
    <row r="2329" spans="1:19" ht="15" customHeight="1" x14ac:dyDescent="0.35">
      <c r="A2329" s="4">
        <v>45247</v>
      </c>
      <c r="B2329" s="5">
        <f t="shared" si="825"/>
        <v>11</v>
      </c>
      <c r="C2329" s="5">
        <f t="shared" si="826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up'!$A$2:$C$50,3,FALSE)</f>
        <v>Cash</v>
      </c>
      <c r="J2329" s="5">
        <f>VLOOKUP(F2329,'Set up'!$A$2:$D$50,4,FALSE)</f>
        <v>0</v>
      </c>
      <c r="K2329" s="4">
        <f t="shared" si="827"/>
        <v>45247</v>
      </c>
      <c r="L2329" s="5">
        <f t="shared" si="828"/>
        <v>11</v>
      </c>
      <c r="M2329" s="5">
        <f t="shared" si="829"/>
        <v>2023</v>
      </c>
      <c r="N2329" s="96">
        <v>468</v>
      </c>
      <c r="P2329" s="6">
        <f t="shared" si="834"/>
        <v>468</v>
      </c>
      <c r="Q2329" s="7">
        <f t="shared" si="824"/>
        <v>3870292.9500000025</v>
      </c>
      <c r="R2329" s="44" t="str">
        <f>VLOOKUP(F2329,'Set up'!$A$2:$E$50,5,FALSE)</f>
        <v>Trsf</v>
      </c>
    </row>
    <row r="2330" spans="1:19" ht="15" customHeight="1" x14ac:dyDescent="0.35">
      <c r="A2330" s="4">
        <v>45251</v>
      </c>
      <c r="B2330" s="5">
        <f t="shared" si="825"/>
        <v>11</v>
      </c>
      <c r="C2330" s="5">
        <f t="shared" si="826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up'!$A$2:$C$50,3,FALSE)</f>
        <v>Cash</v>
      </c>
      <c r="J2330" s="5">
        <f>VLOOKUP(F2330,'Set up'!$A$2:$D$50,4,FALSE)</f>
        <v>0</v>
      </c>
      <c r="K2330" s="4">
        <f t="shared" si="827"/>
        <v>45251</v>
      </c>
      <c r="L2330" s="5">
        <f t="shared" si="828"/>
        <v>11</v>
      </c>
      <c r="M2330" s="5">
        <f t="shared" si="829"/>
        <v>2023</v>
      </c>
      <c r="N2330" s="96">
        <v>3212</v>
      </c>
      <c r="O2330" s="6">
        <f t="shared" ref="O2330:O2334" si="835">-N2330</f>
        <v>-3212</v>
      </c>
      <c r="P2330" s="6">
        <f t="shared" si="834"/>
        <v>0</v>
      </c>
      <c r="Q2330" s="7">
        <f t="shared" si="824"/>
        <v>3873504.9500000025</v>
      </c>
      <c r="R2330" s="44" t="str">
        <f>VLOOKUP(F2330,'Set up'!$A$2:$E$50,5,FALSE)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825"/>
        <v>11</v>
      </c>
      <c r="C2331" s="5">
        <f t="shared" si="826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up'!$A$2:$C$50,3,FALSE)</f>
        <v>Cash</v>
      </c>
      <c r="J2331" s="5">
        <f>VLOOKUP(F2331,'Set up'!$A$2:$D$50,4,FALSE)</f>
        <v>0</v>
      </c>
      <c r="K2331" s="4">
        <f t="shared" si="827"/>
        <v>45251</v>
      </c>
      <c r="L2331" s="5">
        <f t="shared" si="828"/>
        <v>11</v>
      </c>
      <c r="M2331" s="5">
        <f t="shared" si="829"/>
        <v>2023</v>
      </c>
      <c r="N2331" s="96">
        <v>1036</v>
      </c>
      <c r="O2331" s="6">
        <f t="shared" si="835"/>
        <v>-1036</v>
      </c>
      <c r="P2331" s="6">
        <f t="shared" si="834"/>
        <v>0</v>
      </c>
      <c r="Q2331" s="7">
        <f t="shared" si="824"/>
        <v>3874540.9500000025</v>
      </c>
      <c r="R2331" s="44" t="str">
        <f>VLOOKUP(F2331,'Set up'!$A$2:$E$50,5,FALSE)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825"/>
        <v>11</v>
      </c>
      <c r="C2332" s="5">
        <f t="shared" si="826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up'!$A$2:$C$50,3,FALSE)</f>
        <v>Cash</v>
      </c>
      <c r="J2332" s="5">
        <f>VLOOKUP(F2332,'Set up'!$A$2:$D$50,4,FALSE)</f>
        <v>0</v>
      </c>
      <c r="K2332" s="4">
        <f t="shared" si="827"/>
        <v>45251</v>
      </c>
      <c r="L2332" s="5">
        <f t="shared" si="828"/>
        <v>11</v>
      </c>
      <c r="M2332" s="5">
        <f t="shared" si="829"/>
        <v>2023</v>
      </c>
      <c r="N2332" s="96">
        <v>851.4</v>
      </c>
      <c r="O2332" s="6">
        <f t="shared" si="835"/>
        <v>-851.4</v>
      </c>
      <c r="P2332" s="6">
        <f t="shared" si="834"/>
        <v>0</v>
      </c>
      <c r="Q2332" s="7">
        <f t="shared" si="824"/>
        <v>3875392.3500000024</v>
      </c>
      <c r="R2332" s="44" t="str">
        <f>VLOOKUP(F2332,'Set up'!$A$2:$E$50,5,FALSE)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825"/>
        <v>11</v>
      </c>
      <c r="C2333" s="5">
        <f t="shared" si="826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up'!$A$2:$C$50,3,FALSE)</f>
        <v>Cash</v>
      </c>
      <c r="J2333" s="5">
        <f>VLOOKUP(F2333,'Set up'!$A$2:$D$50,4,FALSE)</f>
        <v>0</v>
      </c>
      <c r="K2333" s="4">
        <f t="shared" si="827"/>
        <v>45251</v>
      </c>
      <c r="L2333" s="5">
        <f t="shared" si="828"/>
        <v>11</v>
      </c>
      <c r="M2333" s="5">
        <f t="shared" si="829"/>
        <v>2023</v>
      </c>
      <c r="N2333" s="96">
        <v>105</v>
      </c>
      <c r="O2333" s="6">
        <f t="shared" si="835"/>
        <v>-105</v>
      </c>
      <c r="P2333" s="6">
        <f t="shared" si="834"/>
        <v>0</v>
      </c>
      <c r="Q2333" s="7">
        <f t="shared" ref="Q2333:Q2396" si="836">SUM(Q2332+N2333)</f>
        <v>3875497.3500000024</v>
      </c>
      <c r="R2333" s="44" t="str">
        <f>VLOOKUP(F2333,'Set up'!$A$2:$E$50,5,FALSE)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837">MONTH(A2334)</f>
        <v>11</v>
      </c>
      <c r="C2334" s="5">
        <f t="shared" ref="C2334:C2362" si="838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up'!$A$2:$C$50,3,FALSE)</f>
        <v>Cash</v>
      </c>
      <c r="J2334" s="5">
        <f>VLOOKUP(F2334,'Set up'!$A$2:$D$50,4,FALSE)</f>
        <v>0</v>
      </c>
      <c r="K2334" s="4">
        <f t="shared" ref="K2334:K2362" si="839">A2334+J2334</f>
        <v>45251</v>
      </c>
      <c r="L2334" s="5">
        <f t="shared" ref="L2334:L2362" si="840">MONTH(K2334)</f>
        <v>11</v>
      </c>
      <c r="M2334" s="5">
        <f t="shared" ref="M2334:M2362" si="841">YEAR(K2334)</f>
        <v>2023</v>
      </c>
      <c r="N2334" s="96">
        <v>640</v>
      </c>
      <c r="O2334" s="6">
        <f t="shared" si="835"/>
        <v>-640</v>
      </c>
      <c r="P2334" s="6">
        <f t="shared" si="834"/>
        <v>0</v>
      </c>
      <c r="Q2334" s="7">
        <f t="shared" si="836"/>
        <v>3876137.3500000024</v>
      </c>
      <c r="R2334" s="44" t="str">
        <f>VLOOKUP(F2334,'Set up'!$A$2:$E$50,5,FALSE)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837"/>
        <v>11</v>
      </c>
      <c r="C2335" s="5">
        <f t="shared" si="838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up'!$A$2:$C$50,3,FALSE)</f>
        <v>Cash</v>
      </c>
      <c r="J2335" s="5">
        <f>VLOOKUP(F2335,'Set up'!$A$2:$D$50,4,FALSE)</f>
        <v>0</v>
      </c>
      <c r="K2335" s="4">
        <f t="shared" si="839"/>
        <v>45251</v>
      </c>
      <c r="L2335" s="5">
        <f t="shared" si="840"/>
        <v>11</v>
      </c>
      <c r="M2335" s="5">
        <f t="shared" si="841"/>
        <v>2023</v>
      </c>
      <c r="N2335" s="96">
        <v>125</v>
      </c>
      <c r="P2335" s="6">
        <f t="shared" si="834"/>
        <v>125</v>
      </c>
      <c r="Q2335" s="7">
        <f t="shared" si="836"/>
        <v>3876262.3500000024</v>
      </c>
      <c r="R2335" s="44" t="str">
        <f>VLOOKUP(F2335,'Set up'!$A$2:$E$50,5,FALSE)</f>
        <v>Trsf</v>
      </c>
    </row>
    <row r="2336" spans="1:19" ht="15" customHeight="1" x14ac:dyDescent="0.35">
      <c r="A2336" s="4">
        <v>45251</v>
      </c>
      <c r="B2336" s="5">
        <f t="shared" si="837"/>
        <v>11</v>
      </c>
      <c r="C2336" s="5">
        <f t="shared" si="838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up'!$A$2:$C$50,3,FALSE)</f>
        <v>Cash</v>
      </c>
      <c r="J2336" s="5">
        <f>VLOOKUP(F2336,'Set up'!$A$2:$D$50,4,FALSE)</f>
        <v>0</v>
      </c>
      <c r="K2336" s="4">
        <f t="shared" si="839"/>
        <v>45251</v>
      </c>
      <c r="L2336" s="5">
        <f t="shared" si="840"/>
        <v>11</v>
      </c>
      <c r="M2336" s="5">
        <f t="shared" si="841"/>
        <v>2023</v>
      </c>
      <c r="N2336" s="96">
        <v>3212</v>
      </c>
      <c r="P2336" s="6">
        <f t="shared" si="834"/>
        <v>3212</v>
      </c>
      <c r="Q2336" s="7">
        <f t="shared" si="836"/>
        <v>3879474.3500000024</v>
      </c>
      <c r="R2336" s="44" t="str">
        <f>VLOOKUP(F2336,'Set up'!$A$2:$E$50,5,FALSE)</f>
        <v>Trsf</v>
      </c>
    </row>
    <row r="2337" spans="1:19" ht="15" customHeight="1" x14ac:dyDescent="0.35">
      <c r="A2337" s="4">
        <v>45252</v>
      </c>
      <c r="B2337" s="5">
        <f t="shared" si="837"/>
        <v>11</v>
      </c>
      <c r="C2337" s="5">
        <f t="shared" si="838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up'!$A$2:$C$50,3,FALSE)</f>
        <v>Cash</v>
      </c>
      <c r="J2337" s="5">
        <f>VLOOKUP(F2337,'Set up'!$A$2:$D$50,4,FALSE)</f>
        <v>0</v>
      </c>
      <c r="K2337" s="4">
        <f t="shared" si="839"/>
        <v>45252</v>
      </c>
      <c r="L2337" s="5">
        <f t="shared" si="840"/>
        <v>11</v>
      </c>
      <c r="M2337" s="5">
        <f t="shared" si="841"/>
        <v>2023</v>
      </c>
      <c r="N2337" s="96">
        <v>1738</v>
      </c>
      <c r="O2337" s="6">
        <f>-N2337</f>
        <v>-1738</v>
      </c>
      <c r="P2337" s="6">
        <f t="shared" si="834"/>
        <v>0</v>
      </c>
      <c r="Q2337" s="7">
        <f t="shared" si="836"/>
        <v>3881212.3500000024</v>
      </c>
      <c r="R2337" s="44" t="str">
        <f>VLOOKUP(F2337,'Set up'!$A$2:$E$50,5,FALSE)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837"/>
        <v>11</v>
      </c>
      <c r="C2338" s="5">
        <f t="shared" si="838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up'!$A$2:$C$50,3,FALSE)</f>
        <v>Cash</v>
      </c>
      <c r="J2338" s="5">
        <f>VLOOKUP(F2338,'Set up'!$A$2:$D$50,4,FALSE)</f>
        <v>0</v>
      </c>
      <c r="K2338" s="4">
        <f t="shared" si="839"/>
        <v>45252</v>
      </c>
      <c r="L2338" s="5">
        <f t="shared" si="840"/>
        <v>11</v>
      </c>
      <c r="M2338" s="5">
        <f t="shared" si="841"/>
        <v>2023</v>
      </c>
      <c r="N2338" s="96">
        <v>675</v>
      </c>
      <c r="O2338" s="6">
        <f>-N2338</f>
        <v>-675</v>
      </c>
      <c r="P2338" s="6">
        <f t="shared" si="834"/>
        <v>0</v>
      </c>
      <c r="Q2338" s="7">
        <f t="shared" si="836"/>
        <v>3881887.3500000024</v>
      </c>
      <c r="R2338" s="44" t="str">
        <f>VLOOKUP(F2338,'Set up'!$A$2:$E$50,5,FALSE)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837"/>
        <v>11</v>
      </c>
      <c r="C2339" s="5">
        <f t="shared" si="838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up'!$A$2:$C$50,3,FALSE)</f>
        <v>Cash</v>
      </c>
      <c r="J2339" s="5">
        <f>VLOOKUP(F2339,'Set up'!$A$2:$D$50,4,FALSE)</f>
        <v>0</v>
      </c>
      <c r="K2339" s="4">
        <f t="shared" si="839"/>
        <v>45254</v>
      </c>
      <c r="L2339" s="5">
        <f t="shared" si="840"/>
        <v>11</v>
      </c>
      <c r="M2339" s="5">
        <f t="shared" si="841"/>
        <v>2023</v>
      </c>
      <c r="N2339" s="96">
        <v>187.5</v>
      </c>
      <c r="P2339" s="6">
        <f t="shared" si="834"/>
        <v>187.5</v>
      </c>
      <c r="Q2339" s="7">
        <f t="shared" si="836"/>
        <v>3882074.8500000024</v>
      </c>
      <c r="R2339" s="44" t="str">
        <f>VLOOKUP(F2339,'Set up'!$A$2:$E$50,5,FALSE)</f>
        <v>Trsf</v>
      </c>
    </row>
    <row r="2340" spans="1:19" ht="15" customHeight="1" x14ac:dyDescent="0.35">
      <c r="A2340" s="4">
        <v>45254</v>
      </c>
      <c r="B2340" s="5">
        <f t="shared" si="837"/>
        <v>11</v>
      </c>
      <c r="C2340" s="5">
        <f t="shared" si="838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up'!$A$2:$C$50,3,FALSE)</f>
        <v>Cash</v>
      </c>
      <c r="J2340" s="5">
        <f>VLOOKUP(F2340,'Set up'!$A$2:$D$50,4,FALSE)</f>
        <v>0</v>
      </c>
      <c r="K2340" s="4">
        <f t="shared" si="839"/>
        <v>45254</v>
      </c>
      <c r="L2340" s="5">
        <f t="shared" si="840"/>
        <v>11</v>
      </c>
      <c r="M2340" s="5">
        <f t="shared" si="841"/>
        <v>2023</v>
      </c>
      <c r="N2340" s="96">
        <v>4818</v>
      </c>
      <c r="P2340" s="6">
        <f t="shared" si="834"/>
        <v>4818</v>
      </c>
      <c r="Q2340" s="7">
        <f t="shared" si="836"/>
        <v>3886892.8500000024</v>
      </c>
      <c r="R2340" s="44" t="str">
        <f>VLOOKUP(F2340,'Set up'!$A$2:$E$50,5,FALSE)</f>
        <v>Trsf</v>
      </c>
    </row>
    <row r="2341" spans="1:19" ht="15" customHeight="1" x14ac:dyDescent="0.35">
      <c r="A2341" s="4">
        <v>45254</v>
      </c>
      <c r="B2341" s="5">
        <f t="shared" si="837"/>
        <v>11</v>
      </c>
      <c r="C2341" s="5">
        <f t="shared" si="838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up'!$A$2:$C$50,3,FALSE)</f>
        <v>Cash</v>
      </c>
      <c r="J2341" s="5">
        <f>VLOOKUP(F2341,'Set up'!$A$2:$D$50,4,FALSE)</f>
        <v>0</v>
      </c>
      <c r="K2341" s="4">
        <f t="shared" si="839"/>
        <v>45254</v>
      </c>
      <c r="L2341" s="5">
        <f t="shared" si="840"/>
        <v>11</v>
      </c>
      <c r="M2341" s="5">
        <f t="shared" si="841"/>
        <v>2023</v>
      </c>
      <c r="N2341" s="96">
        <v>1931.4</v>
      </c>
      <c r="P2341" s="6">
        <f t="shared" si="834"/>
        <v>1931.4</v>
      </c>
      <c r="Q2341" s="7">
        <f t="shared" si="836"/>
        <v>3888824.2500000023</v>
      </c>
      <c r="R2341" s="44" t="str">
        <f>VLOOKUP(F2341,'Set up'!$A$2:$E$50,5,FALSE)</f>
        <v>Trsf</v>
      </c>
    </row>
    <row r="2342" spans="1:19" ht="15" customHeight="1" x14ac:dyDescent="0.35">
      <c r="A2342" s="4">
        <v>45254</v>
      </c>
      <c r="B2342" s="5">
        <f t="shared" si="837"/>
        <v>11</v>
      </c>
      <c r="C2342" s="5">
        <f t="shared" si="838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up'!$A$2:$C$50,3,FALSE)</f>
        <v>Cash</v>
      </c>
      <c r="J2342" s="5">
        <f>VLOOKUP(F2342,'Set up'!$A$2:$D$50,4,FALSE)</f>
        <v>0</v>
      </c>
      <c r="K2342" s="4">
        <f t="shared" si="839"/>
        <v>45254</v>
      </c>
      <c r="L2342" s="5">
        <f t="shared" si="840"/>
        <v>11</v>
      </c>
      <c r="M2342" s="5">
        <f t="shared" si="841"/>
        <v>2023</v>
      </c>
      <c r="N2342" s="96">
        <v>936</v>
      </c>
      <c r="P2342" s="6">
        <f t="shared" si="834"/>
        <v>936</v>
      </c>
      <c r="Q2342" s="7">
        <f t="shared" si="836"/>
        <v>3889760.2500000023</v>
      </c>
      <c r="R2342" s="44" t="str">
        <f>VLOOKUP(F2342,'Set up'!$A$2:$E$50,5,FALSE)</f>
        <v>Trsf</v>
      </c>
    </row>
    <row r="2343" spans="1:19" ht="15" customHeight="1" x14ac:dyDescent="0.35">
      <c r="A2343" s="4">
        <v>45254</v>
      </c>
      <c r="B2343" s="5">
        <f t="shared" si="837"/>
        <v>11</v>
      </c>
      <c r="C2343" s="5">
        <f t="shared" si="838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up'!$A$2:$C$50,3,FALSE)</f>
        <v>Cash</v>
      </c>
      <c r="J2343" s="5">
        <f>VLOOKUP(F2343,'Set up'!$A$2:$D$50,4,FALSE)</f>
        <v>0</v>
      </c>
      <c r="K2343" s="4">
        <f t="shared" si="839"/>
        <v>45254</v>
      </c>
      <c r="L2343" s="5">
        <f t="shared" si="840"/>
        <v>11</v>
      </c>
      <c r="M2343" s="5">
        <f t="shared" si="841"/>
        <v>2023</v>
      </c>
      <c r="N2343" s="96">
        <v>1000</v>
      </c>
      <c r="P2343" s="6">
        <f t="shared" si="834"/>
        <v>1000</v>
      </c>
      <c r="Q2343" s="7">
        <f t="shared" si="836"/>
        <v>3890760.2500000023</v>
      </c>
      <c r="R2343" s="44" t="str">
        <f>VLOOKUP(F2343,'Set up'!$A$2:$E$50,5,FALSE)</f>
        <v>Trsf</v>
      </c>
    </row>
    <row r="2344" spans="1:19" ht="15" customHeight="1" x14ac:dyDescent="0.35">
      <c r="A2344" s="4">
        <v>45255</v>
      </c>
      <c r="B2344" s="5">
        <f t="shared" si="837"/>
        <v>11</v>
      </c>
      <c r="C2344" s="5">
        <f t="shared" si="838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up'!$A$2:$C$50,3,FALSE)</f>
        <v>Cash</v>
      </c>
      <c r="J2344" s="5">
        <f>VLOOKUP(F2344,'Set up'!$A$2:$D$50,4,FALSE)</f>
        <v>0</v>
      </c>
      <c r="K2344" s="4">
        <f t="shared" si="839"/>
        <v>45255</v>
      </c>
      <c r="L2344" s="5">
        <f t="shared" si="840"/>
        <v>11</v>
      </c>
      <c r="M2344" s="5">
        <f t="shared" si="841"/>
        <v>2023</v>
      </c>
      <c r="N2344" s="96">
        <v>1738</v>
      </c>
      <c r="O2344" s="6">
        <f t="shared" ref="O2344:O2347" si="842">-N2344</f>
        <v>-1738</v>
      </c>
      <c r="P2344" s="6">
        <f t="shared" si="834"/>
        <v>0</v>
      </c>
      <c r="Q2344" s="7">
        <f t="shared" si="836"/>
        <v>3892498.2500000023</v>
      </c>
      <c r="R2344" s="44" t="str">
        <f>VLOOKUP(F2344,'Set up'!$A$2:$E$50,5,FALSE)</f>
        <v>PD Chq</v>
      </c>
      <c r="S2344" s="1" t="s">
        <v>2708</v>
      </c>
    </row>
    <row r="2345" spans="1:19" ht="15" customHeight="1" x14ac:dyDescent="0.35">
      <c r="A2345" s="4">
        <v>45255</v>
      </c>
      <c r="B2345" s="5">
        <f t="shared" si="837"/>
        <v>11</v>
      </c>
      <c r="C2345" s="5">
        <f t="shared" si="838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up'!$A$2:$C$50,3,FALSE)</f>
        <v>Cash</v>
      </c>
      <c r="J2345" s="5">
        <f>VLOOKUP(F2345,'Set up'!$A$2:$D$50,4,FALSE)</f>
        <v>0</v>
      </c>
      <c r="K2345" s="4">
        <f t="shared" si="839"/>
        <v>45255</v>
      </c>
      <c r="L2345" s="5">
        <f t="shared" si="840"/>
        <v>11</v>
      </c>
      <c r="M2345" s="5">
        <f t="shared" si="841"/>
        <v>2023</v>
      </c>
      <c r="N2345" s="96">
        <v>450</v>
      </c>
      <c r="O2345" s="6">
        <f t="shared" si="842"/>
        <v>-450</v>
      </c>
      <c r="P2345" s="6">
        <f t="shared" si="834"/>
        <v>0</v>
      </c>
      <c r="Q2345" s="7">
        <f t="shared" si="836"/>
        <v>3892948.2500000023</v>
      </c>
      <c r="R2345" s="44" t="str">
        <f>VLOOKUP(F2345,'Set up'!$A$2:$E$50,5,FALSE)</f>
        <v>PD Chq</v>
      </c>
      <c r="S2345" s="1" t="s">
        <v>2708</v>
      </c>
    </row>
    <row r="2346" spans="1:19" ht="15" customHeight="1" x14ac:dyDescent="0.35">
      <c r="A2346" s="4">
        <v>45255</v>
      </c>
      <c r="B2346" s="5">
        <f t="shared" si="837"/>
        <v>11</v>
      </c>
      <c r="C2346" s="5">
        <f t="shared" si="838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up'!$A$2:$C$50,3,FALSE)</f>
        <v>Cash</v>
      </c>
      <c r="J2346" s="5">
        <f>VLOOKUP(F2346,'Set up'!$A$2:$D$50,4,FALSE)</f>
        <v>0</v>
      </c>
      <c r="K2346" s="4">
        <f t="shared" si="839"/>
        <v>45255</v>
      </c>
      <c r="L2346" s="5">
        <f t="shared" si="840"/>
        <v>11</v>
      </c>
      <c r="M2346" s="5">
        <f t="shared" si="841"/>
        <v>2023</v>
      </c>
      <c r="N2346" s="96">
        <v>225</v>
      </c>
      <c r="O2346" s="6">
        <f t="shared" si="842"/>
        <v>-225</v>
      </c>
      <c r="P2346" s="6">
        <f t="shared" si="834"/>
        <v>0</v>
      </c>
      <c r="Q2346" s="7">
        <f t="shared" si="836"/>
        <v>3893173.2500000023</v>
      </c>
      <c r="R2346" s="44" t="str">
        <f>VLOOKUP(F2346,'Set up'!$A$2:$E$50,5,FALSE)</f>
        <v>PD Chq</v>
      </c>
      <c r="S2346" s="1" t="s">
        <v>2708</v>
      </c>
    </row>
    <row r="2347" spans="1:19" ht="15" customHeight="1" x14ac:dyDescent="0.35">
      <c r="A2347" s="4">
        <v>45255</v>
      </c>
      <c r="B2347" s="5">
        <f t="shared" si="837"/>
        <v>11</v>
      </c>
      <c r="C2347" s="5">
        <f t="shared" si="838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up'!$A$2:$C$50,3,FALSE)</f>
        <v>Cash</v>
      </c>
      <c r="J2347" s="5">
        <f>VLOOKUP(F2347,'Set up'!$A$2:$D$50,4,FALSE)</f>
        <v>0</v>
      </c>
      <c r="K2347" s="4">
        <f t="shared" si="839"/>
        <v>45255</v>
      </c>
      <c r="L2347" s="5">
        <f t="shared" si="840"/>
        <v>11</v>
      </c>
      <c r="M2347" s="5">
        <f t="shared" si="841"/>
        <v>2023</v>
      </c>
      <c r="N2347" s="96">
        <v>95</v>
      </c>
      <c r="O2347" s="6">
        <f t="shared" si="842"/>
        <v>-95</v>
      </c>
      <c r="P2347" s="6">
        <f t="shared" si="834"/>
        <v>0</v>
      </c>
      <c r="Q2347" s="7">
        <f t="shared" si="836"/>
        <v>3893268.2500000023</v>
      </c>
      <c r="R2347" s="44" t="str">
        <f>VLOOKUP(F2347,'Set up'!$A$2:$E$50,5,FALSE)</f>
        <v>PD Chq</v>
      </c>
      <c r="S2347" s="1" t="s">
        <v>2708</v>
      </c>
    </row>
    <row r="2348" spans="1:19" ht="15" customHeight="1" x14ac:dyDescent="0.35">
      <c r="A2348" s="4">
        <v>45257</v>
      </c>
      <c r="B2348" s="5">
        <f t="shared" si="837"/>
        <v>11</v>
      </c>
      <c r="C2348" s="5">
        <f t="shared" si="838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up'!$A$2:$C$50,3,FALSE)</f>
        <v>Cash</v>
      </c>
      <c r="J2348" s="5">
        <f>VLOOKUP(F2348,'Set up'!$A$2:$D$50,4,FALSE)</f>
        <v>0</v>
      </c>
      <c r="K2348" s="4">
        <f t="shared" si="839"/>
        <v>45257</v>
      </c>
      <c r="L2348" s="5">
        <f t="shared" si="840"/>
        <v>11</v>
      </c>
      <c r="M2348" s="5">
        <f t="shared" si="841"/>
        <v>2023</v>
      </c>
      <c r="N2348" s="96">
        <v>3476</v>
      </c>
      <c r="P2348" s="6">
        <f t="shared" si="834"/>
        <v>3476</v>
      </c>
      <c r="Q2348" s="7">
        <f t="shared" si="836"/>
        <v>3896744.2500000023</v>
      </c>
      <c r="R2348" s="44" t="str">
        <f>VLOOKUP(F2348,'Set up'!$A$2:$E$50,5,FALSE)</f>
        <v>Trsf</v>
      </c>
    </row>
    <row r="2349" spans="1:19" ht="15" customHeight="1" x14ac:dyDescent="0.35">
      <c r="A2349" s="4">
        <v>45257</v>
      </c>
      <c r="B2349" s="5">
        <f t="shared" si="837"/>
        <v>11</v>
      </c>
      <c r="C2349" s="5">
        <f t="shared" si="838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up'!$A$2:$C$50,3,FALSE)</f>
        <v>Cash</v>
      </c>
      <c r="J2349" s="5">
        <f>VLOOKUP(F2349,'Set up'!$A$2:$D$50,4,FALSE)</f>
        <v>0</v>
      </c>
      <c r="K2349" s="4">
        <f t="shared" si="839"/>
        <v>45257</v>
      </c>
      <c r="L2349" s="5">
        <f t="shared" si="840"/>
        <v>11</v>
      </c>
      <c r="M2349" s="5">
        <f t="shared" si="841"/>
        <v>2023</v>
      </c>
      <c r="N2349" s="96">
        <v>281.60000000000002</v>
      </c>
      <c r="P2349" s="6">
        <f t="shared" si="834"/>
        <v>281.60000000000002</v>
      </c>
      <c r="Q2349" s="7">
        <f t="shared" si="836"/>
        <v>3897025.8500000024</v>
      </c>
      <c r="R2349" s="44" t="str">
        <f>VLOOKUP(F2349,'Set up'!$A$2:$E$50,5,FALSE)</f>
        <v>Trsf</v>
      </c>
    </row>
    <row r="2350" spans="1:19" ht="15" customHeight="1" x14ac:dyDescent="0.35">
      <c r="A2350" s="4">
        <v>45257</v>
      </c>
      <c r="B2350" s="5">
        <f t="shared" si="837"/>
        <v>11</v>
      </c>
      <c r="C2350" s="5">
        <f t="shared" si="838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up'!$A$2:$C$50,3,FALSE)</f>
        <v>Cash</v>
      </c>
      <c r="J2350" s="5">
        <f>VLOOKUP(F2350,'Set up'!$A$2:$D$50,4,FALSE)</f>
        <v>0</v>
      </c>
      <c r="K2350" s="4">
        <f t="shared" si="839"/>
        <v>45257</v>
      </c>
      <c r="L2350" s="5">
        <f t="shared" si="840"/>
        <v>11</v>
      </c>
      <c r="M2350" s="5">
        <f t="shared" si="841"/>
        <v>2023</v>
      </c>
      <c r="N2350" s="96">
        <v>170</v>
      </c>
      <c r="P2350" s="6">
        <f t="shared" si="834"/>
        <v>170</v>
      </c>
      <c r="Q2350" s="7">
        <f t="shared" si="836"/>
        <v>3897195.8500000024</v>
      </c>
      <c r="R2350" s="44" t="str">
        <f>VLOOKUP(F2350,'Set up'!$A$2:$E$50,5,FALSE)</f>
        <v>Trsf</v>
      </c>
    </row>
    <row r="2351" spans="1:19" ht="15" customHeight="1" x14ac:dyDescent="0.35">
      <c r="A2351" s="4">
        <v>45257</v>
      </c>
      <c r="B2351" s="5">
        <f t="shared" si="837"/>
        <v>11</v>
      </c>
      <c r="C2351" s="5">
        <f t="shared" si="838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up'!$A$2:$C$50,3,FALSE)</f>
        <v>Cash</v>
      </c>
      <c r="J2351" s="5">
        <f>VLOOKUP(F2351,'Set up'!$A$2:$D$50,4,FALSE)</f>
        <v>0</v>
      </c>
      <c r="K2351" s="4">
        <f t="shared" si="839"/>
        <v>45257</v>
      </c>
      <c r="L2351" s="5">
        <f t="shared" si="840"/>
        <v>11</v>
      </c>
      <c r="M2351" s="5">
        <f t="shared" si="841"/>
        <v>2023</v>
      </c>
      <c r="N2351" s="96">
        <v>1059.5</v>
      </c>
      <c r="P2351" s="6">
        <f t="shared" si="834"/>
        <v>1059.5</v>
      </c>
      <c r="Q2351" s="7">
        <f t="shared" si="836"/>
        <v>3898255.3500000024</v>
      </c>
      <c r="R2351" s="44" t="str">
        <f>VLOOKUP(F2351,'Set up'!$A$2:$E$50,5,FALSE)</f>
        <v>Trsf</v>
      </c>
    </row>
    <row r="2352" spans="1:19" ht="15" customHeight="1" x14ac:dyDescent="0.35">
      <c r="A2352" s="4">
        <v>45258</v>
      </c>
      <c r="B2352" s="5">
        <f t="shared" si="837"/>
        <v>11</v>
      </c>
      <c r="C2352" s="5">
        <f t="shared" si="838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up'!$A$2:$C$50,3,FALSE)</f>
        <v>Cash</v>
      </c>
      <c r="J2352" s="5">
        <f>VLOOKUP(F2352,'Set up'!$A$2:$D$50,4,FALSE)</f>
        <v>0</v>
      </c>
      <c r="K2352" s="4">
        <f t="shared" si="839"/>
        <v>45258</v>
      </c>
      <c r="L2352" s="5">
        <f t="shared" si="840"/>
        <v>11</v>
      </c>
      <c r="M2352" s="5">
        <f t="shared" si="841"/>
        <v>2023</v>
      </c>
      <c r="N2352" s="96">
        <v>187.5</v>
      </c>
      <c r="P2352" s="6">
        <f t="shared" si="834"/>
        <v>187.5</v>
      </c>
      <c r="Q2352" s="7">
        <f t="shared" si="836"/>
        <v>3898442.8500000024</v>
      </c>
      <c r="R2352" s="44" t="str">
        <f>VLOOKUP(F2352,'Set up'!$A$2:$E$50,5,FALSE)</f>
        <v>Trsf</v>
      </c>
    </row>
    <row r="2353" spans="1:19" ht="15" customHeight="1" x14ac:dyDescent="0.35">
      <c r="A2353" s="4">
        <v>45258</v>
      </c>
      <c r="B2353" s="5">
        <f t="shared" si="837"/>
        <v>11</v>
      </c>
      <c r="C2353" s="5">
        <f t="shared" si="838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up'!$A$2:$C$50,3,FALSE)</f>
        <v>Cash</v>
      </c>
      <c r="J2353" s="5">
        <f>VLOOKUP(F2353,'Set up'!$A$2:$D$50,4,FALSE)</f>
        <v>0</v>
      </c>
      <c r="K2353" s="4">
        <f t="shared" si="839"/>
        <v>45258</v>
      </c>
      <c r="L2353" s="5">
        <f t="shared" si="840"/>
        <v>11</v>
      </c>
      <c r="M2353" s="5">
        <f t="shared" si="841"/>
        <v>2023</v>
      </c>
      <c r="N2353" s="96">
        <v>4818</v>
      </c>
      <c r="P2353" s="6">
        <f t="shared" si="834"/>
        <v>4818</v>
      </c>
      <c r="Q2353" s="7">
        <f t="shared" si="836"/>
        <v>3903260.8500000024</v>
      </c>
      <c r="R2353" s="44" t="str">
        <f>VLOOKUP(F2353,'Set up'!$A$2:$E$50,5,FALSE)</f>
        <v>Trsf</v>
      </c>
    </row>
    <row r="2354" spans="1:19" ht="15" customHeight="1" x14ac:dyDescent="0.35">
      <c r="A2354" s="4">
        <v>45258</v>
      </c>
      <c r="B2354" s="5">
        <f t="shared" si="837"/>
        <v>11</v>
      </c>
      <c r="C2354" s="5">
        <f t="shared" si="838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up'!$A$2:$C$50,3,FALSE)</f>
        <v>Cash</v>
      </c>
      <c r="J2354" s="5">
        <f>VLOOKUP(F2354,'Set up'!$A$2:$D$50,4,FALSE)</f>
        <v>0</v>
      </c>
      <c r="K2354" s="4">
        <f t="shared" si="839"/>
        <v>45258</v>
      </c>
      <c r="L2354" s="5">
        <f t="shared" si="840"/>
        <v>11</v>
      </c>
      <c r="M2354" s="5">
        <f t="shared" si="841"/>
        <v>2023</v>
      </c>
      <c r="N2354" s="96">
        <v>1931.4</v>
      </c>
      <c r="P2354" s="6">
        <f t="shared" si="834"/>
        <v>1931.4</v>
      </c>
      <c r="Q2354" s="7">
        <f t="shared" si="836"/>
        <v>3905192.2500000023</v>
      </c>
      <c r="R2354" s="44" t="str">
        <f>VLOOKUP(F2354,'Set up'!$A$2:$E$50,5,FALSE)</f>
        <v>Trsf</v>
      </c>
    </row>
    <row r="2355" spans="1:19" ht="15" customHeight="1" x14ac:dyDescent="0.35">
      <c r="A2355" s="4">
        <v>45258</v>
      </c>
      <c r="B2355" s="5">
        <f t="shared" si="837"/>
        <v>11</v>
      </c>
      <c r="C2355" s="5">
        <f t="shared" si="838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up'!$A$2:$C$50,3,FALSE)</f>
        <v>Cash</v>
      </c>
      <c r="J2355" s="5">
        <f>VLOOKUP(F2355,'Set up'!$A$2:$D$50,4,FALSE)</f>
        <v>0</v>
      </c>
      <c r="K2355" s="4">
        <f t="shared" si="839"/>
        <v>45258</v>
      </c>
      <c r="L2355" s="5">
        <f t="shared" si="840"/>
        <v>11</v>
      </c>
      <c r="M2355" s="5">
        <f t="shared" si="841"/>
        <v>2023</v>
      </c>
      <c r="N2355" s="96">
        <v>936</v>
      </c>
      <c r="P2355" s="6">
        <f t="shared" si="834"/>
        <v>936</v>
      </c>
      <c r="Q2355" s="7">
        <f t="shared" si="836"/>
        <v>3906128.2500000023</v>
      </c>
      <c r="R2355" s="44" t="str">
        <f>VLOOKUP(F2355,'Set up'!$A$2:$E$50,5,FALSE)</f>
        <v>Trsf</v>
      </c>
    </row>
    <row r="2356" spans="1:19" ht="15" customHeight="1" x14ac:dyDescent="0.35">
      <c r="A2356" s="4">
        <v>45258</v>
      </c>
      <c r="B2356" s="5">
        <f t="shared" si="837"/>
        <v>11</v>
      </c>
      <c r="C2356" s="5">
        <f t="shared" si="838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up'!$A$2:$C$50,3,FALSE)</f>
        <v>Cash</v>
      </c>
      <c r="J2356" s="5">
        <f>VLOOKUP(F2356,'Set up'!$A$2:$D$50,4,FALSE)</f>
        <v>0</v>
      </c>
      <c r="K2356" s="4">
        <f t="shared" si="839"/>
        <v>45258</v>
      </c>
      <c r="L2356" s="5">
        <f t="shared" si="840"/>
        <v>11</v>
      </c>
      <c r="M2356" s="5">
        <f t="shared" si="841"/>
        <v>2023</v>
      </c>
      <c r="N2356" s="96">
        <v>380</v>
      </c>
      <c r="P2356" s="6">
        <f t="shared" si="834"/>
        <v>380</v>
      </c>
      <c r="Q2356" s="7">
        <f t="shared" si="836"/>
        <v>3906508.2500000023</v>
      </c>
      <c r="R2356" s="44" t="str">
        <f>VLOOKUP(F2356,'Set up'!$A$2:$E$50,5,FALSE)</f>
        <v>Trsf</v>
      </c>
    </row>
    <row r="2357" spans="1:19" ht="15" customHeight="1" x14ac:dyDescent="0.35">
      <c r="A2357" s="4">
        <v>45259</v>
      </c>
      <c r="B2357" s="5">
        <f t="shared" si="837"/>
        <v>11</v>
      </c>
      <c r="C2357" s="5">
        <f t="shared" si="838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up'!$A$2:$C$50,3,FALSE)</f>
        <v>Cash</v>
      </c>
      <c r="J2357" s="5">
        <f>VLOOKUP(F2357,'Set up'!$A$2:$D$50,4,FALSE)</f>
        <v>0</v>
      </c>
      <c r="K2357" s="4">
        <f t="shared" si="839"/>
        <v>45259</v>
      </c>
      <c r="L2357" s="5">
        <f t="shared" si="840"/>
        <v>11</v>
      </c>
      <c r="M2357" s="5">
        <f t="shared" si="841"/>
        <v>2023</v>
      </c>
      <c r="N2357" s="96">
        <v>1738</v>
      </c>
      <c r="P2357" s="6">
        <f t="shared" si="834"/>
        <v>1738</v>
      </c>
      <c r="Q2357" s="7">
        <f t="shared" si="836"/>
        <v>3908246.2500000023</v>
      </c>
      <c r="R2357" s="44" t="str">
        <f>VLOOKUP(F2357,'Set up'!$A$2:$E$50,5,FALSE)</f>
        <v>Trsf</v>
      </c>
    </row>
    <row r="2358" spans="1:19" ht="15" customHeight="1" x14ac:dyDescent="0.35">
      <c r="A2358" s="4">
        <v>45259</v>
      </c>
      <c r="B2358" s="5">
        <f t="shared" si="837"/>
        <v>11</v>
      </c>
      <c r="C2358" s="5">
        <f t="shared" si="838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up'!$A$2:$C$50,3,FALSE)</f>
        <v>Cash</v>
      </c>
      <c r="J2358" s="5">
        <f>VLOOKUP(F2358,'Set up'!$A$2:$D$50,4,FALSE)</f>
        <v>0</v>
      </c>
      <c r="K2358" s="4">
        <f t="shared" si="839"/>
        <v>45259</v>
      </c>
      <c r="L2358" s="5">
        <f t="shared" si="840"/>
        <v>11</v>
      </c>
      <c r="M2358" s="5">
        <f t="shared" si="841"/>
        <v>2023</v>
      </c>
      <c r="N2358" s="96">
        <v>405</v>
      </c>
      <c r="P2358" s="6">
        <f t="shared" si="834"/>
        <v>405</v>
      </c>
      <c r="Q2358" s="7">
        <f t="shared" si="836"/>
        <v>3908651.2500000023</v>
      </c>
      <c r="R2358" s="44" t="str">
        <f>VLOOKUP(F2358,'Set up'!$A$2:$E$50,5,FALSE)</f>
        <v>Trsf</v>
      </c>
    </row>
    <row r="2359" spans="1:19" ht="15" customHeight="1" x14ac:dyDescent="0.35">
      <c r="A2359" s="4">
        <v>45259</v>
      </c>
      <c r="B2359" s="5">
        <f t="shared" si="837"/>
        <v>11</v>
      </c>
      <c r="C2359" s="5">
        <f t="shared" si="838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up'!$A$2:$C$50,3,FALSE)</f>
        <v>Cash</v>
      </c>
      <c r="J2359" s="5">
        <f>VLOOKUP(F2359,'Set up'!$A$2:$D$50,4,FALSE)</f>
        <v>0</v>
      </c>
      <c r="K2359" s="4">
        <f t="shared" si="839"/>
        <v>45259</v>
      </c>
      <c r="L2359" s="5">
        <f t="shared" si="840"/>
        <v>11</v>
      </c>
      <c r="M2359" s="5">
        <f t="shared" si="841"/>
        <v>2023</v>
      </c>
      <c r="N2359" s="96">
        <v>187.5</v>
      </c>
      <c r="P2359" s="6">
        <f t="shared" si="834"/>
        <v>187.5</v>
      </c>
      <c r="Q2359" s="7">
        <f t="shared" si="836"/>
        <v>3908838.7500000023</v>
      </c>
      <c r="R2359" s="44" t="str">
        <f>VLOOKUP(F2359,'Set up'!$A$2:$E$50,5,FALSE)</f>
        <v>Trsf</v>
      </c>
    </row>
    <row r="2360" spans="1:19" ht="15" customHeight="1" x14ac:dyDescent="0.35">
      <c r="A2360" s="4">
        <v>45259</v>
      </c>
      <c r="B2360" s="5">
        <f t="shared" si="837"/>
        <v>11</v>
      </c>
      <c r="C2360" s="5">
        <f t="shared" si="838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up'!$A$2:$C$50,3,FALSE)</f>
        <v>Cash</v>
      </c>
      <c r="J2360" s="5">
        <f>VLOOKUP(F2360,'Set up'!$A$2:$D$50,4,FALSE)</f>
        <v>0</v>
      </c>
      <c r="K2360" s="4">
        <f t="shared" si="839"/>
        <v>45259</v>
      </c>
      <c r="L2360" s="5">
        <f t="shared" si="840"/>
        <v>11</v>
      </c>
      <c r="M2360" s="5">
        <f t="shared" si="841"/>
        <v>2023</v>
      </c>
      <c r="N2360" s="96">
        <v>283.8</v>
      </c>
      <c r="P2360" s="6">
        <f t="shared" si="834"/>
        <v>283.8</v>
      </c>
      <c r="Q2360" s="7">
        <f t="shared" si="836"/>
        <v>3909122.5500000021</v>
      </c>
      <c r="R2360" s="44" t="str">
        <f>VLOOKUP(F2360,'Set up'!$A$2:$E$50,5,FALSE)</f>
        <v>Trsf</v>
      </c>
    </row>
    <row r="2361" spans="1:19" ht="15" customHeight="1" x14ac:dyDescent="0.35">
      <c r="A2361" s="4">
        <v>45259</v>
      </c>
      <c r="B2361" s="5">
        <f t="shared" si="837"/>
        <v>11</v>
      </c>
      <c r="C2361" s="5">
        <f t="shared" si="838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up'!$A$2:$C$50,3,FALSE)</f>
        <v>Cash</v>
      </c>
      <c r="J2361" s="5">
        <f>VLOOKUP(F2361,'Set up'!$A$2:$D$50,4,FALSE)</f>
        <v>0</v>
      </c>
      <c r="K2361" s="4">
        <f t="shared" si="839"/>
        <v>45259</v>
      </c>
      <c r="L2361" s="5">
        <f t="shared" si="840"/>
        <v>11</v>
      </c>
      <c r="M2361" s="5">
        <f t="shared" si="841"/>
        <v>2023</v>
      </c>
      <c r="N2361" s="96">
        <v>390</v>
      </c>
      <c r="P2361" s="6">
        <f t="shared" si="834"/>
        <v>390</v>
      </c>
      <c r="Q2361" s="7">
        <f t="shared" si="836"/>
        <v>3909512.5500000021</v>
      </c>
      <c r="R2361" s="44" t="str">
        <f>VLOOKUP(F2361,'Set up'!$A$2:$E$50,5,FALSE)</f>
        <v>Trsf</v>
      </c>
    </row>
    <row r="2362" spans="1:19" ht="15" customHeight="1" x14ac:dyDescent="0.35">
      <c r="A2362" s="4">
        <v>45259</v>
      </c>
      <c r="B2362" s="5">
        <f t="shared" si="837"/>
        <v>11</v>
      </c>
      <c r="C2362" s="5">
        <f t="shared" si="838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up'!$A$2:$C$50,3,FALSE)</f>
        <v>Cash</v>
      </c>
      <c r="J2362" s="5">
        <f>VLOOKUP(F2362,'Set up'!$A$2:$D$50,4,FALSE)</f>
        <v>0</v>
      </c>
      <c r="K2362" s="4">
        <f t="shared" si="839"/>
        <v>45259</v>
      </c>
      <c r="L2362" s="5">
        <f t="shared" si="840"/>
        <v>11</v>
      </c>
      <c r="M2362" s="5">
        <f t="shared" si="841"/>
        <v>2023</v>
      </c>
      <c r="N2362" s="96">
        <v>420</v>
      </c>
      <c r="P2362" s="6">
        <f t="shared" si="834"/>
        <v>420</v>
      </c>
      <c r="Q2362" s="7">
        <f t="shared" si="836"/>
        <v>3909932.5500000021</v>
      </c>
      <c r="R2362" s="44" t="str">
        <f>VLOOKUP(F2362,'Set up'!$A$2:$E$50,5,FALSE)</f>
        <v>Trsf</v>
      </c>
    </row>
    <row r="2363" spans="1:19" ht="15" customHeight="1" x14ac:dyDescent="0.35">
      <c r="A2363" s="4">
        <v>45261</v>
      </c>
      <c r="B2363" s="5">
        <f t="shared" ref="B2363:B2426" si="843">MONTH(A2363)</f>
        <v>12</v>
      </c>
      <c r="C2363" s="5">
        <f t="shared" ref="C2363:C2426" si="844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up'!$A$2:$C$50,3,FALSE)</f>
        <v>120</v>
      </c>
      <c r="J2363" s="5">
        <f>VLOOKUP(F2363,'Set up'!$A$2:$D$50,4,FALSE)</f>
        <v>120</v>
      </c>
      <c r="K2363" s="4">
        <f t="shared" ref="K2363:K2426" si="845">A2363+J2363</f>
        <v>45381</v>
      </c>
      <c r="L2363" s="5">
        <f t="shared" ref="L2363:L2426" si="846">MONTH(K2363)</f>
        <v>3</v>
      </c>
      <c r="M2363" s="5">
        <f t="shared" ref="M2363:M2426" si="847">YEAR(K2363)</f>
        <v>2024</v>
      </c>
      <c r="N2363" s="96">
        <v>9636</v>
      </c>
      <c r="O2363" s="6">
        <f t="shared" ref="O2363:O2368" si="848">-N2363</f>
        <v>-9636</v>
      </c>
      <c r="P2363" s="6">
        <f t="shared" si="834"/>
        <v>0</v>
      </c>
      <c r="Q2363" s="7">
        <f t="shared" si="836"/>
        <v>3919568.5500000021</v>
      </c>
      <c r="R2363" s="44" t="str">
        <f>VLOOKUP(F2363,'Set up'!$A$2:$E$50,5,FALSE)</f>
        <v>Trsf</v>
      </c>
      <c r="S2363" s="1" t="s">
        <v>2697</v>
      </c>
    </row>
    <row r="2364" spans="1:19" ht="15" customHeight="1" x14ac:dyDescent="0.35">
      <c r="A2364" s="4">
        <v>45261</v>
      </c>
      <c r="B2364" s="5">
        <f t="shared" si="843"/>
        <v>12</v>
      </c>
      <c r="C2364" s="5">
        <f t="shared" si="844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up'!$A$2:$C$50,3,FALSE)</f>
        <v>120</v>
      </c>
      <c r="J2364" s="5">
        <f>VLOOKUP(F2364,'Set up'!$A$2:$D$50,4,FALSE)</f>
        <v>120</v>
      </c>
      <c r="K2364" s="4">
        <f t="shared" si="845"/>
        <v>45381</v>
      </c>
      <c r="L2364" s="5">
        <f t="shared" si="846"/>
        <v>3</v>
      </c>
      <c r="M2364" s="5">
        <f t="shared" si="847"/>
        <v>2024</v>
      </c>
      <c r="N2364" s="96">
        <v>1740</v>
      </c>
      <c r="O2364" s="6">
        <f t="shared" si="848"/>
        <v>-1740</v>
      </c>
      <c r="P2364" s="6">
        <f t="shared" si="834"/>
        <v>0</v>
      </c>
      <c r="Q2364" s="7">
        <f t="shared" si="836"/>
        <v>3921308.5500000021</v>
      </c>
      <c r="R2364" s="44" t="str">
        <f>VLOOKUP(F2364,'Set up'!$A$2:$E$50,5,FALSE)</f>
        <v>Trsf</v>
      </c>
      <c r="S2364" s="1" t="s">
        <v>2697</v>
      </c>
    </row>
    <row r="2365" spans="1:19" ht="15" customHeight="1" x14ac:dyDescent="0.35">
      <c r="A2365" s="4">
        <v>45261</v>
      </c>
      <c r="B2365" s="5">
        <f t="shared" si="843"/>
        <v>12</v>
      </c>
      <c r="C2365" s="5">
        <f t="shared" si="844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up'!$A$2:$C$50,3,FALSE)</f>
        <v>120</v>
      </c>
      <c r="J2365" s="5">
        <f>VLOOKUP(F2365,'Set up'!$A$2:$D$50,4,FALSE)</f>
        <v>120</v>
      </c>
      <c r="K2365" s="4">
        <f t="shared" si="845"/>
        <v>45381</v>
      </c>
      <c r="L2365" s="5">
        <f t="shared" si="846"/>
        <v>3</v>
      </c>
      <c r="M2365" s="5">
        <f t="shared" si="847"/>
        <v>2024</v>
      </c>
      <c r="N2365" s="96">
        <v>575</v>
      </c>
      <c r="O2365" s="6">
        <f t="shared" si="848"/>
        <v>-575</v>
      </c>
      <c r="P2365" s="6">
        <f t="shared" si="834"/>
        <v>0</v>
      </c>
      <c r="Q2365" s="7">
        <f t="shared" si="836"/>
        <v>3921883.5500000021</v>
      </c>
      <c r="R2365" s="44" t="str">
        <f>VLOOKUP(F2365,'Set up'!$A$2:$E$50,5,FALSE)</f>
        <v>Trsf</v>
      </c>
      <c r="S2365" s="1" t="s">
        <v>2697</v>
      </c>
    </row>
    <row r="2366" spans="1:19" ht="15" customHeight="1" x14ac:dyDescent="0.35">
      <c r="A2366" s="4">
        <v>45261</v>
      </c>
      <c r="B2366" s="5">
        <f t="shared" si="843"/>
        <v>12</v>
      </c>
      <c r="C2366" s="5">
        <f t="shared" si="844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up'!$A$2:$C$50,3,FALSE)</f>
        <v>120</v>
      </c>
      <c r="J2366" s="5">
        <f>VLOOKUP(F2366,'Set up'!$A$2:$D$50,4,FALSE)</f>
        <v>120</v>
      </c>
      <c r="K2366" s="4">
        <f t="shared" si="845"/>
        <v>45381</v>
      </c>
      <c r="L2366" s="5">
        <f t="shared" si="846"/>
        <v>3</v>
      </c>
      <c r="M2366" s="5">
        <f t="shared" si="847"/>
        <v>2024</v>
      </c>
      <c r="N2366" s="96">
        <v>420</v>
      </c>
      <c r="O2366" s="6">
        <f t="shared" si="848"/>
        <v>-420</v>
      </c>
      <c r="P2366" s="6">
        <f t="shared" si="834"/>
        <v>0</v>
      </c>
      <c r="Q2366" s="7">
        <f t="shared" si="836"/>
        <v>3922303.5500000021</v>
      </c>
      <c r="R2366" s="44" t="str">
        <f>VLOOKUP(F2366,'Set up'!$A$2:$E$50,5,FALSE)</f>
        <v>Trsf</v>
      </c>
      <c r="S2366" s="1" t="s">
        <v>2697</v>
      </c>
    </row>
    <row r="2367" spans="1:19" ht="15" customHeight="1" x14ac:dyDescent="0.35">
      <c r="A2367" s="4">
        <v>45261</v>
      </c>
      <c r="B2367" s="5">
        <f t="shared" si="843"/>
        <v>12</v>
      </c>
      <c r="C2367" s="5">
        <f t="shared" si="844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up'!$A$2:$C$50,3,FALSE)</f>
        <v>120</v>
      </c>
      <c r="J2367" s="5">
        <f>VLOOKUP(F2367,'Set up'!$A$2:$D$50,4,FALSE)</f>
        <v>120</v>
      </c>
      <c r="K2367" s="4">
        <f t="shared" si="845"/>
        <v>45381</v>
      </c>
      <c r="L2367" s="5">
        <f t="shared" si="846"/>
        <v>3</v>
      </c>
      <c r="M2367" s="5">
        <f t="shared" si="847"/>
        <v>2024</v>
      </c>
      <c r="N2367" s="96">
        <v>230.4</v>
      </c>
      <c r="O2367" s="6">
        <f t="shared" si="848"/>
        <v>-230.4</v>
      </c>
      <c r="P2367" s="6">
        <f t="shared" si="834"/>
        <v>0</v>
      </c>
      <c r="Q2367" s="7">
        <f t="shared" si="836"/>
        <v>3922533.950000002</v>
      </c>
      <c r="R2367" s="44" t="str">
        <f>VLOOKUP(F2367,'Set up'!$A$2:$E$50,5,FALSE)</f>
        <v>Trsf</v>
      </c>
      <c r="S2367" s="1" t="s">
        <v>2697</v>
      </c>
    </row>
    <row r="2368" spans="1:19" ht="15" customHeight="1" x14ac:dyDescent="0.35">
      <c r="A2368" s="4">
        <v>45261</v>
      </c>
      <c r="B2368" s="5">
        <f t="shared" si="843"/>
        <v>12</v>
      </c>
      <c r="C2368" s="5">
        <f t="shared" si="844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up'!$A$2:$C$50,3,FALSE)</f>
        <v>120</v>
      </c>
      <c r="J2368" s="5">
        <f>VLOOKUP(F2368,'Set up'!$A$2:$D$50,4,FALSE)</f>
        <v>120</v>
      </c>
      <c r="K2368" s="4">
        <f t="shared" si="845"/>
        <v>45381</v>
      </c>
      <c r="L2368" s="5">
        <f t="shared" si="846"/>
        <v>3</v>
      </c>
      <c r="M2368" s="5">
        <f t="shared" si="847"/>
        <v>2024</v>
      </c>
      <c r="N2368" s="96">
        <v>395</v>
      </c>
      <c r="O2368" s="6">
        <f t="shared" si="848"/>
        <v>-395</v>
      </c>
      <c r="P2368" s="6">
        <f t="shared" si="834"/>
        <v>0</v>
      </c>
      <c r="Q2368" s="7">
        <f t="shared" si="836"/>
        <v>3922928.950000002</v>
      </c>
      <c r="R2368" s="44" t="str">
        <f>VLOOKUP(F2368,'Set up'!$A$2:$E$50,5,FALSE)</f>
        <v>Trsf</v>
      </c>
      <c r="S2368" s="1" t="s">
        <v>2697</v>
      </c>
    </row>
    <row r="2369" spans="1:19" ht="15" customHeight="1" x14ac:dyDescent="0.35">
      <c r="A2369" s="4">
        <v>45261</v>
      </c>
      <c r="B2369" s="5">
        <f t="shared" si="843"/>
        <v>12</v>
      </c>
      <c r="C2369" s="5">
        <f t="shared" si="844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up'!$A$2:$C$50,3,FALSE)</f>
        <v>Cash</v>
      </c>
      <c r="J2369" s="5">
        <f>VLOOKUP(F2369,'Set up'!$A$2:$D$50,4,FALSE)</f>
        <v>0</v>
      </c>
      <c r="K2369" s="4">
        <f t="shared" si="845"/>
        <v>45261</v>
      </c>
      <c r="L2369" s="5">
        <f t="shared" si="846"/>
        <v>12</v>
      </c>
      <c r="M2369" s="5">
        <f t="shared" si="847"/>
        <v>2023</v>
      </c>
      <c r="N2369" s="96">
        <v>125</v>
      </c>
      <c r="P2369" s="6">
        <f t="shared" si="834"/>
        <v>125</v>
      </c>
      <c r="Q2369" s="7">
        <f t="shared" si="836"/>
        <v>3923053.950000002</v>
      </c>
      <c r="R2369" s="44" t="str">
        <f>VLOOKUP(F2369,'Set up'!$A$2:$E$50,5,FALSE)</f>
        <v>Trsf</v>
      </c>
    </row>
    <row r="2370" spans="1:19" ht="15" customHeight="1" x14ac:dyDescent="0.35">
      <c r="A2370" s="4">
        <v>45261</v>
      </c>
      <c r="B2370" s="5">
        <f t="shared" si="843"/>
        <v>12</v>
      </c>
      <c r="C2370" s="5">
        <f t="shared" si="844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up'!$A$2:$C$50,3,FALSE)</f>
        <v>Cash</v>
      </c>
      <c r="J2370" s="5">
        <f>VLOOKUP(F2370,'Set up'!$A$2:$D$50,4,FALSE)</f>
        <v>0</v>
      </c>
      <c r="K2370" s="4">
        <f t="shared" si="845"/>
        <v>45261</v>
      </c>
      <c r="L2370" s="5">
        <f t="shared" si="846"/>
        <v>12</v>
      </c>
      <c r="M2370" s="5">
        <f t="shared" si="847"/>
        <v>2023</v>
      </c>
      <c r="N2370" s="96">
        <v>3212</v>
      </c>
      <c r="P2370" s="6">
        <f t="shared" si="834"/>
        <v>3212</v>
      </c>
      <c r="Q2370" s="7">
        <f t="shared" si="836"/>
        <v>3926265.950000002</v>
      </c>
      <c r="R2370" s="44" t="str">
        <f>VLOOKUP(F2370,'Set up'!$A$2:$E$50,5,FALSE)</f>
        <v>Trsf</v>
      </c>
    </row>
    <row r="2371" spans="1:19" ht="15" customHeight="1" x14ac:dyDescent="0.35">
      <c r="A2371" s="4">
        <v>45261</v>
      </c>
      <c r="B2371" s="5">
        <f t="shared" si="843"/>
        <v>12</v>
      </c>
      <c r="C2371" s="5">
        <f t="shared" si="844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up'!$A$2:$C$50,3,FALSE)</f>
        <v>Cash</v>
      </c>
      <c r="J2371" s="5">
        <f>VLOOKUP(F2371,'Set up'!$A$2:$D$50,4,FALSE)</f>
        <v>0</v>
      </c>
      <c r="K2371" s="4">
        <f t="shared" si="845"/>
        <v>45261</v>
      </c>
      <c r="L2371" s="5">
        <f t="shared" si="846"/>
        <v>12</v>
      </c>
      <c r="M2371" s="5">
        <f t="shared" si="847"/>
        <v>2023</v>
      </c>
      <c r="N2371" s="96">
        <v>870</v>
      </c>
      <c r="P2371" s="6">
        <f t="shared" si="834"/>
        <v>870</v>
      </c>
      <c r="Q2371" s="7">
        <f t="shared" si="836"/>
        <v>3927135.950000002</v>
      </c>
      <c r="R2371" s="44" t="str">
        <f>VLOOKUP(F2371,'Set up'!$A$2:$E$50,5,FALSE)</f>
        <v>Trsf</v>
      </c>
    </row>
    <row r="2372" spans="1:19" ht="15" customHeight="1" x14ac:dyDescent="0.35">
      <c r="A2372" s="4">
        <v>45261</v>
      </c>
      <c r="B2372" s="5">
        <f t="shared" si="843"/>
        <v>12</v>
      </c>
      <c r="C2372" s="5">
        <f t="shared" si="844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up'!$A$2:$C$50,3,FALSE)</f>
        <v>Cash</v>
      </c>
      <c r="J2372" s="5">
        <f>VLOOKUP(F2372,'Set up'!$A$2:$D$50,4,FALSE)</f>
        <v>0</v>
      </c>
      <c r="K2372" s="4">
        <f t="shared" si="845"/>
        <v>45261</v>
      </c>
      <c r="L2372" s="5">
        <f t="shared" si="846"/>
        <v>12</v>
      </c>
      <c r="M2372" s="5">
        <f t="shared" si="847"/>
        <v>2023</v>
      </c>
      <c r="N2372" s="96">
        <v>702</v>
      </c>
      <c r="P2372" s="6">
        <f t="shared" si="834"/>
        <v>702</v>
      </c>
      <c r="Q2372" s="7">
        <f t="shared" si="836"/>
        <v>3927837.950000002</v>
      </c>
      <c r="R2372" s="44" t="str">
        <f>VLOOKUP(F2372,'Set up'!$A$2:$E$50,5,FALSE)</f>
        <v>Trsf</v>
      </c>
    </row>
    <row r="2373" spans="1:19" ht="15" customHeight="1" x14ac:dyDescent="0.35">
      <c r="A2373" s="4">
        <v>45261</v>
      </c>
      <c r="B2373" s="5">
        <f t="shared" si="843"/>
        <v>12</v>
      </c>
      <c r="C2373" s="5">
        <f t="shared" si="844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up'!$A$2:$C$50,3,FALSE)</f>
        <v>Cash</v>
      </c>
      <c r="J2373" s="5">
        <f>VLOOKUP(F2373,'Set up'!$A$2:$D$50,4,FALSE)</f>
        <v>0</v>
      </c>
      <c r="K2373" s="4">
        <f t="shared" si="845"/>
        <v>45261</v>
      </c>
      <c r="L2373" s="5">
        <f t="shared" si="846"/>
        <v>12</v>
      </c>
      <c r="M2373" s="5">
        <f t="shared" si="847"/>
        <v>2023</v>
      </c>
      <c r="N2373" s="96">
        <v>237</v>
      </c>
      <c r="O2373" s="6">
        <f t="shared" ref="O2373:O2379" si="849">-N2373</f>
        <v>-237</v>
      </c>
      <c r="P2373" s="6">
        <f t="shared" si="834"/>
        <v>0</v>
      </c>
      <c r="Q2373" s="7">
        <f t="shared" si="836"/>
        <v>3928074.950000002</v>
      </c>
      <c r="R2373" s="44" t="str">
        <f>VLOOKUP(F2373,'Set up'!$A$2:$E$50,5,FALSE)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843"/>
        <v>12</v>
      </c>
      <c r="C2374" s="5">
        <f t="shared" si="844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up'!$A$2:$C$50,3,FALSE)</f>
        <v>Cash</v>
      </c>
      <c r="J2374" s="5">
        <f>VLOOKUP(F2374,'Set up'!$A$2:$D$50,4,FALSE)</f>
        <v>0</v>
      </c>
      <c r="K2374" s="4">
        <f t="shared" si="845"/>
        <v>45262</v>
      </c>
      <c r="L2374" s="5">
        <f t="shared" si="846"/>
        <v>12</v>
      </c>
      <c r="M2374" s="5">
        <f t="shared" si="847"/>
        <v>2023</v>
      </c>
      <c r="N2374" s="96">
        <v>1606</v>
      </c>
      <c r="O2374" s="6">
        <f t="shared" si="849"/>
        <v>-1606</v>
      </c>
      <c r="P2374" s="6">
        <f t="shared" si="834"/>
        <v>0</v>
      </c>
      <c r="Q2374" s="7">
        <f t="shared" si="836"/>
        <v>3929680.950000002</v>
      </c>
      <c r="R2374" s="44" t="str">
        <f>VLOOKUP(F2374,'Set up'!$A$2:$E$50,5,FALSE)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843"/>
        <v>12</v>
      </c>
      <c r="C2375" s="5">
        <f t="shared" si="844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up'!$A$2:$C$50,3,FALSE)</f>
        <v>Cash</v>
      </c>
      <c r="J2375" s="5">
        <f>VLOOKUP(F2375,'Set up'!$A$2:$D$50,4,FALSE)</f>
        <v>0</v>
      </c>
      <c r="K2375" s="4">
        <f t="shared" si="845"/>
        <v>45262</v>
      </c>
      <c r="L2375" s="5">
        <f t="shared" si="846"/>
        <v>12</v>
      </c>
      <c r="M2375" s="5">
        <f t="shared" si="847"/>
        <v>2023</v>
      </c>
      <c r="N2375" s="96">
        <v>1597.5</v>
      </c>
      <c r="O2375" s="6">
        <f t="shared" si="849"/>
        <v>-1597.5</v>
      </c>
      <c r="P2375" s="6">
        <f t="shared" si="834"/>
        <v>0</v>
      </c>
      <c r="Q2375" s="7">
        <f t="shared" si="836"/>
        <v>3931278.450000002</v>
      </c>
      <c r="R2375" s="44" t="str">
        <f>VLOOKUP(F2375,'Set up'!$A$2:$E$50,5,FALSE)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843"/>
        <v>12</v>
      </c>
      <c r="C2376" s="5">
        <f t="shared" si="844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up'!$A$2:$C$50,3,FALSE)</f>
        <v>Cash</v>
      </c>
      <c r="J2376" s="5">
        <f>VLOOKUP(F2376,'Set up'!$A$2:$D$50,4,FALSE)</f>
        <v>0</v>
      </c>
      <c r="K2376" s="4">
        <f t="shared" si="845"/>
        <v>45262</v>
      </c>
      <c r="L2376" s="5">
        <f t="shared" si="846"/>
        <v>12</v>
      </c>
      <c r="M2376" s="5">
        <f t="shared" si="847"/>
        <v>2023</v>
      </c>
      <c r="N2376" s="96">
        <v>840</v>
      </c>
      <c r="O2376" s="6">
        <f t="shared" si="849"/>
        <v>-840</v>
      </c>
      <c r="P2376" s="6">
        <f t="shared" si="834"/>
        <v>0</v>
      </c>
      <c r="Q2376" s="7">
        <f t="shared" si="836"/>
        <v>3932118.450000002</v>
      </c>
      <c r="R2376" s="44" t="str">
        <f>VLOOKUP(F2376,'Set up'!$A$2:$E$50,5,FALSE)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843"/>
        <v>12</v>
      </c>
      <c r="C2377" s="5">
        <f t="shared" si="844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up'!$A$2:$C$50,3,FALSE)</f>
        <v>Cash</v>
      </c>
      <c r="J2377" s="5">
        <f>VLOOKUP(F2377,'Set up'!$A$2:$D$50,4,FALSE)</f>
        <v>0</v>
      </c>
      <c r="K2377" s="4">
        <f t="shared" si="845"/>
        <v>45262</v>
      </c>
      <c r="L2377" s="5">
        <f t="shared" si="846"/>
        <v>12</v>
      </c>
      <c r="M2377" s="5">
        <f t="shared" si="847"/>
        <v>2023</v>
      </c>
      <c r="N2377" s="96">
        <v>851.4</v>
      </c>
      <c r="O2377" s="6">
        <f t="shared" si="849"/>
        <v>-851.4</v>
      </c>
      <c r="P2377" s="6">
        <f t="shared" si="834"/>
        <v>0</v>
      </c>
      <c r="Q2377" s="7">
        <f t="shared" si="836"/>
        <v>3932969.850000002</v>
      </c>
      <c r="R2377" s="44" t="str">
        <f>VLOOKUP(F2377,'Set up'!$A$2:$E$50,5,FALSE)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843"/>
        <v>12</v>
      </c>
      <c r="C2378" s="5">
        <f t="shared" si="844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up'!$A$2:$C$50,3,FALSE)</f>
        <v>Cash</v>
      </c>
      <c r="J2378" s="5">
        <f>VLOOKUP(F2378,'Set up'!$A$2:$D$50,4,FALSE)</f>
        <v>0</v>
      </c>
      <c r="K2378" s="4">
        <f t="shared" si="845"/>
        <v>45262</v>
      </c>
      <c r="L2378" s="5">
        <f t="shared" si="846"/>
        <v>12</v>
      </c>
      <c r="M2378" s="5">
        <f t="shared" si="847"/>
        <v>2023</v>
      </c>
      <c r="N2378" s="96">
        <v>105</v>
      </c>
      <c r="O2378" s="6">
        <f t="shared" si="849"/>
        <v>-105</v>
      </c>
      <c r="P2378" s="6">
        <f t="shared" si="834"/>
        <v>0</v>
      </c>
      <c r="Q2378" s="7">
        <f t="shared" si="836"/>
        <v>3933074.850000002</v>
      </c>
      <c r="R2378" s="44" t="str">
        <f>VLOOKUP(F2378,'Set up'!$A$2:$E$50,5,FALSE)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843"/>
        <v>12</v>
      </c>
      <c r="C2379" s="5">
        <f t="shared" si="844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up'!$A$2:$C$50,3,FALSE)</f>
        <v>Cash</v>
      </c>
      <c r="J2379" s="5">
        <f>VLOOKUP(F2379,'Set up'!$A$2:$D$50,4,FALSE)</f>
        <v>0</v>
      </c>
      <c r="K2379" s="4">
        <f t="shared" si="845"/>
        <v>45262</v>
      </c>
      <c r="L2379" s="5">
        <f t="shared" si="846"/>
        <v>12</v>
      </c>
      <c r="M2379" s="5">
        <f t="shared" si="847"/>
        <v>2023</v>
      </c>
      <c r="N2379" s="96">
        <v>480</v>
      </c>
      <c r="O2379" s="6">
        <f t="shared" si="849"/>
        <v>-480</v>
      </c>
      <c r="P2379" s="6">
        <f t="shared" si="834"/>
        <v>0</v>
      </c>
      <c r="Q2379" s="7">
        <f t="shared" si="836"/>
        <v>3933554.850000002</v>
      </c>
      <c r="R2379" s="44" t="str">
        <f>VLOOKUP(F2379,'Set up'!$A$2:$E$50,5,FALSE)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843"/>
        <v>12</v>
      </c>
      <c r="C2380" s="5">
        <f t="shared" si="844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up'!$A$2:$C$50,3,FALSE)</f>
        <v>Cash</v>
      </c>
      <c r="J2380" s="5">
        <f>VLOOKUP(F2380,'Set up'!$A$2:$D$50,4,FALSE)</f>
        <v>0</v>
      </c>
      <c r="K2380" s="4">
        <f t="shared" si="845"/>
        <v>45262</v>
      </c>
      <c r="L2380" s="5">
        <f t="shared" si="846"/>
        <v>12</v>
      </c>
      <c r="M2380" s="5">
        <f t="shared" si="847"/>
        <v>2023</v>
      </c>
      <c r="N2380" s="96">
        <v>1738</v>
      </c>
      <c r="P2380" s="6">
        <f t="shared" si="834"/>
        <v>1738</v>
      </c>
      <c r="Q2380" s="7">
        <f t="shared" si="836"/>
        <v>3935292.850000002</v>
      </c>
      <c r="R2380" s="44" t="str">
        <f>VLOOKUP(F2380,'Set up'!$A$2:$E$50,5,FALSE)</f>
        <v>PD Chq</v>
      </c>
    </row>
    <row r="2381" spans="1:19" ht="15" customHeight="1" x14ac:dyDescent="0.35">
      <c r="A2381" s="4">
        <v>45262</v>
      </c>
      <c r="B2381" s="5">
        <f t="shared" si="843"/>
        <v>12</v>
      </c>
      <c r="C2381" s="5">
        <f t="shared" si="844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up'!$A$2:$C$50,3,FALSE)</f>
        <v>Cash</v>
      </c>
      <c r="J2381" s="5">
        <f>VLOOKUP(F2381,'Set up'!$A$2:$D$50,4,FALSE)</f>
        <v>0</v>
      </c>
      <c r="K2381" s="4">
        <f t="shared" si="845"/>
        <v>45262</v>
      </c>
      <c r="L2381" s="5">
        <f t="shared" si="846"/>
        <v>12</v>
      </c>
      <c r="M2381" s="5">
        <f t="shared" si="847"/>
        <v>2023</v>
      </c>
      <c r="N2381" s="96">
        <v>277.5</v>
      </c>
      <c r="P2381" s="6">
        <f t="shared" si="834"/>
        <v>277.5</v>
      </c>
      <c r="Q2381" s="7">
        <f t="shared" si="836"/>
        <v>3935570.350000002</v>
      </c>
      <c r="R2381" s="44" t="str">
        <f>VLOOKUP(F2381,'Set up'!$A$2:$E$50,5,FALSE)</f>
        <v>PD Chq</v>
      </c>
    </row>
    <row r="2382" spans="1:19" ht="15" customHeight="1" x14ac:dyDescent="0.35">
      <c r="A2382" s="4">
        <v>45262</v>
      </c>
      <c r="B2382" s="5">
        <f t="shared" si="843"/>
        <v>12</v>
      </c>
      <c r="C2382" s="5">
        <f t="shared" si="844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up'!$A$2:$C$50,3,FALSE)</f>
        <v>Cash</v>
      </c>
      <c r="J2382" s="5">
        <f>VLOOKUP(F2382,'Set up'!$A$2:$D$50,4,FALSE)</f>
        <v>0</v>
      </c>
      <c r="K2382" s="4">
        <f t="shared" si="845"/>
        <v>45262</v>
      </c>
      <c r="L2382" s="5">
        <f t="shared" si="846"/>
        <v>12</v>
      </c>
      <c r="M2382" s="5">
        <f t="shared" si="847"/>
        <v>2023</v>
      </c>
      <c r="N2382" s="96">
        <v>450</v>
      </c>
      <c r="P2382" s="6">
        <f t="shared" si="834"/>
        <v>450</v>
      </c>
      <c r="Q2382" s="7">
        <f t="shared" si="836"/>
        <v>3936020.350000002</v>
      </c>
      <c r="R2382" s="44" t="str">
        <f>VLOOKUP(F2382,'Set up'!$A$2:$E$50,5,FALSE)</f>
        <v>PD Chq</v>
      </c>
    </row>
    <row r="2383" spans="1:19" ht="15" customHeight="1" x14ac:dyDescent="0.35">
      <c r="A2383" s="4">
        <v>45262</v>
      </c>
      <c r="B2383" s="5">
        <f t="shared" si="843"/>
        <v>12</v>
      </c>
      <c r="C2383" s="5">
        <f t="shared" si="844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up'!$A$2:$C$50,3,FALSE)</f>
        <v>Cash</v>
      </c>
      <c r="J2383" s="5">
        <f>VLOOKUP(F2383,'Set up'!$A$2:$D$50,4,FALSE)</f>
        <v>0</v>
      </c>
      <c r="K2383" s="4">
        <f t="shared" si="845"/>
        <v>45262</v>
      </c>
      <c r="L2383" s="5">
        <f t="shared" si="846"/>
        <v>12</v>
      </c>
      <c r="M2383" s="5">
        <f t="shared" si="847"/>
        <v>2023</v>
      </c>
      <c r="N2383" s="96">
        <v>95</v>
      </c>
      <c r="P2383" s="6">
        <f t="shared" si="834"/>
        <v>95</v>
      </c>
      <c r="Q2383" s="7">
        <f t="shared" si="836"/>
        <v>3936115.350000002</v>
      </c>
      <c r="R2383" s="44" t="str">
        <f>VLOOKUP(F2383,'Set up'!$A$2:$E$50,5,FALSE)</f>
        <v>PD Chq</v>
      </c>
    </row>
    <row r="2384" spans="1:19" ht="15" customHeight="1" x14ac:dyDescent="0.35">
      <c r="A2384" s="4">
        <v>45262</v>
      </c>
      <c r="B2384" s="5">
        <f t="shared" si="843"/>
        <v>12</v>
      </c>
      <c r="C2384" s="5">
        <f t="shared" si="844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up'!$A$2:$C$50,3,FALSE)</f>
        <v>Cash</v>
      </c>
      <c r="J2384" s="5">
        <f>VLOOKUP(F2384,'Set up'!$A$2:$D$50,4,FALSE)</f>
        <v>0</v>
      </c>
      <c r="K2384" s="4">
        <f t="shared" si="845"/>
        <v>45262</v>
      </c>
      <c r="L2384" s="5">
        <f t="shared" si="846"/>
        <v>12</v>
      </c>
      <c r="M2384" s="5">
        <f t="shared" si="847"/>
        <v>2023</v>
      </c>
      <c r="N2384" s="96">
        <v>312.5</v>
      </c>
      <c r="P2384" s="6">
        <f t="shared" si="834"/>
        <v>312.5</v>
      </c>
      <c r="Q2384" s="7">
        <f t="shared" si="836"/>
        <v>3936427.850000002</v>
      </c>
      <c r="R2384" s="44" t="str">
        <f>VLOOKUP(F2384,'Set up'!$A$2:$E$50,5,FALSE)</f>
        <v>PD Chq</v>
      </c>
    </row>
    <row r="2385" spans="1:18" ht="15" customHeight="1" x14ac:dyDescent="0.35">
      <c r="A2385" s="4">
        <v>45262</v>
      </c>
      <c r="B2385" s="5">
        <f t="shared" si="843"/>
        <v>12</v>
      </c>
      <c r="C2385" s="5">
        <f t="shared" si="844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up'!$A$2:$C$50,3,FALSE)</f>
        <v>Cash</v>
      </c>
      <c r="J2385" s="5">
        <f>VLOOKUP(F2385,'Set up'!$A$2:$D$50,4,FALSE)</f>
        <v>0</v>
      </c>
      <c r="K2385" s="4">
        <f t="shared" si="845"/>
        <v>45262</v>
      </c>
      <c r="L2385" s="5">
        <f t="shared" si="846"/>
        <v>12</v>
      </c>
      <c r="M2385" s="5">
        <f t="shared" si="847"/>
        <v>2023</v>
      </c>
      <c r="N2385" s="96">
        <v>576</v>
      </c>
      <c r="P2385" s="6">
        <f t="shared" si="834"/>
        <v>576</v>
      </c>
      <c r="Q2385" s="7">
        <f t="shared" si="836"/>
        <v>3937003.850000002</v>
      </c>
      <c r="R2385" s="44" t="str">
        <f>VLOOKUP(F2385,'Set up'!$A$2:$E$50,5,FALSE)</f>
        <v>PD Chq</v>
      </c>
    </row>
    <row r="2386" spans="1:18" ht="15" customHeight="1" x14ac:dyDescent="0.35">
      <c r="A2386" s="4">
        <v>45264</v>
      </c>
      <c r="B2386" s="5">
        <f t="shared" si="843"/>
        <v>12</v>
      </c>
      <c r="C2386" s="5">
        <f t="shared" si="844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up'!$A$2:$C$50,3,FALSE)</f>
        <v>Cash</v>
      </c>
      <c r="J2386" s="5">
        <f>VLOOKUP(F2386,'Set up'!$A$2:$D$50,4,FALSE)</f>
        <v>0</v>
      </c>
      <c r="K2386" s="4">
        <f t="shared" si="845"/>
        <v>45264</v>
      </c>
      <c r="L2386" s="5">
        <f t="shared" si="846"/>
        <v>12</v>
      </c>
      <c r="M2386" s="5">
        <f t="shared" si="847"/>
        <v>2023</v>
      </c>
      <c r="N2386" s="96">
        <v>250</v>
      </c>
      <c r="P2386" s="6">
        <f t="shared" si="834"/>
        <v>250</v>
      </c>
      <c r="Q2386" s="7">
        <f t="shared" si="836"/>
        <v>3937253.850000002</v>
      </c>
      <c r="R2386" s="44" t="str">
        <f>VLOOKUP(F2386,'Set up'!$A$2:$E$50,5,FALSE)</f>
        <v>Trsf</v>
      </c>
    </row>
    <row r="2387" spans="1:18" ht="15" customHeight="1" x14ac:dyDescent="0.35">
      <c r="A2387" s="4">
        <v>45264</v>
      </c>
      <c r="B2387" s="5">
        <f t="shared" si="843"/>
        <v>12</v>
      </c>
      <c r="C2387" s="5">
        <f t="shared" si="844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up'!$A$2:$C$50,3,FALSE)</f>
        <v>Cash</v>
      </c>
      <c r="J2387" s="5">
        <f>VLOOKUP(F2387,'Set up'!$A$2:$D$50,4,FALSE)</f>
        <v>0</v>
      </c>
      <c r="K2387" s="4">
        <f t="shared" si="845"/>
        <v>45264</v>
      </c>
      <c r="L2387" s="5">
        <f t="shared" si="846"/>
        <v>12</v>
      </c>
      <c r="M2387" s="5">
        <f t="shared" si="847"/>
        <v>2023</v>
      </c>
      <c r="N2387" s="96">
        <v>6424</v>
      </c>
      <c r="P2387" s="6">
        <f t="shared" ref="P2387:P2452" si="850">SUM(N2387+O2387)</f>
        <v>6424</v>
      </c>
      <c r="Q2387" s="7">
        <f t="shared" si="836"/>
        <v>3943677.850000002</v>
      </c>
      <c r="R2387" s="44" t="str">
        <f>VLOOKUP(F2387,'Set up'!$A$2:$E$50,5,FALSE)</f>
        <v>Trsf</v>
      </c>
    </row>
    <row r="2388" spans="1:18" ht="15" customHeight="1" x14ac:dyDescent="0.35">
      <c r="A2388" s="4">
        <v>45264</v>
      </c>
      <c r="B2388" s="5">
        <f t="shared" si="843"/>
        <v>12</v>
      </c>
      <c r="C2388" s="5">
        <f t="shared" si="844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up'!$A$2:$C$50,3,FALSE)</f>
        <v>Cash</v>
      </c>
      <c r="J2388" s="5">
        <f>VLOOKUP(F2388,'Set up'!$A$2:$D$50,4,FALSE)</f>
        <v>0</v>
      </c>
      <c r="K2388" s="4">
        <f t="shared" si="845"/>
        <v>45264</v>
      </c>
      <c r="L2388" s="5">
        <f t="shared" si="846"/>
        <v>12</v>
      </c>
      <c r="M2388" s="5">
        <f t="shared" si="847"/>
        <v>2023</v>
      </c>
      <c r="N2388" s="96">
        <v>2088</v>
      </c>
      <c r="P2388" s="6">
        <f t="shared" si="850"/>
        <v>2088</v>
      </c>
      <c r="Q2388" s="7">
        <f t="shared" si="836"/>
        <v>3945765.850000002</v>
      </c>
      <c r="R2388" s="44" t="str">
        <f>VLOOKUP(F2388,'Set up'!$A$2:$E$50,5,FALSE)</f>
        <v>Trsf</v>
      </c>
    </row>
    <row r="2389" spans="1:18" ht="15" customHeight="1" x14ac:dyDescent="0.35">
      <c r="A2389" s="4">
        <v>45264</v>
      </c>
      <c r="B2389" s="5">
        <f t="shared" si="843"/>
        <v>12</v>
      </c>
      <c r="C2389" s="5">
        <f t="shared" si="844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up'!$A$2:$C$50,3,FALSE)</f>
        <v>Cash</v>
      </c>
      <c r="J2389" s="5">
        <f>VLOOKUP(F2389,'Set up'!$A$2:$D$50,4,FALSE)</f>
        <v>0</v>
      </c>
      <c r="K2389" s="4">
        <f t="shared" si="845"/>
        <v>45264</v>
      </c>
      <c r="L2389" s="5">
        <f t="shared" si="846"/>
        <v>12</v>
      </c>
      <c r="M2389" s="5">
        <f t="shared" si="847"/>
        <v>2023</v>
      </c>
      <c r="N2389" s="96">
        <v>1170</v>
      </c>
      <c r="P2389" s="6">
        <f t="shared" si="850"/>
        <v>1170</v>
      </c>
      <c r="Q2389" s="7">
        <f t="shared" si="836"/>
        <v>3946935.850000002</v>
      </c>
      <c r="R2389" s="44" t="str">
        <f>VLOOKUP(F2389,'Set up'!$A$2:$E$50,5,FALSE)</f>
        <v>Trsf</v>
      </c>
    </row>
    <row r="2390" spans="1:18" ht="15" customHeight="1" x14ac:dyDescent="0.35">
      <c r="A2390" s="4">
        <v>45267</v>
      </c>
      <c r="B2390" s="5">
        <f t="shared" si="843"/>
        <v>12</v>
      </c>
      <c r="C2390" s="5">
        <f t="shared" si="844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up'!$A$2:$C$50,3,FALSE)</f>
        <v>Cash</v>
      </c>
      <c r="J2390" s="5">
        <f>VLOOKUP(F2390,'Set up'!$A$2:$D$50,4,FALSE)</f>
        <v>0</v>
      </c>
      <c r="K2390" s="4">
        <f t="shared" si="845"/>
        <v>45267</v>
      </c>
      <c r="L2390" s="5">
        <f t="shared" si="846"/>
        <v>12</v>
      </c>
      <c r="M2390" s="5">
        <f t="shared" si="847"/>
        <v>2023</v>
      </c>
      <c r="N2390" s="96">
        <v>1738</v>
      </c>
      <c r="P2390" s="6">
        <f t="shared" si="850"/>
        <v>1738</v>
      </c>
      <c r="Q2390" s="7">
        <f t="shared" si="836"/>
        <v>3948673.850000002</v>
      </c>
      <c r="R2390" s="44" t="str">
        <f>VLOOKUP(F2390,'Set up'!$A$2:$E$50,5,FALSE)</f>
        <v>PD Chq</v>
      </c>
    </row>
    <row r="2391" spans="1:18" ht="15" customHeight="1" x14ac:dyDescent="0.35">
      <c r="A2391" s="4">
        <v>45267</v>
      </c>
      <c r="B2391" s="5">
        <f t="shared" si="843"/>
        <v>12</v>
      </c>
      <c r="C2391" s="5">
        <f t="shared" si="844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up'!$A$2:$C$50,3,FALSE)</f>
        <v>Cash</v>
      </c>
      <c r="J2391" s="5">
        <f>VLOOKUP(F2391,'Set up'!$A$2:$D$50,4,FALSE)</f>
        <v>0</v>
      </c>
      <c r="K2391" s="4">
        <f t="shared" si="845"/>
        <v>45267</v>
      </c>
      <c r="L2391" s="5">
        <f t="shared" si="846"/>
        <v>12</v>
      </c>
      <c r="M2391" s="5">
        <f t="shared" si="847"/>
        <v>2023</v>
      </c>
      <c r="N2391" s="96">
        <v>555</v>
      </c>
      <c r="P2391" s="6">
        <f t="shared" si="850"/>
        <v>555</v>
      </c>
      <c r="Q2391" s="7">
        <f t="shared" si="836"/>
        <v>3949228.850000002</v>
      </c>
      <c r="R2391" s="44" t="str">
        <f>VLOOKUP(F2391,'Set up'!$A$2:$E$50,5,FALSE)</f>
        <v>PD Chq</v>
      </c>
    </row>
    <row r="2392" spans="1:18" ht="15" customHeight="1" x14ac:dyDescent="0.35">
      <c r="A2392" s="4">
        <v>45267</v>
      </c>
      <c r="B2392" s="5">
        <f t="shared" si="843"/>
        <v>12</v>
      </c>
      <c r="C2392" s="5">
        <f t="shared" si="844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up'!$A$2:$C$50,3,FALSE)</f>
        <v>Cash</v>
      </c>
      <c r="J2392" s="5">
        <f>VLOOKUP(F2392,'Set up'!$A$2:$D$50,4,FALSE)</f>
        <v>0</v>
      </c>
      <c r="K2392" s="4">
        <f t="shared" si="845"/>
        <v>45267</v>
      </c>
      <c r="L2392" s="5">
        <f t="shared" si="846"/>
        <v>12</v>
      </c>
      <c r="M2392" s="5">
        <f t="shared" si="847"/>
        <v>2023</v>
      </c>
      <c r="N2392" s="96">
        <v>95</v>
      </c>
      <c r="P2392" s="6">
        <f t="shared" si="850"/>
        <v>95</v>
      </c>
      <c r="Q2392" s="7">
        <f t="shared" si="836"/>
        <v>3949323.850000002</v>
      </c>
      <c r="R2392" s="44" t="str">
        <f>VLOOKUP(F2392,'Set up'!$A$2:$E$50,5,FALSE)</f>
        <v>PD Chq</v>
      </c>
    </row>
    <row r="2393" spans="1:18" ht="15" customHeight="1" x14ac:dyDescent="0.35">
      <c r="A2393" s="4">
        <v>45267</v>
      </c>
      <c r="B2393" s="5">
        <f t="shared" si="843"/>
        <v>12</v>
      </c>
      <c r="C2393" s="5">
        <f t="shared" si="844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up'!$A$2:$C$50,3,FALSE)</f>
        <v>Cash</v>
      </c>
      <c r="J2393" s="5">
        <f>VLOOKUP(F2393,'Set up'!$A$2:$D$50,4,FALSE)</f>
        <v>0</v>
      </c>
      <c r="K2393" s="4">
        <f t="shared" si="845"/>
        <v>45267</v>
      </c>
      <c r="L2393" s="5">
        <f t="shared" si="846"/>
        <v>12</v>
      </c>
      <c r="M2393" s="5">
        <f t="shared" si="847"/>
        <v>2023</v>
      </c>
      <c r="N2393" s="96">
        <v>312.5</v>
      </c>
      <c r="P2393" s="6">
        <f t="shared" si="850"/>
        <v>312.5</v>
      </c>
      <c r="Q2393" s="7">
        <f t="shared" si="836"/>
        <v>3949636.350000002</v>
      </c>
      <c r="R2393" s="44" t="str">
        <f>VLOOKUP(F2393,'Set up'!$A$2:$E$50,5,FALSE)</f>
        <v>PD Chq</v>
      </c>
    </row>
    <row r="2394" spans="1:18" ht="15" customHeight="1" x14ac:dyDescent="0.35">
      <c r="A2394" s="4">
        <v>45268</v>
      </c>
      <c r="B2394" s="5">
        <f t="shared" si="843"/>
        <v>12</v>
      </c>
      <c r="C2394" s="5">
        <f t="shared" si="844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up'!$A$2:$C$50,3,FALSE)</f>
        <v>Cash</v>
      </c>
      <c r="J2394" s="5">
        <f>VLOOKUP(F2394,'Set up'!$A$2:$D$50,4,FALSE)</f>
        <v>0</v>
      </c>
      <c r="K2394" s="4">
        <f t="shared" si="845"/>
        <v>45268</v>
      </c>
      <c r="L2394" s="5">
        <f t="shared" si="846"/>
        <v>12</v>
      </c>
      <c r="M2394" s="5">
        <f t="shared" si="847"/>
        <v>2023</v>
      </c>
      <c r="N2394" s="96">
        <v>250</v>
      </c>
      <c r="P2394" s="6">
        <f t="shared" si="850"/>
        <v>250</v>
      </c>
      <c r="Q2394" s="7">
        <f t="shared" si="836"/>
        <v>3949886.350000002</v>
      </c>
      <c r="R2394" s="44" t="str">
        <f>VLOOKUP(F2394,'Set up'!$A$2:$E$50,5,FALSE)</f>
        <v>Trsf</v>
      </c>
    </row>
    <row r="2395" spans="1:18" ht="15" customHeight="1" x14ac:dyDescent="0.35">
      <c r="A2395" s="4">
        <v>45268</v>
      </c>
      <c r="B2395" s="5">
        <f t="shared" si="843"/>
        <v>12</v>
      </c>
      <c r="C2395" s="5">
        <f t="shared" si="844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up'!$A$2:$C$50,3,FALSE)</f>
        <v>Cash</v>
      </c>
      <c r="J2395" s="5">
        <f>VLOOKUP(F2395,'Set up'!$A$2:$D$50,4,FALSE)</f>
        <v>0</v>
      </c>
      <c r="K2395" s="4">
        <f t="shared" si="845"/>
        <v>45268</v>
      </c>
      <c r="L2395" s="5">
        <f t="shared" si="846"/>
        <v>12</v>
      </c>
      <c r="M2395" s="5">
        <f t="shared" si="847"/>
        <v>2023</v>
      </c>
      <c r="N2395" s="96">
        <v>3600</v>
      </c>
      <c r="P2395" s="6">
        <f t="shared" si="850"/>
        <v>3600</v>
      </c>
      <c r="Q2395" s="7">
        <f t="shared" si="836"/>
        <v>3953486.350000002</v>
      </c>
      <c r="R2395" s="44" t="str">
        <f>VLOOKUP(F2395,'Set up'!$A$2:$E$50,5,FALSE)</f>
        <v>Trsf</v>
      </c>
    </row>
    <row r="2396" spans="1:18" ht="15" customHeight="1" x14ac:dyDescent="0.35">
      <c r="A2396" s="4">
        <v>45268</v>
      </c>
      <c r="B2396" s="5">
        <f t="shared" si="843"/>
        <v>12</v>
      </c>
      <c r="C2396" s="5">
        <f t="shared" si="844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up'!$A$2:$C$50,3,FALSE)</f>
        <v>Cash</v>
      </c>
      <c r="J2396" s="5">
        <f>VLOOKUP(F2396,'Set up'!$A$2:$D$50,4,FALSE)</f>
        <v>0</v>
      </c>
      <c r="K2396" s="4">
        <f t="shared" si="845"/>
        <v>45268</v>
      </c>
      <c r="L2396" s="5">
        <f t="shared" si="846"/>
        <v>12</v>
      </c>
      <c r="M2396" s="5">
        <f t="shared" si="847"/>
        <v>2023</v>
      </c>
      <c r="N2396" s="96">
        <v>468</v>
      </c>
      <c r="P2396" s="6">
        <f t="shared" si="850"/>
        <v>468</v>
      </c>
      <c r="Q2396" s="7">
        <f t="shared" si="836"/>
        <v>3953954.350000002</v>
      </c>
      <c r="R2396" s="44" t="str">
        <f>VLOOKUP(F2396,'Set up'!$A$2:$E$50,5,FALSE)</f>
        <v>Trsf</v>
      </c>
    </row>
    <row r="2397" spans="1:18" ht="15" customHeight="1" x14ac:dyDescent="0.35">
      <c r="A2397" s="4">
        <v>45268</v>
      </c>
      <c r="B2397" s="5">
        <f t="shared" si="843"/>
        <v>12</v>
      </c>
      <c r="C2397" s="5">
        <f t="shared" si="844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up'!$A$2:$C$50,3,FALSE)</f>
        <v>Cash</v>
      </c>
      <c r="J2397" s="5">
        <f>VLOOKUP(F2397,'Set up'!$A$2:$D$50,4,FALSE)</f>
        <v>0</v>
      </c>
      <c r="K2397" s="4">
        <f t="shared" si="845"/>
        <v>45268</v>
      </c>
      <c r="L2397" s="5">
        <f t="shared" si="846"/>
        <v>12</v>
      </c>
      <c r="M2397" s="5">
        <f t="shared" si="847"/>
        <v>2023</v>
      </c>
      <c r="N2397" s="96">
        <v>1738</v>
      </c>
      <c r="P2397" s="6">
        <f t="shared" si="850"/>
        <v>1738</v>
      </c>
      <c r="Q2397" s="7">
        <f t="shared" ref="Q2397:Q2463" si="851">SUM(Q2396+N2397)</f>
        <v>3955692.350000002</v>
      </c>
      <c r="R2397" s="44" t="str">
        <f>VLOOKUP(F2397,'Set up'!$A$2:$E$50,5,FALSE)</f>
        <v>Trsf</v>
      </c>
    </row>
    <row r="2398" spans="1:18" ht="15" customHeight="1" x14ac:dyDescent="0.35">
      <c r="A2398" s="4">
        <v>45268</v>
      </c>
      <c r="B2398" s="5">
        <f t="shared" si="843"/>
        <v>12</v>
      </c>
      <c r="C2398" s="5">
        <f t="shared" si="844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up'!$A$2:$C$50,3,FALSE)</f>
        <v>Cash</v>
      </c>
      <c r="J2398" s="5">
        <f>VLOOKUP(F2398,'Set up'!$A$2:$D$50,4,FALSE)</f>
        <v>0</v>
      </c>
      <c r="K2398" s="4">
        <f t="shared" si="845"/>
        <v>45268</v>
      </c>
      <c r="L2398" s="5">
        <f t="shared" si="846"/>
        <v>12</v>
      </c>
      <c r="M2398" s="5">
        <f t="shared" si="847"/>
        <v>2023</v>
      </c>
      <c r="N2398" s="96">
        <v>405</v>
      </c>
      <c r="P2398" s="6">
        <f t="shared" si="850"/>
        <v>405</v>
      </c>
      <c r="Q2398" s="7">
        <f t="shared" si="851"/>
        <v>3956097.350000002</v>
      </c>
      <c r="R2398" s="44" t="str">
        <f>VLOOKUP(F2398,'Set up'!$A$2:$E$50,5,FALSE)</f>
        <v>Trsf</v>
      </c>
    </row>
    <row r="2399" spans="1:18" ht="15" customHeight="1" x14ac:dyDescent="0.35">
      <c r="A2399" s="4">
        <v>45268</v>
      </c>
      <c r="B2399" s="5">
        <f t="shared" si="843"/>
        <v>12</v>
      </c>
      <c r="C2399" s="5">
        <f t="shared" si="844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up'!$A$2:$C$50,3,FALSE)</f>
        <v>Cash</v>
      </c>
      <c r="J2399" s="5">
        <f>VLOOKUP(F2399,'Set up'!$A$2:$D$50,4,FALSE)</f>
        <v>0</v>
      </c>
      <c r="K2399" s="4">
        <f t="shared" si="845"/>
        <v>45268</v>
      </c>
      <c r="L2399" s="5">
        <f t="shared" si="846"/>
        <v>12</v>
      </c>
      <c r="M2399" s="5">
        <f t="shared" si="847"/>
        <v>2023</v>
      </c>
      <c r="N2399" s="96">
        <v>160</v>
      </c>
      <c r="P2399" s="6">
        <f t="shared" si="850"/>
        <v>160</v>
      </c>
      <c r="Q2399" s="7">
        <f t="shared" si="851"/>
        <v>3956257.350000002</v>
      </c>
      <c r="R2399" s="44" t="str">
        <f>VLOOKUP(F2399,'Set up'!$A$2:$E$50,5,FALSE)</f>
        <v>Trsf</v>
      </c>
    </row>
    <row r="2400" spans="1:18" ht="15" customHeight="1" x14ac:dyDescent="0.35">
      <c r="A2400" s="4">
        <v>45268</v>
      </c>
      <c r="B2400" s="5">
        <f t="shared" si="843"/>
        <v>12</v>
      </c>
      <c r="C2400" s="5">
        <f t="shared" si="844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up'!$A$2:$C$50,3,FALSE)</f>
        <v>Cash</v>
      </c>
      <c r="J2400" s="5">
        <f>VLOOKUP(F2400,'Set up'!$A$2:$D$50,4,FALSE)</f>
        <v>0</v>
      </c>
      <c r="K2400" s="4">
        <f t="shared" si="845"/>
        <v>45268</v>
      </c>
      <c r="L2400" s="5">
        <f t="shared" si="846"/>
        <v>12</v>
      </c>
      <c r="M2400" s="5">
        <f t="shared" si="847"/>
        <v>2023</v>
      </c>
      <c r="N2400" s="96">
        <v>390</v>
      </c>
      <c r="P2400" s="6">
        <f t="shared" si="850"/>
        <v>390</v>
      </c>
      <c r="Q2400" s="7">
        <f t="shared" si="851"/>
        <v>3956647.350000002</v>
      </c>
      <c r="R2400" s="44" t="str">
        <f>VLOOKUP(F2400,'Set up'!$A$2:$E$50,5,FALSE)</f>
        <v>Trsf</v>
      </c>
    </row>
    <row r="2401" spans="1:19" ht="15" customHeight="1" x14ac:dyDescent="0.35">
      <c r="A2401" s="4">
        <v>45269</v>
      </c>
      <c r="B2401" s="5">
        <f t="shared" si="843"/>
        <v>12</v>
      </c>
      <c r="C2401" s="5">
        <f t="shared" si="844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up'!$A$2:$C$50,3,FALSE)</f>
        <v>Cash</v>
      </c>
      <c r="J2401" s="5">
        <f>VLOOKUP(F2401,'Set up'!$A$2:$D$50,4,FALSE)</f>
        <v>0</v>
      </c>
      <c r="K2401" s="4">
        <f t="shared" si="845"/>
        <v>45269</v>
      </c>
      <c r="L2401" s="5">
        <f t="shared" si="846"/>
        <v>12</v>
      </c>
      <c r="M2401" s="5">
        <f t="shared" si="847"/>
        <v>2023</v>
      </c>
      <c r="N2401" s="96">
        <v>250</v>
      </c>
      <c r="P2401" s="6">
        <f t="shared" si="850"/>
        <v>250</v>
      </c>
      <c r="Q2401" s="7">
        <f t="shared" si="851"/>
        <v>3956897.350000002</v>
      </c>
      <c r="R2401" s="44" t="str">
        <f>VLOOKUP(F2401,'Set up'!$A$2:$E$50,5,FALSE)</f>
        <v>Trsf</v>
      </c>
    </row>
    <row r="2402" spans="1:19" ht="15" customHeight="1" x14ac:dyDescent="0.35">
      <c r="A2402" s="4">
        <v>45269</v>
      </c>
      <c r="B2402" s="5">
        <f t="shared" si="843"/>
        <v>12</v>
      </c>
      <c r="C2402" s="5">
        <f t="shared" si="844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up'!$A$2:$C$50,3,FALSE)</f>
        <v>Cash</v>
      </c>
      <c r="J2402" s="5">
        <f>VLOOKUP(F2402,'Set up'!$A$2:$D$50,4,FALSE)</f>
        <v>0</v>
      </c>
      <c r="K2402" s="4">
        <f t="shared" si="845"/>
        <v>45269</v>
      </c>
      <c r="L2402" s="5">
        <f t="shared" si="846"/>
        <v>12</v>
      </c>
      <c r="M2402" s="5">
        <f t="shared" si="847"/>
        <v>2023</v>
      </c>
      <c r="N2402" s="96">
        <v>6424</v>
      </c>
      <c r="P2402" s="6">
        <f t="shared" si="850"/>
        <v>6424</v>
      </c>
      <c r="Q2402" s="7">
        <f t="shared" si="851"/>
        <v>3963321.350000002</v>
      </c>
      <c r="R2402" s="44" t="str">
        <f>VLOOKUP(F2402,'Set up'!$A$2:$E$50,5,FALSE)</f>
        <v>Trsf</v>
      </c>
    </row>
    <row r="2403" spans="1:19" ht="15" customHeight="1" x14ac:dyDescent="0.35">
      <c r="A2403" s="4">
        <v>45269</v>
      </c>
      <c r="B2403" s="5">
        <f t="shared" si="843"/>
        <v>12</v>
      </c>
      <c r="C2403" s="5">
        <f t="shared" si="844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up'!$A$2:$C$50,3,FALSE)</f>
        <v>Cash</v>
      </c>
      <c r="J2403" s="5">
        <f>VLOOKUP(F2403,'Set up'!$A$2:$D$50,4,FALSE)</f>
        <v>0</v>
      </c>
      <c r="K2403" s="4">
        <f t="shared" si="845"/>
        <v>45269</v>
      </c>
      <c r="L2403" s="5">
        <f t="shared" si="846"/>
        <v>12</v>
      </c>
      <c r="M2403" s="5">
        <f t="shared" si="847"/>
        <v>2023</v>
      </c>
      <c r="N2403" s="96">
        <v>3219</v>
      </c>
      <c r="P2403" s="6">
        <f t="shared" si="850"/>
        <v>3219</v>
      </c>
      <c r="Q2403" s="7">
        <f t="shared" si="851"/>
        <v>3966540.350000002</v>
      </c>
      <c r="R2403" s="44" t="str">
        <f>VLOOKUP(F2403,'Set up'!$A$2:$E$50,5,FALSE)</f>
        <v>Trsf</v>
      </c>
    </row>
    <row r="2404" spans="1:19" ht="15" customHeight="1" x14ac:dyDescent="0.35">
      <c r="A2404" s="4">
        <v>45269</v>
      </c>
      <c r="B2404" s="5">
        <f t="shared" si="843"/>
        <v>12</v>
      </c>
      <c r="C2404" s="5">
        <f t="shared" si="844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up'!$A$2:$C$50,3,FALSE)</f>
        <v>Cash</v>
      </c>
      <c r="J2404" s="5">
        <f>VLOOKUP(F2404,'Set up'!$A$2:$D$50,4,FALSE)</f>
        <v>0</v>
      </c>
      <c r="K2404" s="4">
        <f t="shared" si="845"/>
        <v>45269</v>
      </c>
      <c r="L2404" s="5">
        <f t="shared" si="846"/>
        <v>12</v>
      </c>
      <c r="M2404" s="5">
        <f t="shared" si="847"/>
        <v>2023</v>
      </c>
      <c r="N2404" s="96">
        <v>702</v>
      </c>
      <c r="P2404" s="6">
        <f t="shared" si="850"/>
        <v>702</v>
      </c>
      <c r="Q2404" s="7">
        <f t="shared" si="851"/>
        <v>3967242.350000002</v>
      </c>
      <c r="R2404" s="44" t="str">
        <f>VLOOKUP(F2404,'Set up'!$A$2:$E$50,5,FALSE)</f>
        <v>Trsf</v>
      </c>
    </row>
    <row r="2405" spans="1:19" ht="15" customHeight="1" x14ac:dyDescent="0.35">
      <c r="A2405" s="4">
        <v>45269</v>
      </c>
      <c r="B2405" s="5">
        <f t="shared" si="843"/>
        <v>12</v>
      </c>
      <c r="C2405" s="5">
        <f t="shared" si="844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up'!$A$2:$C$50,3,FALSE)</f>
        <v>Cash</v>
      </c>
      <c r="J2405" s="5">
        <f>VLOOKUP(F2405,'Set up'!$A$2:$D$50,4,FALSE)</f>
        <v>0</v>
      </c>
      <c r="K2405" s="4">
        <f t="shared" si="845"/>
        <v>45269</v>
      </c>
      <c r="L2405" s="5">
        <f t="shared" si="846"/>
        <v>12</v>
      </c>
      <c r="M2405" s="5">
        <f t="shared" si="847"/>
        <v>2023</v>
      </c>
      <c r="N2405" s="96">
        <v>380</v>
      </c>
      <c r="P2405" s="6">
        <f t="shared" si="850"/>
        <v>380</v>
      </c>
      <c r="Q2405" s="7">
        <f t="shared" si="851"/>
        <v>3967622.350000002</v>
      </c>
      <c r="R2405" s="44" t="str">
        <f>VLOOKUP(F2405,'Set up'!$A$2:$E$50,5,FALSE)</f>
        <v>Trsf</v>
      </c>
    </row>
    <row r="2406" spans="1:19" ht="15" customHeight="1" x14ac:dyDescent="0.35">
      <c r="A2406" s="4">
        <v>45273</v>
      </c>
      <c r="B2406" s="5">
        <f t="shared" si="843"/>
        <v>12</v>
      </c>
      <c r="C2406" s="5">
        <f t="shared" si="844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up'!$A$2:$C$50,3,FALSE)</f>
        <v>60</v>
      </c>
      <c r="J2406" s="5">
        <f>VLOOKUP(F2406,'Set up'!$A$2:$D$50,4,FALSE)</f>
        <v>60</v>
      </c>
      <c r="K2406" s="4">
        <f t="shared" si="845"/>
        <v>45333</v>
      </c>
      <c r="L2406" s="5">
        <f t="shared" si="846"/>
        <v>2</v>
      </c>
      <c r="M2406" s="5">
        <f t="shared" si="847"/>
        <v>2024</v>
      </c>
      <c r="N2406" s="96">
        <v>3212</v>
      </c>
      <c r="O2406" s="6">
        <f t="shared" ref="O2406:O2409" si="852">-N2406</f>
        <v>-3212</v>
      </c>
      <c r="P2406" s="6">
        <f t="shared" si="850"/>
        <v>0</v>
      </c>
      <c r="Q2406" s="7">
        <f t="shared" si="851"/>
        <v>3970834.350000002</v>
      </c>
      <c r="R2406" s="44" t="str">
        <f>VLOOKUP(F2406,'Set up'!$A$2:$E$50,5,FALSE)</f>
        <v>Chq</v>
      </c>
      <c r="S2406" s="1" t="s">
        <v>2611</v>
      </c>
    </row>
    <row r="2407" spans="1:19" ht="15" customHeight="1" x14ac:dyDescent="0.35">
      <c r="A2407" s="4">
        <v>45273</v>
      </c>
      <c r="B2407" s="5">
        <f t="shared" si="843"/>
        <v>12</v>
      </c>
      <c r="C2407" s="5">
        <f t="shared" si="844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up'!$A$2:$C$50,3,FALSE)</f>
        <v>60</v>
      </c>
      <c r="J2407" s="5">
        <f>VLOOKUP(F2407,'Set up'!$A$2:$D$50,4,FALSE)</f>
        <v>60</v>
      </c>
      <c r="K2407" s="4">
        <f t="shared" si="845"/>
        <v>45333</v>
      </c>
      <c r="L2407" s="5">
        <f t="shared" si="846"/>
        <v>2</v>
      </c>
      <c r="M2407" s="5">
        <f t="shared" si="847"/>
        <v>2024</v>
      </c>
      <c r="N2407" s="96">
        <v>1606</v>
      </c>
      <c r="O2407" s="6">
        <f t="shared" si="852"/>
        <v>-1606</v>
      </c>
      <c r="P2407" s="6">
        <f t="shared" si="850"/>
        <v>0</v>
      </c>
      <c r="Q2407" s="7">
        <f t="shared" si="851"/>
        <v>3972440.350000002</v>
      </c>
      <c r="R2407" s="44" t="str">
        <f>VLOOKUP(F2407,'Set up'!$A$2:$E$50,5,FALSE)</f>
        <v>Chq</v>
      </c>
      <c r="S2407" s="1" t="s">
        <v>2611</v>
      </c>
    </row>
    <row r="2408" spans="1:19" ht="15" customHeight="1" x14ac:dyDescent="0.35">
      <c r="A2408" s="4">
        <v>45273</v>
      </c>
      <c r="B2408" s="5">
        <f t="shared" si="843"/>
        <v>12</v>
      </c>
      <c r="C2408" s="5">
        <f t="shared" si="844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up'!$A$2:$C$50,3,FALSE)</f>
        <v>60</v>
      </c>
      <c r="J2408" s="5">
        <f>VLOOKUP(F2408,'Set up'!$A$2:$D$50,4,FALSE)</f>
        <v>60</v>
      </c>
      <c r="K2408" s="4">
        <f t="shared" si="845"/>
        <v>45333</v>
      </c>
      <c r="L2408" s="5">
        <f t="shared" si="846"/>
        <v>2</v>
      </c>
      <c r="M2408" s="5">
        <f t="shared" si="847"/>
        <v>2024</v>
      </c>
      <c r="N2408" s="96">
        <v>626.4</v>
      </c>
      <c r="O2408" s="6">
        <f t="shared" si="852"/>
        <v>-626.4</v>
      </c>
      <c r="P2408" s="6">
        <f t="shared" si="850"/>
        <v>0</v>
      </c>
      <c r="Q2408" s="7">
        <f t="shared" si="851"/>
        <v>3973066.7500000019</v>
      </c>
      <c r="R2408" s="44" t="str">
        <f>VLOOKUP(F2408,'Set up'!$A$2:$E$50,5,FALSE)</f>
        <v>Chq</v>
      </c>
      <c r="S2408" s="1" t="s">
        <v>2611</v>
      </c>
    </row>
    <row r="2409" spans="1:19" ht="15" customHeight="1" x14ac:dyDescent="0.35">
      <c r="A2409" s="4">
        <v>45273</v>
      </c>
      <c r="B2409" s="5">
        <f t="shared" si="843"/>
        <v>12</v>
      </c>
      <c r="C2409" s="5">
        <f t="shared" si="844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up'!$A$2:$C$50,3,FALSE)</f>
        <v>60</v>
      </c>
      <c r="J2409" s="5">
        <f>VLOOKUP(F2409,'Set up'!$A$2:$D$50,4,FALSE)</f>
        <v>60</v>
      </c>
      <c r="K2409" s="4">
        <f t="shared" si="845"/>
        <v>45333</v>
      </c>
      <c r="L2409" s="5">
        <f t="shared" si="846"/>
        <v>2</v>
      </c>
      <c r="M2409" s="5">
        <f t="shared" si="847"/>
        <v>2024</v>
      </c>
      <c r="N2409" s="96">
        <v>626.4</v>
      </c>
      <c r="O2409" s="6">
        <f t="shared" si="852"/>
        <v>-626.4</v>
      </c>
      <c r="P2409" s="6">
        <f t="shared" si="850"/>
        <v>0</v>
      </c>
      <c r="Q2409" s="7">
        <f t="shared" si="851"/>
        <v>3973693.1500000018</v>
      </c>
      <c r="R2409" s="44" t="str">
        <f>VLOOKUP(F2409,'Set up'!$A$2:$E$50,5,FALSE)</f>
        <v>Chq</v>
      </c>
      <c r="S2409" s="1" t="s">
        <v>2611</v>
      </c>
    </row>
    <row r="2410" spans="1:19" ht="15" customHeight="1" x14ac:dyDescent="0.35">
      <c r="A2410" s="4">
        <v>45274</v>
      </c>
      <c r="B2410" s="5">
        <f t="shared" si="843"/>
        <v>12</v>
      </c>
      <c r="C2410" s="5">
        <f t="shared" si="844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up'!$A$2:$C$50,3,FALSE)</f>
        <v>Cash</v>
      </c>
      <c r="J2410" s="5">
        <f>VLOOKUP(F2410,'Set up'!$A$2:$D$50,4,FALSE)</f>
        <v>0</v>
      </c>
      <c r="K2410" s="4">
        <f t="shared" si="845"/>
        <v>45274</v>
      </c>
      <c r="L2410" s="5">
        <f t="shared" si="846"/>
        <v>12</v>
      </c>
      <c r="M2410" s="5">
        <f t="shared" si="847"/>
        <v>2023</v>
      </c>
      <c r="N2410" s="96">
        <v>125</v>
      </c>
      <c r="P2410" s="6">
        <f t="shared" si="850"/>
        <v>125</v>
      </c>
      <c r="Q2410" s="7">
        <f t="shared" si="851"/>
        <v>3973818.1500000018</v>
      </c>
      <c r="R2410" s="44" t="str">
        <f>VLOOKUP(F2410,'Set up'!$A$2:$E$50,5,FALSE)</f>
        <v>Trsf</v>
      </c>
    </row>
    <row r="2411" spans="1:19" ht="15" customHeight="1" x14ac:dyDescent="0.35">
      <c r="A2411" s="4">
        <v>45275</v>
      </c>
      <c r="B2411" s="5">
        <f t="shared" si="843"/>
        <v>12</v>
      </c>
      <c r="C2411" s="5">
        <f t="shared" si="844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up'!$A$2:$C$50,3,FALSE)</f>
        <v>Cash</v>
      </c>
      <c r="J2411" s="5">
        <f>VLOOKUP(F2411,'Set up'!$A$2:$D$50,4,FALSE)</f>
        <v>0</v>
      </c>
      <c r="K2411" s="4">
        <f t="shared" si="845"/>
        <v>45275</v>
      </c>
      <c r="L2411" s="5">
        <f t="shared" si="846"/>
        <v>12</v>
      </c>
      <c r="M2411" s="5">
        <f t="shared" si="847"/>
        <v>2023</v>
      </c>
      <c r="N2411" s="96">
        <v>3212</v>
      </c>
      <c r="P2411" s="6">
        <f t="shared" si="850"/>
        <v>3212</v>
      </c>
      <c r="Q2411" s="7">
        <f t="shared" si="851"/>
        <v>3977030.1500000018</v>
      </c>
      <c r="R2411" s="44" t="str">
        <f>VLOOKUP(F2411,'Set up'!$A$2:$E$50,5,FALSE)</f>
        <v>Trsf</v>
      </c>
    </row>
    <row r="2412" spans="1:19" ht="15" customHeight="1" x14ac:dyDescent="0.35">
      <c r="A2412" s="4">
        <v>45275</v>
      </c>
      <c r="B2412" s="5">
        <f t="shared" si="843"/>
        <v>12</v>
      </c>
      <c r="C2412" s="5">
        <f t="shared" si="844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up'!$A$2:$C$50,3,FALSE)</f>
        <v>Cash</v>
      </c>
      <c r="J2412" s="5">
        <f>VLOOKUP(F2412,'Set up'!$A$2:$D$50,4,FALSE)</f>
        <v>0</v>
      </c>
      <c r="K2412" s="4">
        <f t="shared" si="845"/>
        <v>45275</v>
      </c>
      <c r="L2412" s="5">
        <f t="shared" si="846"/>
        <v>12</v>
      </c>
      <c r="M2412" s="5">
        <f t="shared" si="847"/>
        <v>2023</v>
      </c>
      <c r="N2412" s="96">
        <v>1502.2</v>
      </c>
      <c r="P2412" s="6">
        <f t="shared" si="850"/>
        <v>1502.2</v>
      </c>
      <c r="Q2412" s="7">
        <f t="shared" si="851"/>
        <v>3978532.350000002</v>
      </c>
      <c r="R2412" s="44" t="str">
        <f>VLOOKUP(F2412,'Set up'!$A$2:$E$50,5,FALSE)</f>
        <v>Trsf</v>
      </c>
    </row>
    <row r="2413" spans="1:19" ht="15" customHeight="1" x14ac:dyDescent="0.35">
      <c r="A2413" s="4">
        <v>45275</v>
      </c>
      <c r="B2413" s="5">
        <f t="shared" si="843"/>
        <v>12</v>
      </c>
      <c r="C2413" s="5">
        <f t="shared" si="844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up'!$A$2:$C$50,3,FALSE)</f>
        <v>Cash</v>
      </c>
      <c r="J2413" s="5">
        <f>VLOOKUP(F2413,'Set up'!$A$2:$D$50,4,FALSE)</f>
        <v>0</v>
      </c>
      <c r="K2413" s="4">
        <f t="shared" si="845"/>
        <v>45275</v>
      </c>
      <c r="L2413" s="5">
        <f t="shared" si="846"/>
        <v>12</v>
      </c>
      <c r="M2413" s="5">
        <f t="shared" si="847"/>
        <v>2023</v>
      </c>
      <c r="N2413" s="96">
        <v>936</v>
      </c>
      <c r="P2413" s="6">
        <f t="shared" si="850"/>
        <v>936</v>
      </c>
      <c r="Q2413" s="7">
        <f t="shared" si="851"/>
        <v>3979468.350000002</v>
      </c>
      <c r="R2413" s="44" t="str">
        <f>VLOOKUP(F2413,'Set up'!$A$2:$E$50,5,FALSE)</f>
        <v>Trsf</v>
      </c>
    </row>
    <row r="2414" spans="1:19" ht="15" customHeight="1" x14ac:dyDescent="0.35">
      <c r="A2414" s="4">
        <v>45275</v>
      </c>
      <c r="B2414" s="5">
        <f t="shared" si="843"/>
        <v>12</v>
      </c>
      <c r="C2414" s="5">
        <f t="shared" si="844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up'!$A$2:$C$50,3,FALSE)</f>
        <v>Cash</v>
      </c>
      <c r="J2414" s="5">
        <f>VLOOKUP(F2414,'Set up'!$A$2:$D$50,4,FALSE)</f>
        <v>0</v>
      </c>
      <c r="K2414" s="4">
        <f t="shared" si="845"/>
        <v>45275</v>
      </c>
      <c r="L2414" s="5">
        <f t="shared" si="846"/>
        <v>12</v>
      </c>
      <c r="M2414" s="5">
        <f t="shared" si="847"/>
        <v>2023</v>
      </c>
      <c r="N2414" s="96">
        <v>1000</v>
      </c>
      <c r="P2414" s="6">
        <f t="shared" si="850"/>
        <v>1000</v>
      </c>
      <c r="Q2414" s="7">
        <f t="shared" si="851"/>
        <v>3980468.350000002</v>
      </c>
      <c r="R2414" s="44" t="str">
        <f>VLOOKUP(F2414,'Set up'!$A$2:$E$50,5,FALSE)</f>
        <v>Trsf</v>
      </c>
    </row>
    <row r="2415" spans="1:19" ht="15" customHeight="1" x14ac:dyDescent="0.35">
      <c r="A2415" s="4">
        <v>45275</v>
      </c>
      <c r="B2415" s="5">
        <f t="shared" si="843"/>
        <v>12</v>
      </c>
      <c r="C2415" s="5">
        <f t="shared" si="844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up'!$A$2:$C$50,3,FALSE)</f>
        <v>Cash</v>
      </c>
      <c r="J2415" s="5">
        <f>VLOOKUP(F2415,'Set up'!$A$2:$D$50,4,FALSE)</f>
        <v>0</v>
      </c>
      <c r="K2415" s="4">
        <f t="shared" si="845"/>
        <v>45275</v>
      </c>
      <c r="L2415" s="5">
        <f t="shared" si="846"/>
        <v>12</v>
      </c>
      <c r="M2415" s="5">
        <f t="shared" si="847"/>
        <v>2023</v>
      </c>
      <c r="N2415" s="96">
        <v>1738</v>
      </c>
      <c r="P2415" s="6">
        <f t="shared" si="850"/>
        <v>1738</v>
      </c>
      <c r="Q2415" s="7">
        <f t="shared" si="851"/>
        <v>3982206.350000002</v>
      </c>
      <c r="R2415" s="44" t="str">
        <f>VLOOKUP(F2415,'Set up'!$A$2:$E$50,5,FALSE)</f>
        <v>PD Chq</v>
      </c>
    </row>
    <row r="2416" spans="1:19" ht="15" customHeight="1" x14ac:dyDescent="0.35">
      <c r="A2416" s="4">
        <v>45275</v>
      </c>
      <c r="B2416" s="5">
        <f t="shared" si="843"/>
        <v>12</v>
      </c>
      <c r="C2416" s="5">
        <f t="shared" si="844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up'!$A$2:$C$50,3,FALSE)</f>
        <v>Cash</v>
      </c>
      <c r="J2416" s="5">
        <f>VLOOKUP(F2416,'Set up'!$A$2:$D$50,4,FALSE)</f>
        <v>0</v>
      </c>
      <c r="K2416" s="4">
        <f t="shared" si="845"/>
        <v>45275</v>
      </c>
      <c r="L2416" s="5">
        <f t="shared" si="846"/>
        <v>12</v>
      </c>
      <c r="M2416" s="5">
        <f t="shared" si="847"/>
        <v>2023</v>
      </c>
      <c r="N2416" s="96">
        <v>832.5</v>
      </c>
      <c r="P2416" s="6">
        <f t="shared" si="850"/>
        <v>832.5</v>
      </c>
      <c r="Q2416" s="7">
        <f t="shared" si="851"/>
        <v>3983038.850000002</v>
      </c>
      <c r="R2416" s="44" t="str">
        <f>VLOOKUP(F2416,'Set up'!$A$2:$E$50,5,FALSE)</f>
        <v>PD Chq</v>
      </c>
    </row>
    <row r="2417" spans="1:19" ht="15" customHeight="1" x14ac:dyDescent="0.35">
      <c r="A2417" s="4">
        <v>45275</v>
      </c>
      <c r="B2417" s="5">
        <f t="shared" si="843"/>
        <v>12</v>
      </c>
      <c r="C2417" s="5">
        <f t="shared" si="844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up'!$A$2:$C$50,3,FALSE)</f>
        <v>Cash</v>
      </c>
      <c r="J2417" s="5">
        <f>VLOOKUP(F2417,'Set up'!$A$2:$D$50,4,FALSE)</f>
        <v>0</v>
      </c>
      <c r="K2417" s="4">
        <f t="shared" si="845"/>
        <v>45275</v>
      </c>
      <c r="L2417" s="5">
        <f t="shared" si="846"/>
        <v>12</v>
      </c>
      <c r="M2417" s="5">
        <f t="shared" si="847"/>
        <v>2023</v>
      </c>
      <c r="N2417" s="96">
        <v>95</v>
      </c>
      <c r="P2417" s="6">
        <f t="shared" si="850"/>
        <v>95</v>
      </c>
      <c r="Q2417" s="7">
        <f t="shared" si="851"/>
        <v>3983133.850000002</v>
      </c>
      <c r="R2417" s="44" t="str">
        <f>VLOOKUP(F2417,'Set up'!$A$2:$E$50,5,FALSE)</f>
        <v>PD Chq</v>
      </c>
    </row>
    <row r="2418" spans="1:19" ht="15" customHeight="1" x14ac:dyDescent="0.35">
      <c r="A2418" s="4">
        <v>45275</v>
      </c>
      <c r="B2418" s="5">
        <f t="shared" si="843"/>
        <v>12</v>
      </c>
      <c r="C2418" s="5">
        <f t="shared" si="844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up'!$A$2:$C$50,3,FALSE)</f>
        <v>Cash</v>
      </c>
      <c r="J2418" s="5">
        <f>VLOOKUP(F2418,'Set up'!$A$2:$D$50,4,FALSE)</f>
        <v>0</v>
      </c>
      <c r="K2418" s="4">
        <f t="shared" si="845"/>
        <v>45275</v>
      </c>
      <c r="L2418" s="5">
        <f t="shared" si="846"/>
        <v>12</v>
      </c>
      <c r="M2418" s="5">
        <f t="shared" si="847"/>
        <v>2023</v>
      </c>
      <c r="N2418" s="96">
        <v>1760</v>
      </c>
      <c r="O2418" s="6">
        <f t="shared" ref="O2418:O2429" si="853">-N2418</f>
        <v>-1760</v>
      </c>
      <c r="P2418" s="6">
        <f t="shared" si="850"/>
        <v>0</v>
      </c>
      <c r="Q2418" s="7">
        <f t="shared" si="851"/>
        <v>3984893.850000002</v>
      </c>
      <c r="R2418" s="44" t="str">
        <f>VLOOKUP(F2418,'Set up'!$A$2:$E$50,5,FALSE)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843"/>
        <v>12</v>
      </c>
      <c r="C2419" s="5">
        <f t="shared" si="844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up'!$A$2:$C$50,3,FALSE)</f>
        <v>Cash</v>
      </c>
      <c r="J2419" s="5">
        <f>VLOOKUP(F2419,'Set up'!$A$2:$D$50,4,FALSE)</f>
        <v>0</v>
      </c>
      <c r="K2419" s="4">
        <f t="shared" si="845"/>
        <v>45275</v>
      </c>
      <c r="L2419" s="5">
        <f t="shared" si="846"/>
        <v>12</v>
      </c>
      <c r="M2419" s="5">
        <f t="shared" si="847"/>
        <v>2023</v>
      </c>
      <c r="N2419" s="96">
        <v>432</v>
      </c>
      <c r="O2419" s="6">
        <f t="shared" si="853"/>
        <v>-432</v>
      </c>
      <c r="P2419" s="6">
        <f t="shared" si="850"/>
        <v>0</v>
      </c>
      <c r="Q2419" s="7">
        <f t="shared" si="851"/>
        <v>3985325.850000002</v>
      </c>
      <c r="R2419" s="44" t="str">
        <f>VLOOKUP(F2419,'Set up'!$A$2:$E$50,5,FALSE)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843"/>
        <v>12</v>
      </c>
      <c r="C2420" s="5">
        <f t="shared" si="844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up'!$A$2:$C$50,3,FALSE)</f>
        <v>Cash</v>
      </c>
      <c r="J2420" s="5">
        <f>VLOOKUP(F2420,'Set up'!$A$2:$D$50,4,FALSE)</f>
        <v>0</v>
      </c>
      <c r="K2420" s="4">
        <f t="shared" si="845"/>
        <v>45275</v>
      </c>
      <c r="L2420" s="5">
        <f t="shared" si="846"/>
        <v>12</v>
      </c>
      <c r="M2420" s="5">
        <f t="shared" si="847"/>
        <v>2023</v>
      </c>
      <c r="N2420" s="96">
        <v>840</v>
      </c>
      <c r="O2420" s="6">
        <f t="shared" si="853"/>
        <v>-840</v>
      </c>
      <c r="P2420" s="6">
        <f t="shared" si="850"/>
        <v>0</v>
      </c>
      <c r="Q2420" s="7">
        <f t="shared" si="851"/>
        <v>3986165.850000002</v>
      </c>
      <c r="R2420" s="44" t="str">
        <f>VLOOKUP(F2420,'Set up'!$A$2:$E$50,5,FALSE)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843"/>
        <v>12</v>
      </c>
      <c r="C2421" s="5">
        <f t="shared" si="844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up'!$A$2:$C$50,3,FALSE)</f>
        <v>Cash</v>
      </c>
      <c r="J2421" s="5">
        <f>VLOOKUP(F2421,'Set up'!$A$2:$D$50,4,FALSE)</f>
        <v>0</v>
      </c>
      <c r="K2421" s="4">
        <f t="shared" si="845"/>
        <v>45275</v>
      </c>
      <c r="L2421" s="5">
        <f t="shared" si="846"/>
        <v>12</v>
      </c>
      <c r="M2421" s="5">
        <f t="shared" si="847"/>
        <v>2023</v>
      </c>
      <c r="N2421" s="96">
        <v>325</v>
      </c>
      <c r="O2421" s="6">
        <f t="shared" si="853"/>
        <v>-325</v>
      </c>
      <c r="P2421" s="6">
        <f t="shared" si="850"/>
        <v>0</v>
      </c>
      <c r="Q2421" s="7">
        <f t="shared" si="851"/>
        <v>3986490.850000002</v>
      </c>
      <c r="R2421" s="44" t="str">
        <f>VLOOKUP(F2421,'Set up'!$A$2:$E$50,5,FALSE)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843"/>
        <v>12</v>
      </c>
      <c r="C2422" s="5">
        <f t="shared" si="844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up'!$A$2:$C$50,3,FALSE)</f>
        <v>Cash</v>
      </c>
      <c r="J2422" s="5">
        <f>VLOOKUP(F2422,'Set up'!$A$2:$D$50,4,FALSE)</f>
        <v>0</v>
      </c>
      <c r="K2422" s="4">
        <f t="shared" si="845"/>
        <v>45275</v>
      </c>
      <c r="L2422" s="5">
        <f t="shared" si="846"/>
        <v>12</v>
      </c>
      <c r="M2422" s="5">
        <f t="shared" si="847"/>
        <v>2023</v>
      </c>
      <c r="N2422" s="96">
        <v>225</v>
      </c>
      <c r="O2422" s="6">
        <f t="shared" si="853"/>
        <v>-225</v>
      </c>
      <c r="P2422" s="6">
        <f t="shared" si="850"/>
        <v>0</v>
      </c>
      <c r="Q2422" s="7">
        <f t="shared" si="851"/>
        <v>3986715.850000002</v>
      </c>
      <c r="R2422" s="44" t="str">
        <f>VLOOKUP(F2422,'Set up'!$A$2:$E$50,5,FALSE)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843"/>
        <v>12</v>
      </c>
      <c r="C2423" s="5">
        <f t="shared" si="844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up'!$A$2:$C$50,3,FALSE)</f>
        <v>Cash</v>
      </c>
      <c r="J2423" s="5">
        <f>VLOOKUP(F2423,'Set up'!$A$2:$D$50,4,FALSE)</f>
        <v>0</v>
      </c>
      <c r="K2423" s="4">
        <f t="shared" si="845"/>
        <v>45275</v>
      </c>
      <c r="L2423" s="5">
        <f t="shared" si="846"/>
        <v>12</v>
      </c>
      <c r="M2423" s="5">
        <f t="shared" si="847"/>
        <v>2023</v>
      </c>
      <c r="N2423" s="96">
        <v>170</v>
      </c>
      <c r="O2423" s="6">
        <f t="shared" si="853"/>
        <v>-170</v>
      </c>
      <c r="P2423" s="6">
        <f t="shared" si="850"/>
        <v>0</v>
      </c>
      <c r="Q2423" s="7">
        <f t="shared" si="851"/>
        <v>3986885.850000002</v>
      </c>
      <c r="R2423" s="44" t="str">
        <f>VLOOKUP(F2423,'Set up'!$A$2:$E$50,5,FALSE)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843"/>
        <v>12</v>
      </c>
      <c r="C2424" s="5">
        <f t="shared" si="844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up'!$A$2:$C$50,3,FALSE)</f>
        <v>Cash</v>
      </c>
      <c r="J2424" s="5">
        <f>VLOOKUP(F2424,'Set up'!$A$2:$D$50,4,FALSE)</f>
        <v>0</v>
      </c>
      <c r="K2424" s="4">
        <f t="shared" si="845"/>
        <v>45275</v>
      </c>
      <c r="L2424" s="5">
        <f t="shared" si="846"/>
        <v>12</v>
      </c>
      <c r="M2424" s="5">
        <f t="shared" si="847"/>
        <v>2023</v>
      </c>
      <c r="N2424" s="96">
        <v>283.8</v>
      </c>
      <c r="O2424" s="6">
        <f t="shared" si="853"/>
        <v>-283.8</v>
      </c>
      <c r="P2424" s="6">
        <f t="shared" si="850"/>
        <v>0</v>
      </c>
      <c r="Q2424" s="7">
        <f t="shared" si="851"/>
        <v>3987169.6500000018</v>
      </c>
      <c r="R2424" s="44" t="str">
        <f>VLOOKUP(F2424,'Set up'!$A$2:$E$50,5,FALSE)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843"/>
        <v>12</v>
      </c>
      <c r="C2425" s="5">
        <f t="shared" si="844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up'!$A$2:$C$50,3,FALSE)</f>
        <v>Cash</v>
      </c>
      <c r="J2425" s="5">
        <f>VLOOKUP(F2425,'Set up'!$A$2:$D$50,4,FALSE)</f>
        <v>0</v>
      </c>
      <c r="K2425" s="4">
        <f t="shared" si="845"/>
        <v>45275</v>
      </c>
      <c r="L2425" s="5">
        <f t="shared" si="846"/>
        <v>12</v>
      </c>
      <c r="M2425" s="5">
        <f t="shared" si="847"/>
        <v>2023</v>
      </c>
      <c r="N2425" s="96">
        <v>175</v>
      </c>
      <c r="O2425" s="6">
        <f t="shared" si="853"/>
        <v>-175</v>
      </c>
      <c r="P2425" s="6">
        <f t="shared" si="850"/>
        <v>0</v>
      </c>
      <c r="Q2425" s="7">
        <f t="shared" si="851"/>
        <v>3987344.6500000018</v>
      </c>
      <c r="R2425" s="44" t="str">
        <f>VLOOKUP(F2425,'Set up'!$A$2:$E$50,5,FALSE)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843"/>
        <v>12</v>
      </c>
      <c r="C2426" s="5">
        <f t="shared" si="844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up'!$A$2:$C$50,3,FALSE)</f>
        <v>Cash</v>
      </c>
      <c r="J2426" s="5">
        <f>VLOOKUP(F2426,'Set up'!$A$2:$D$50,4,FALSE)</f>
        <v>0</v>
      </c>
      <c r="K2426" s="4">
        <f t="shared" si="845"/>
        <v>45275</v>
      </c>
      <c r="L2426" s="5">
        <f t="shared" si="846"/>
        <v>12</v>
      </c>
      <c r="M2426" s="5">
        <f t="shared" si="847"/>
        <v>2023</v>
      </c>
      <c r="N2426" s="96">
        <v>625</v>
      </c>
      <c r="O2426" s="6">
        <f t="shared" si="853"/>
        <v>-625</v>
      </c>
      <c r="P2426" s="6">
        <f t="shared" si="850"/>
        <v>0</v>
      </c>
      <c r="Q2426" s="7">
        <f t="shared" si="851"/>
        <v>3987969.6500000018</v>
      </c>
      <c r="R2426" s="44" t="str">
        <f>VLOOKUP(F2426,'Set up'!$A$2:$E$50,5,FALSE)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854">MONTH(A2427)</f>
        <v>12</v>
      </c>
      <c r="C2427" s="5">
        <f t="shared" ref="C2427" si="855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up'!$A$2:$C$50,3,FALSE)</f>
        <v>Cash</v>
      </c>
      <c r="J2427" s="5">
        <f>VLOOKUP(F2427,'Set up'!$A$2:$D$50,4,FALSE)</f>
        <v>0</v>
      </c>
      <c r="K2427" s="4">
        <f t="shared" ref="K2427" si="856">A2427+J2427</f>
        <v>45275</v>
      </c>
      <c r="L2427" s="5">
        <f t="shared" ref="L2427" si="857">MONTH(K2427)</f>
        <v>12</v>
      </c>
      <c r="M2427" s="5">
        <f t="shared" ref="M2427" si="858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51"/>
        <v>3988494.6500000018</v>
      </c>
      <c r="R2427" s="44" t="str">
        <f>VLOOKUP(F2427,'Set up'!$A$2:$E$50,5,FALSE)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859">MONTH(A2428)</f>
        <v>12</v>
      </c>
      <c r="C2428" s="5">
        <f t="shared" ref="C2428:C2430" si="860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up'!$A$2:$C$50,3,FALSE)</f>
        <v>Cash</v>
      </c>
      <c r="J2428" s="5">
        <f>VLOOKUP(F2428,'Set up'!$A$2:$D$50,4,FALSE)</f>
        <v>0</v>
      </c>
      <c r="K2428" s="4">
        <f t="shared" ref="K2428:K2429" si="861">A2428+J2428</f>
        <v>45275</v>
      </c>
      <c r="L2428" s="5">
        <f t="shared" ref="L2428:L2429" si="862">MONTH(K2428)</f>
        <v>12</v>
      </c>
      <c r="M2428" s="5">
        <f t="shared" ref="M2428:M2429" si="863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51"/>
        <v>3987969.6500000018</v>
      </c>
      <c r="R2428" s="44" t="str">
        <f>VLOOKUP(F2428,'Set up'!$A$2:$E$50,5,FALSE)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859"/>
        <v>12</v>
      </c>
      <c r="C2429" s="5">
        <f t="shared" si="860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up'!$A$2:$C$50,3,FALSE)</f>
        <v>Cash</v>
      </c>
      <c r="J2429" s="5">
        <f>VLOOKUP(F2429,'Set up'!$A$2:$D$50,4,FALSE)</f>
        <v>0</v>
      </c>
      <c r="K2429" s="4">
        <f t="shared" si="861"/>
        <v>45275</v>
      </c>
      <c r="L2429" s="5">
        <f t="shared" si="862"/>
        <v>12</v>
      </c>
      <c r="M2429" s="5">
        <f t="shared" si="863"/>
        <v>2023</v>
      </c>
      <c r="N2429" s="96">
        <v>90</v>
      </c>
      <c r="O2429" s="6">
        <f t="shared" si="853"/>
        <v>-90</v>
      </c>
      <c r="P2429" s="6">
        <f t="shared" si="850"/>
        <v>0</v>
      </c>
      <c r="Q2429" s="7">
        <f t="shared" si="851"/>
        <v>3988059.6500000018</v>
      </c>
      <c r="R2429" s="44" t="str">
        <f>VLOOKUP(F2429,'Set up'!$A$2:$E$50,5,FALSE)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859"/>
        <v>12</v>
      </c>
      <c r="C2430" s="5">
        <f t="shared" si="860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up'!$A$2:$C$50,3,FALSE)</f>
        <v>Cash</v>
      </c>
      <c r="J2430" s="5">
        <f>VLOOKUP(F2430,'Set up'!$A$2:$D$50,4,FALSE)</f>
        <v>0</v>
      </c>
      <c r="K2430" s="4">
        <f t="shared" ref="K2430:K2493" si="864">A2430+J2430</f>
        <v>45276</v>
      </c>
      <c r="L2430" s="5">
        <f t="shared" ref="L2430:L2493" si="865">MONTH(K2430)</f>
        <v>12</v>
      </c>
      <c r="M2430" s="5">
        <f t="shared" ref="M2430:M2493" si="866">YEAR(K2430)</f>
        <v>2023</v>
      </c>
      <c r="N2430" s="96">
        <v>1606</v>
      </c>
      <c r="O2430" s="6">
        <f t="shared" ref="O2430:O2440" si="867">-N2430</f>
        <v>-1606</v>
      </c>
      <c r="P2430" s="6">
        <f t="shared" si="850"/>
        <v>0</v>
      </c>
      <c r="Q2430" s="7">
        <f t="shared" si="851"/>
        <v>3989665.6500000018</v>
      </c>
      <c r="R2430" s="44" t="str">
        <f>VLOOKUP(F2430,'Set up'!$A$2:$E$50,5,FALSE)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868">MONTH(A2431)</f>
        <v>12</v>
      </c>
      <c r="C2431" s="5">
        <f t="shared" ref="C2431:C2493" si="869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up'!$A$2:$C$50,3,FALSE)</f>
        <v>Cash</v>
      </c>
      <c r="J2431" s="5">
        <f>VLOOKUP(F2431,'Set up'!$A$2:$D$50,4,FALSE)</f>
        <v>0</v>
      </c>
      <c r="K2431" s="4">
        <f t="shared" si="864"/>
        <v>45276</v>
      </c>
      <c r="L2431" s="5">
        <f t="shared" si="865"/>
        <v>12</v>
      </c>
      <c r="M2431" s="5">
        <f t="shared" si="866"/>
        <v>2023</v>
      </c>
      <c r="N2431" s="96">
        <v>1597.5</v>
      </c>
      <c r="O2431" s="6">
        <f t="shared" si="867"/>
        <v>-1597.5</v>
      </c>
      <c r="P2431" s="6">
        <f t="shared" si="850"/>
        <v>0</v>
      </c>
      <c r="Q2431" s="7">
        <f t="shared" si="851"/>
        <v>3991263.1500000018</v>
      </c>
      <c r="R2431" s="44" t="str">
        <f>VLOOKUP(F2431,'Set up'!$A$2:$E$50,5,FALSE)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868"/>
        <v>12</v>
      </c>
      <c r="C2432" s="5">
        <f t="shared" si="869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up'!$A$2:$C$50,3,FALSE)</f>
        <v>Cash</v>
      </c>
      <c r="J2432" s="5">
        <f>VLOOKUP(F2432,'Set up'!$A$2:$D$50,4,FALSE)</f>
        <v>0</v>
      </c>
      <c r="K2432" s="4">
        <f t="shared" si="864"/>
        <v>45276</v>
      </c>
      <c r="L2432" s="5">
        <f t="shared" si="865"/>
        <v>12</v>
      </c>
      <c r="M2432" s="5">
        <f t="shared" si="866"/>
        <v>2023</v>
      </c>
      <c r="N2432" s="96">
        <v>1050</v>
      </c>
      <c r="O2432" s="6">
        <f t="shared" si="867"/>
        <v>-1050</v>
      </c>
      <c r="P2432" s="6">
        <f t="shared" si="850"/>
        <v>0</v>
      </c>
      <c r="Q2432" s="7">
        <f t="shared" si="851"/>
        <v>3992313.1500000018</v>
      </c>
      <c r="R2432" s="44" t="str">
        <f>VLOOKUP(F2432,'Set up'!$A$2:$E$50,5,FALSE)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868"/>
        <v>12</v>
      </c>
      <c r="C2433" s="5">
        <f t="shared" si="869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up'!$A$2:$C$50,3,FALSE)</f>
        <v>Cash</v>
      </c>
      <c r="J2433" s="5">
        <f>VLOOKUP(F2433,'Set up'!$A$2:$D$50,4,FALSE)</f>
        <v>0</v>
      </c>
      <c r="K2433" s="4">
        <f t="shared" si="864"/>
        <v>45276</v>
      </c>
      <c r="L2433" s="5">
        <f t="shared" si="865"/>
        <v>12</v>
      </c>
      <c r="M2433" s="5">
        <f t="shared" si="866"/>
        <v>2023</v>
      </c>
      <c r="N2433" s="96">
        <v>851.4</v>
      </c>
      <c r="O2433" s="6">
        <f t="shared" si="867"/>
        <v>-851.4</v>
      </c>
      <c r="P2433" s="6">
        <f t="shared" si="850"/>
        <v>0</v>
      </c>
      <c r="Q2433" s="7">
        <f t="shared" si="851"/>
        <v>3993164.5500000017</v>
      </c>
      <c r="R2433" s="44" t="str">
        <f>VLOOKUP(F2433,'Set up'!$A$2:$E$50,5,FALSE)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868"/>
        <v>12</v>
      </c>
      <c r="C2434" s="5">
        <f t="shared" si="869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up'!$A$2:$C$50,3,FALSE)</f>
        <v>Cash</v>
      </c>
      <c r="J2434" s="5">
        <f>VLOOKUP(F2434,'Set up'!$A$2:$D$50,4,FALSE)</f>
        <v>0</v>
      </c>
      <c r="K2434" s="4">
        <f t="shared" si="864"/>
        <v>45276</v>
      </c>
      <c r="L2434" s="5">
        <f t="shared" si="865"/>
        <v>12</v>
      </c>
      <c r="M2434" s="5">
        <f t="shared" si="866"/>
        <v>2023</v>
      </c>
      <c r="N2434" s="96">
        <v>105</v>
      </c>
      <c r="O2434" s="6">
        <f t="shared" si="867"/>
        <v>-105</v>
      </c>
      <c r="P2434" s="6">
        <f t="shared" si="850"/>
        <v>0</v>
      </c>
      <c r="Q2434" s="7">
        <f t="shared" si="851"/>
        <v>3993269.5500000017</v>
      </c>
      <c r="R2434" s="44" t="str">
        <f>VLOOKUP(F2434,'Set up'!$A$2:$E$50,5,FALSE)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868"/>
        <v>12</v>
      </c>
      <c r="C2435" s="5">
        <f t="shared" si="869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up'!$A$2:$C$50,3,FALSE)</f>
        <v>Cash</v>
      </c>
      <c r="J2435" s="5">
        <f>VLOOKUP(F2435,'Set up'!$A$2:$D$50,4,FALSE)</f>
        <v>0</v>
      </c>
      <c r="K2435" s="4">
        <f t="shared" si="864"/>
        <v>45276</v>
      </c>
      <c r="L2435" s="5">
        <f t="shared" si="865"/>
        <v>12</v>
      </c>
      <c r="M2435" s="5">
        <f t="shared" si="866"/>
        <v>2023</v>
      </c>
      <c r="N2435" s="96">
        <v>480</v>
      </c>
      <c r="O2435" s="6">
        <f t="shared" si="867"/>
        <v>-480</v>
      </c>
      <c r="P2435" s="6">
        <f t="shared" si="850"/>
        <v>0</v>
      </c>
      <c r="Q2435" s="7">
        <f t="shared" si="851"/>
        <v>3993749.5500000017</v>
      </c>
      <c r="R2435" s="44" t="str">
        <f>VLOOKUP(F2435,'Set up'!$A$2:$E$50,5,FALSE)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868"/>
        <v>12</v>
      </c>
      <c r="C2436" s="5">
        <f t="shared" si="869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up'!$A$2:$C$50,3,FALSE)</f>
        <v>Cash</v>
      </c>
      <c r="J2436" s="5">
        <f>VLOOKUP(F2436,'Set up'!$A$2:$D$50,4,FALSE)</f>
        <v>0</v>
      </c>
      <c r="K2436" s="4">
        <f t="shared" si="864"/>
        <v>45276</v>
      </c>
      <c r="L2436" s="5">
        <f t="shared" si="865"/>
        <v>12</v>
      </c>
      <c r="M2436" s="5">
        <f t="shared" si="866"/>
        <v>2023</v>
      </c>
      <c r="N2436" s="96">
        <v>170</v>
      </c>
      <c r="O2436" s="6">
        <f t="shared" si="867"/>
        <v>-170</v>
      </c>
      <c r="P2436" s="6">
        <f t="shared" si="850"/>
        <v>0</v>
      </c>
      <c r="Q2436" s="7">
        <f t="shared" si="851"/>
        <v>3993919.5500000017</v>
      </c>
      <c r="R2436" s="44" t="str">
        <f>VLOOKUP(F2436,'Set up'!$A$2:$E$50,5,FALSE)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868"/>
        <v>12</v>
      </c>
      <c r="C2437" s="5">
        <f t="shared" si="869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up'!$A$2:$C$50,3,FALSE)</f>
        <v>Cash</v>
      </c>
      <c r="J2437" s="5">
        <f>VLOOKUP(F2437,'Set up'!$A$2:$D$50,4,FALSE)</f>
        <v>0</v>
      </c>
      <c r="K2437" s="4">
        <f t="shared" si="864"/>
        <v>45276</v>
      </c>
      <c r="L2437" s="5">
        <f t="shared" si="865"/>
        <v>12</v>
      </c>
      <c r="M2437" s="5">
        <f t="shared" si="866"/>
        <v>2023</v>
      </c>
      <c r="N2437" s="96">
        <v>96</v>
      </c>
      <c r="O2437" s="6">
        <f t="shared" si="867"/>
        <v>-96</v>
      </c>
      <c r="P2437" s="6">
        <f t="shared" si="850"/>
        <v>0</v>
      </c>
      <c r="Q2437" s="7">
        <f t="shared" si="851"/>
        <v>3994015.5500000017</v>
      </c>
      <c r="R2437" s="44" t="str">
        <f>VLOOKUP(F2437,'Set up'!$A$2:$E$50,5,FALSE)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868"/>
        <v>12</v>
      </c>
      <c r="C2438" s="5">
        <f t="shared" si="869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up'!$A$2:$C$50,3,FALSE)</f>
        <v>Cash</v>
      </c>
      <c r="J2438" s="5">
        <f>VLOOKUP(F2438,'Set up'!$A$2:$D$50,4,FALSE)</f>
        <v>0</v>
      </c>
      <c r="K2438" s="4">
        <f t="shared" si="864"/>
        <v>45276</v>
      </c>
      <c r="L2438" s="5">
        <f t="shared" si="865"/>
        <v>12</v>
      </c>
      <c r="M2438" s="5">
        <f t="shared" si="866"/>
        <v>2023</v>
      </c>
      <c r="N2438" s="96">
        <v>1606</v>
      </c>
      <c r="O2438" s="6">
        <f t="shared" si="867"/>
        <v>-1606</v>
      </c>
      <c r="P2438" s="6">
        <f t="shared" si="850"/>
        <v>0</v>
      </c>
      <c r="Q2438" s="7">
        <f t="shared" si="851"/>
        <v>3995621.5500000017</v>
      </c>
      <c r="R2438" s="44" t="str">
        <f>VLOOKUP(F2438,'Set up'!$A$2:$E$50,5,FALSE)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868"/>
        <v>12</v>
      </c>
      <c r="C2439" s="5">
        <f t="shared" si="869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up'!$A$2:$C$50,3,FALSE)</f>
        <v>Cash</v>
      </c>
      <c r="J2439" s="5">
        <f>VLOOKUP(F2439,'Set up'!$A$2:$D$50,4,FALSE)</f>
        <v>0</v>
      </c>
      <c r="K2439" s="4">
        <f t="shared" si="864"/>
        <v>45276</v>
      </c>
      <c r="L2439" s="5">
        <f t="shared" si="865"/>
        <v>12</v>
      </c>
      <c r="M2439" s="5">
        <f t="shared" si="866"/>
        <v>2023</v>
      </c>
      <c r="N2439" s="96">
        <v>420</v>
      </c>
      <c r="O2439" s="6">
        <f t="shared" si="867"/>
        <v>-420</v>
      </c>
      <c r="P2439" s="6">
        <f t="shared" si="850"/>
        <v>0</v>
      </c>
      <c r="Q2439" s="7">
        <f t="shared" si="851"/>
        <v>3996041.5500000017</v>
      </c>
      <c r="R2439" s="44" t="str">
        <f>VLOOKUP(F2439,'Set up'!$A$2:$E$50,5,FALSE)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868"/>
        <v>12</v>
      </c>
      <c r="C2440" s="5">
        <f t="shared" si="869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up'!$A$2:$C$50,3,FALSE)</f>
        <v>Cash</v>
      </c>
      <c r="J2440" s="5">
        <f>VLOOKUP(F2440,'Set up'!$A$2:$D$50,4,FALSE)</f>
        <v>0</v>
      </c>
      <c r="K2440" s="4">
        <f t="shared" si="864"/>
        <v>45276</v>
      </c>
      <c r="L2440" s="5">
        <f t="shared" si="865"/>
        <v>12</v>
      </c>
      <c r="M2440" s="5">
        <f t="shared" si="866"/>
        <v>2023</v>
      </c>
      <c r="N2440" s="96">
        <v>105</v>
      </c>
      <c r="O2440" s="6">
        <f t="shared" si="867"/>
        <v>-105</v>
      </c>
      <c r="P2440" s="6">
        <f t="shared" si="850"/>
        <v>0</v>
      </c>
      <c r="Q2440" s="7">
        <f t="shared" si="851"/>
        <v>3996146.5500000017</v>
      </c>
      <c r="R2440" s="44" t="str">
        <f>VLOOKUP(F2440,'Set up'!$A$2:$E$50,5,FALSE)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868"/>
        <v>12</v>
      </c>
      <c r="C2441" s="5">
        <f t="shared" si="869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up'!$A$2:$C$50,3,FALSE)</f>
        <v>Cash</v>
      </c>
      <c r="J2441" s="5">
        <f>VLOOKUP(F2441,'Set up'!$A$2:$D$50,4,FALSE)</f>
        <v>0</v>
      </c>
      <c r="K2441" s="4">
        <f t="shared" si="864"/>
        <v>45276</v>
      </c>
      <c r="L2441" s="5">
        <f t="shared" si="865"/>
        <v>12</v>
      </c>
      <c r="M2441" s="5">
        <f t="shared" si="866"/>
        <v>2023</v>
      </c>
      <c r="N2441" s="96">
        <v>250</v>
      </c>
      <c r="P2441" s="6">
        <f t="shared" si="850"/>
        <v>250</v>
      </c>
      <c r="Q2441" s="7">
        <f t="shared" si="851"/>
        <v>3996396.5500000017</v>
      </c>
      <c r="R2441" s="44" t="str">
        <f>VLOOKUP(F2441,'Set up'!$A$2:$E$50,5,FALSE)</f>
        <v>Trsf</v>
      </c>
    </row>
    <row r="2442" spans="1:19" ht="15" customHeight="1" x14ac:dyDescent="0.35">
      <c r="A2442" s="4">
        <v>45276</v>
      </c>
      <c r="B2442" s="5">
        <f t="shared" si="868"/>
        <v>12</v>
      </c>
      <c r="C2442" s="5">
        <f t="shared" si="869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up'!$A$2:$C$50,3,FALSE)</f>
        <v>Cash</v>
      </c>
      <c r="J2442" s="5">
        <f>VLOOKUP(F2442,'Set up'!$A$2:$D$50,4,FALSE)</f>
        <v>0</v>
      </c>
      <c r="K2442" s="4">
        <f t="shared" si="864"/>
        <v>45276</v>
      </c>
      <c r="L2442" s="5">
        <f t="shared" si="865"/>
        <v>12</v>
      </c>
      <c r="M2442" s="5">
        <f t="shared" si="866"/>
        <v>2023</v>
      </c>
      <c r="N2442" s="96">
        <v>6424</v>
      </c>
      <c r="P2442" s="6">
        <f t="shared" si="850"/>
        <v>6424</v>
      </c>
      <c r="Q2442" s="7">
        <f t="shared" si="851"/>
        <v>4002820.5500000017</v>
      </c>
      <c r="R2442" s="44" t="str">
        <f>VLOOKUP(F2442,'Set up'!$A$2:$E$50,5,FALSE)</f>
        <v>Trsf</v>
      </c>
    </row>
    <row r="2443" spans="1:19" ht="15" customHeight="1" x14ac:dyDescent="0.35">
      <c r="A2443" s="4">
        <v>45276</v>
      </c>
      <c r="B2443" s="5">
        <f t="shared" si="868"/>
        <v>12</v>
      </c>
      <c r="C2443" s="5">
        <f t="shared" si="869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up'!$A$2:$C$50,3,FALSE)</f>
        <v>Cash</v>
      </c>
      <c r="J2443" s="5">
        <f>VLOOKUP(F2443,'Set up'!$A$2:$D$50,4,FALSE)</f>
        <v>0</v>
      </c>
      <c r="K2443" s="4">
        <f t="shared" si="864"/>
        <v>45276</v>
      </c>
      <c r="L2443" s="5">
        <f t="shared" si="865"/>
        <v>12</v>
      </c>
      <c r="M2443" s="5">
        <f t="shared" si="866"/>
        <v>2023</v>
      </c>
      <c r="N2443" s="96">
        <v>2331.6</v>
      </c>
      <c r="P2443" s="6">
        <f t="shared" si="850"/>
        <v>2331.6</v>
      </c>
      <c r="Q2443" s="7">
        <f t="shared" si="851"/>
        <v>4005152.1500000018</v>
      </c>
      <c r="R2443" s="44" t="str">
        <f>VLOOKUP(F2443,'Set up'!$A$2:$E$50,5,FALSE)</f>
        <v>Trsf</v>
      </c>
    </row>
    <row r="2444" spans="1:19" ht="15" customHeight="1" x14ac:dyDescent="0.35">
      <c r="A2444" s="4">
        <v>45276</v>
      </c>
      <c r="B2444" s="5">
        <f t="shared" si="868"/>
        <v>12</v>
      </c>
      <c r="C2444" s="5">
        <f t="shared" si="869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up'!$A$2:$C$50,3,FALSE)</f>
        <v>Cash</v>
      </c>
      <c r="J2444" s="5">
        <f>VLOOKUP(F2444,'Set up'!$A$2:$D$50,4,FALSE)</f>
        <v>0</v>
      </c>
      <c r="K2444" s="4">
        <f t="shared" si="864"/>
        <v>45276</v>
      </c>
      <c r="L2444" s="5">
        <f t="shared" si="865"/>
        <v>12</v>
      </c>
      <c r="M2444" s="5">
        <f t="shared" si="866"/>
        <v>2023</v>
      </c>
      <c r="N2444" s="96">
        <v>1404</v>
      </c>
      <c r="P2444" s="6">
        <f t="shared" si="850"/>
        <v>1404</v>
      </c>
      <c r="Q2444" s="7">
        <f t="shared" si="851"/>
        <v>4006556.1500000018</v>
      </c>
      <c r="R2444" s="44" t="str">
        <f>VLOOKUP(F2444,'Set up'!$A$2:$E$50,5,FALSE)</f>
        <v>Trsf</v>
      </c>
    </row>
    <row r="2445" spans="1:19" ht="15" customHeight="1" x14ac:dyDescent="0.35">
      <c r="A2445" s="4">
        <v>45276</v>
      </c>
      <c r="B2445" s="5">
        <f t="shared" si="868"/>
        <v>12</v>
      </c>
      <c r="C2445" s="5">
        <f t="shared" si="869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up'!$A$2:$C$50,3,FALSE)</f>
        <v>Cash</v>
      </c>
      <c r="J2445" s="5">
        <f>VLOOKUP(F2445,'Set up'!$A$2:$D$50,4,FALSE)</f>
        <v>0</v>
      </c>
      <c r="K2445" s="4">
        <f t="shared" si="864"/>
        <v>45276</v>
      </c>
      <c r="L2445" s="5">
        <f t="shared" si="865"/>
        <v>12</v>
      </c>
      <c r="M2445" s="5">
        <f t="shared" si="866"/>
        <v>2023</v>
      </c>
      <c r="N2445" s="96">
        <v>380</v>
      </c>
      <c r="P2445" s="6">
        <f t="shared" si="850"/>
        <v>380</v>
      </c>
      <c r="Q2445" s="7">
        <f t="shared" si="851"/>
        <v>4006936.1500000018</v>
      </c>
      <c r="R2445" s="44" t="str">
        <f>VLOOKUP(F2445,'Set up'!$A$2:$E$50,5,FALSE)</f>
        <v>Trsf</v>
      </c>
    </row>
    <row r="2446" spans="1:19" ht="15" customHeight="1" x14ac:dyDescent="0.35">
      <c r="A2446" s="4">
        <v>45278</v>
      </c>
      <c r="B2446" s="5">
        <f t="shared" si="868"/>
        <v>12</v>
      </c>
      <c r="C2446" s="5">
        <f t="shared" si="869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up'!$A$2:$C$50,3,FALSE)</f>
        <v>Cash</v>
      </c>
      <c r="J2446" s="5">
        <f>VLOOKUP(F2446,'Set up'!$A$2:$D$50,4,FALSE)</f>
        <v>0</v>
      </c>
      <c r="K2446" s="4">
        <f t="shared" si="864"/>
        <v>45278</v>
      </c>
      <c r="L2446" s="5">
        <f t="shared" si="865"/>
        <v>12</v>
      </c>
      <c r="M2446" s="5">
        <f t="shared" si="866"/>
        <v>2023</v>
      </c>
      <c r="N2446" s="96">
        <v>1738</v>
      </c>
      <c r="P2446" s="6">
        <f t="shared" si="850"/>
        <v>1738</v>
      </c>
      <c r="Q2446" s="7">
        <f t="shared" si="851"/>
        <v>4008674.1500000018</v>
      </c>
      <c r="R2446" s="44" t="str">
        <f>VLOOKUP(F2446,'Set up'!$A$2:$E$50,5,FALSE)</f>
        <v>PD Chq</v>
      </c>
    </row>
    <row r="2447" spans="1:19" ht="15" customHeight="1" x14ac:dyDescent="0.35">
      <c r="A2447" s="4">
        <v>45278</v>
      </c>
      <c r="B2447" s="5">
        <f t="shared" si="868"/>
        <v>12</v>
      </c>
      <c r="C2447" s="5">
        <f t="shared" si="869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up'!$A$2:$C$50,3,FALSE)</f>
        <v>Cash</v>
      </c>
      <c r="J2447" s="5">
        <f>VLOOKUP(F2447,'Set up'!$A$2:$D$50,4,FALSE)</f>
        <v>0</v>
      </c>
      <c r="K2447" s="4">
        <f t="shared" si="864"/>
        <v>45278</v>
      </c>
      <c r="L2447" s="5">
        <f t="shared" si="865"/>
        <v>12</v>
      </c>
      <c r="M2447" s="5">
        <f t="shared" si="866"/>
        <v>2023</v>
      </c>
      <c r="N2447" s="96">
        <v>832.5</v>
      </c>
      <c r="P2447" s="6">
        <f t="shared" si="850"/>
        <v>832.5</v>
      </c>
      <c r="Q2447" s="7">
        <f t="shared" si="851"/>
        <v>4009506.6500000018</v>
      </c>
      <c r="R2447" s="44" t="str">
        <f>VLOOKUP(F2447,'Set up'!$A$2:$E$50,5,FALSE)</f>
        <v>PD Chq</v>
      </c>
    </row>
    <row r="2448" spans="1:19" ht="15" customHeight="1" x14ac:dyDescent="0.35">
      <c r="A2448" s="4">
        <v>45278</v>
      </c>
      <c r="B2448" s="5">
        <f t="shared" si="868"/>
        <v>12</v>
      </c>
      <c r="C2448" s="5">
        <f t="shared" si="869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up'!$A$2:$C$50,3,FALSE)</f>
        <v>Cash</v>
      </c>
      <c r="J2448" s="5">
        <f>VLOOKUP(F2448,'Set up'!$A$2:$D$50,4,FALSE)</f>
        <v>0</v>
      </c>
      <c r="K2448" s="4">
        <f t="shared" si="864"/>
        <v>45278</v>
      </c>
      <c r="L2448" s="5">
        <f t="shared" si="865"/>
        <v>12</v>
      </c>
      <c r="M2448" s="5">
        <f t="shared" si="866"/>
        <v>2023</v>
      </c>
      <c r="N2448" s="96">
        <v>95</v>
      </c>
      <c r="P2448" s="6">
        <f t="shared" si="850"/>
        <v>95</v>
      </c>
      <c r="Q2448" s="7">
        <f t="shared" si="851"/>
        <v>4009601.6500000018</v>
      </c>
      <c r="R2448" s="44" t="str">
        <f>VLOOKUP(F2448,'Set up'!$A$2:$E$50,5,FALSE)</f>
        <v>PD Chq</v>
      </c>
    </row>
    <row r="2449" spans="1:19" ht="15" customHeight="1" x14ac:dyDescent="0.35">
      <c r="A2449" s="4">
        <v>45278</v>
      </c>
      <c r="B2449" s="5">
        <f t="shared" si="868"/>
        <v>12</v>
      </c>
      <c r="C2449" s="5">
        <f t="shared" si="869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up'!$A$2:$C$50,3,FALSE)</f>
        <v>Cash</v>
      </c>
      <c r="J2449" s="5">
        <f>VLOOKUP(F2449,'Set up'!$A$2:$D$50,4,FALSE)</f>
        <v>0</v>
      </c>
      <c r="K2449" s="4">
        <f t="shared" si="864"/>
        <v>45278</v>
      </c>
      <c r="L2449" s="5">
        <f t="shared" si="865"/>
        <v>12</v>
      </c>
      <c r="M2449" s="5">
        <f t="shared" si="866"/>
        <v>2023</v>
      </c>
      <c r="N2449" s="96">
        <v>312.5</v>
      </c>
      <c r="P2449" s="6">
        <f t="shared" si="850"/>
        <v>312.5</v>
      </c>
      <c r="Q2449" s="7">
        <f t="shared" si="851"/>
        <v>4009914.1500000018</v>
      </c>
      <c r="R2449" s="44" t="str">
        <f>VLOOKUP(F2449,'Set up'!$A$2:$E$50,5,FALSE)</f>
        <v>PD Chq</v>
      </c>
    </row>
    <row r="2450" spans="1:19" ht="15" customHeight="1" x14ac:dyDescent="0.35">
      <c r="A2450" s="4">
        <v>45278</v>
      </c>
      <c r="B2450" s="5">
        <f t="shared" si="868"/>
        <v>12</v>
      </c>
      <c r="C2450" s="5">
        <f t="shared" si="869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up'!$A$2:$C$50,3,FALSE)</f>
        <v>120</v>
      </c>
      <c r="J2450" s="5">
        <f>VLOOKUP(F2450,'Set up'!$A$2:$D$50,4,FALSE)</f>
        <v>120</v>
      </c>
      <c r="K2450" s="4">
        <f t="shared" si="864"/>
        <v>45398</v>
      </c>
      <c r="L2450" s="5">
        <f t="shared" si="865"/>
        <v>4</v>
      </c>
      <c r="M2450" s="5">
        <f t="shared" si="866"/>
        <v>2024</v>
      </c>
      <c r="N2450" s="96">
        <v>696</v>
      </c>
      <c r="O2450" s="6">
        <f t="shared" ref="O2450" si="870">-N2450</f>
        <v>-696</v>
      </c>
      <c r="P2450" s="6">
        <f t="shared" si="850"/>
        <v>0</v>
      </c>
      <c r="Q2450" s="7">
        <f t="shared" si="851"/>
        <v>4010610.1500000018</v>
      </c>
      <c r="R2450" s="44" t="str">
        <f>VLOOKUP(F2450,'Set up'!$A$2:$E$50,5,FALSE)</f>
        <v>Trsf</v>
      </c>
      <c r="S2450" s="1" t="s">
        <v>2697</v>
      </c>
    </row>
    <row r="2451" spans="1:19" ht="15" customHeight="1" x14ac:dyDescent="0.35">
      <c r="A2451" s="4">
        <v>45279</v>
      </c>
      <c r="B2451" s="5">
        <f t="shared" si="868"/>
        <v>12</v>
      </c>
      <c r="C2451" s="5">
        <f t="shared" si="869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up'!$A$2:$C$50,3,FALSE)</f>
        <v>Cash</v>
      </c>
      <c r="J2451" s="5">
        <f>VLOOKUP(F2451,'Set up'!$A$2:$D$50,4,FALSE)</f>
        <v>0</v>
      </c>
      <c r="K2451" s="4">
        <f t="shared" si="864"/>
        <v>45279</v>
      </c>
      <c r="L2451" s="5">
        <f t="shared" si="865"/>
        <v>12</v>
      </c>
      <c r="M2451" s="5">
        <f t="shared" si="866"/>
        <v>2023</v>
      </c>
      <c r="N2451" s="96">
        <v>1738</v>
      </c>
      <c r="P2451" s="6">
        <f t="shared" si="850"/>
        <v>1738</v>
      </c>
      <c r="Q2451" s="7">
        <f t="shared" si="851"/>
        <v>4012348.1500000018</v>
      </c>
      <c r="R2451" s="44" t="str">
        <f>VLOOKUP(F2451,'Set up'!$A$2:$E$50,5,FALSE)</f>
        <v>Trsf</v>
      </c>
    </row>
    <row r="2452" spans="1:19" ht="15" customHeight="1" x14ac:dyDescent="0.35">
      <c r="A2452" s="4">
        <v>45279</v>
      </c>
      <c r="B2452" s="5">
        <f t="shared" si="868"/>
        <v>12</v>
      </c>
      <c r="C2452" s="5">
        <f t="shared" si="869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up'!$A$2:$C$50,3,FALSE)</f>
        <v>Cash</v>
      </c>
      <c r="J2452" s="5">
        <f>VLOOKUP(F2452,'Set up'!$A$2:$D$50,4,FALSE)</f>
        <v>0</v>
      </c>
      <c r="K2452" s="4">
        <f t="shared" si="864"/>
        <v>45279</v>
      </c>
      <c r="L2452" s="5">
        <f t="shared" si="865"/>
        <v>12</v>
      </c>
      <c r="M2452" s="5">
        <f t="shared" si="866"/>
        <v>2023</v>
      </c>
      <c r="N2452" s="96">
        <v>405</v>
      </c>
      <c r="P2452" s="6">
        <f t="shared" si="850"/>
        <v>405</v>
      </c>
      <c r="Q2452" s="7">
        <f t="shared" si="851"/>
        <v>4012753.1500000018</v>
      </c>
      <c r="R2452" s="44" t="str">
        <f>VLOOKUP(F2452,'Set up'!$A$2:$E$50,5,FALSE)</f>
        <v>Trsf</v>
      </c>
    </row>
    <row r="2453" spans="1:19" ht="15" customHeight="1" x14ac:dyDescent="0.35">
      <c r="A2453" s="4">
        <v>45279</v>
      </c>
      <c r="B2453" s="5">
        <f t="shared" si="868"/>
        <v>12</v>
      </c>
      <c r="C2453" s="5">
        <f t="shared" si="869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up'!$A$2:$C$50,3,FALSE)</f>
        <v>Cash</v>
      </c>
      <c r="J2453" s="5">
        <f>VLOOKUP(F2453,'Set up'!$A$2:$D$50,4,FALSE)</f>
        <v>0</v>
      </c>
      <c r="K2453" s="4">
        <f t="shared" si="864"/>
        <v>45279</v>
      </c>
      <c r="L2453" s="5">
        <f t="shared" si="865"/>
        <v>12</v>
      </c>
      <c r="M2453" s="5">
        <f t="shared" si="866"/>
        <v>2023</v>
      </c>
      <c r="N2453" s="96">
        <v>250</v>
      </c>
      <c r="P2453" s="6">
        <f t="shared" ref="P2453:P2516" si="871">SUM(N2453+O2453)</f>
        <v>250</v>
      </c>
      <c r="Q2453" s="7">
        <f t="shared" si="851"/>
        <v>4013003.1500000018</v>
      </c>
      <c r="R2453" s="44" t="str">
        <f>VLOOKUP(F2453,'Set up'!$A$2:$E$50,5,FALSE)</f>
        <v>Trsf</v>
      </c>
    </row>
    <row r="2454" spans="1:19" ht="15" customHeight="1" x14ac:dyDescent="0.35">
      <c r="A2454" s="4">
        <v>45279</v>
      </c>
      <c r="B2454" s="5">
        <f t="shared" si="868"/>
        <v>12</v>
      </c>
      <c r="C2454" s="5">
        <f t="shared" si="869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up'!$A$2:$C$50,3,FALSE)</f>
        <v>Cash</v>
      </c>
      <c r="J2454" s="5">
        <f>VLOOKUP(F2454,'Set up'!$A$2:$D$50,4,FALSE)</f>
        <v>0</v>
      </c>
      <c r="K2454" s="4">
        <f t="shared" si="864"/>
        <v>45279</v>
      </c>
      <c r="L2454" s="5">
        <f t="shared" si="865"/>
        <v>12</v>
      </c>
      <c r="M2454" s="5">
        <f t="shared" si="866"/>
        <v>2023</v>
      </c>
      <c r="N2454" s="96">
        <v>105</v>
      </c>
      <c r="P2454" s="6">
        <f t="shared" si="871"/>
        <v>105</v>
      </c>
      <c r="Q2454" s="7">
        <f t="shared" si="851"/>
        <v>4013108.1500000018</v>
      </c>
      <c r="R2454" s="44" t="str">
        <f>VLOOKUP(F2454,'Set up'!$A$2:$E$50,5,FALSE)</f>
        <v>Trsf</v>
      </c>
    </row>
    <row r="2455" spans="1:19" ht="15" customHeight="1" x14ac:dyDescent="0.35">
      <c r="A2455" s="4">
        <v>45279</v>
      </c>
      <c r="B2455" s="5">
        <f t="shared" si="868"/>
        <v>12</v>
      </c>
      <c r="C2455" s="5">
        <f t="shared" si="869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up'!$A$2:$C$50,3,FALSE)</f>
        <v>Cash</v>
      </c>
      <c r="J2455" s="5">
        <f>VLOOKUP(F2455,'Set up'!$A$2:$D$50,4,FALSE)</f>
        <v>0</v>
      </c>
      <c r="K2455" s="4">
        <f t="shared" si="864"/>
        <v>45279</v>
      </c>
      <c r="L2455" s="5">
        <f t="shared" si="865"/>
        <v>12</v>
      </c>
      <c r="M2455" s="5">
        <f t="shared" si="866"/>
        <v>2023</v>
      </c>
      <c r="N2455" s="96">
        <v>420</v>
      </c>
      <c r="P2455" s="6">
        <f t="shared" si="871"/>
        <v>420</v>
      </c>
      <c r="Q2455" s="7">
        <f t="shared" si="851"/>
        <v>4013528.1500000018</v>
      </c>
      <c r="R2455" s="44" t="str">
        <f>VLOOKUP(F2455,'Set up'!$A$2:$E$50,5,FALSE)</f>
        <v>Trsf</v>
      </c>
    </row>
    <row r="2456" spans="1:19" ht="15" customHeight="1" x14ac:dyDescent="0.35">
      <c r="A2456" s="4">
        <v>45279</v>
      </c>
      <c r="B2456" s="5">
        <f t="shared" si="868"/>
        <v>12</v>
      </c>
      <c r="C2456" s="5">
        <f t="shared" si="869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up'!$A$2:$C$50,3,FALSE)</f>
        <v>Cash</v>
      </c>
      <c r="J2456" s="5">
        <f>VLOOKUP(F2456,'Set up'!$A$2:$D$50,4,FALSE)</f>
        <v>0</v>
      </c>
      <c r="K2456" s="4">
        <f t="shared" si="864"/>
        <v>45279</v>
      </c>
      <c r="L2456" s="5">
        <f t="shared" si="865"/>
        <v>12</v>
      </c>
      <c r="M2456" s="5">
        <f t="shared" si="866"/>
        <v>2023</v>
      </c>
      <c r="N2456" s="96">
        <v>4250</v>
      </c>
      <c r="O2456" s="6">
        <f t="shared" ref="O2456:O2466" si="872">-N2456</f>
        <v>-4250</v>
      </c>
      <c r="P2456" s="6">
        <f t="shared" si="871"/>
        <v>0</v>
      </c>
      <c r="Q2456" s="7">
        <f t="shared" si="851"/>
        <v>4017778.1500000018</v>
      </c>
      <c r="R2456" s="44" t="str">
        <f>VLOOKUP(F2456,'Set up'!$A$2:$E$50,5,FALSE)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868"/>
        <v>12</v>
      </c>
      <c r="C2457" s="5">
        <f t="shared" si="869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up'!$A$2:$C$50,3,FALSE)</f>
        <v>Cash</v>
      </c>
      <c r="J2457" s="5">
        <f>VLOOKUP(F2457,'Set up'!$A$2:$D$50,4,FALSE)</f>
        <v>0</v>
      </c>
      <c r="K2457" s="4">
        <f t="shared" si="864"/>
        <v>45279</v>
      </c>
      <c r="L2457" s="5">
        <f t="shared" si="865"/>
        <v>12</v>
      </c>
      <c r="M2457" s="5">
        <f t="shared" si="866"/>
        <v>2023</v>
      </c>
      <c r="N2457" s="96">
        <v>300</v>
      </c>
      <c r="O2457" s="6">
        <f t="shared" si="872"/>
        <v>-300</v>
      </c>
      <c r="P2457" s="6">
        <f t="shared" si="871"/>
        <v>0</v>
      </c>
      <c r="Q2457" s="7">
        <f t="shared" si="851"/>
        <v>4018078.1500000018</v>
      </c>
      <c r="R2457" s="44" t="str">
        <f>VLOOKUP(F2457,'Set up'!$A$2:$E$50,5,FALSE)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868"/>
        <v>12</v>
      </c>
      <c r="C2458" s="5">
        <f t="shared" si="869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up'!$A$2:$C$50,3,FALSE)</f>
        <v>Cash</v>
      </c>
      <c r="J2458" s="5">
        <f>VLOOKUP(F2458,'Set up'!$A$2:$D$50,4,FALSE)</f>
        <v>0</v>
      </c>
      <c r="K2458" s="4">
        <f t="shared" si="864"/>
        <v>45279</v>
      </c>
      <c r="L2458" s="5">
        <f t="shared" si="865"/>
        <v>12</v>
      </c>
      <c r="M2458" s="5">
        <f t="shared" si="866"/>
        <v>2023</v>
      </c>
      <c r="N2458" s="96">
        <v>150</v>
      </c>
      <c r="O2458" s="6">
        <f t="shared" si="872"/>
        <v>-150</v>
      </c>
      <c r="P2458" s="6">
        <f t="shared" si="871"/>
        <v>0</v>
      </c>
      <c r="Q2458" s="7">
        <f t="shared" si="851"/>
        <v>4018228.1500000018</v>
      </c>
      <c r="R2458" s="44" t="str">
        <f>VLOOKUP(F2458,'Set up'!$A$2:$E$50,5,FALSE)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873">MONTH(A2459)</f>
        <v>12</v>
      </c>
      <c r="C2459" s="5">
        <f t="shared" ref="C2459" si="874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up'!$A$2:$C$50,3,FALSE)</f>
        <v>Cash</v>
      </c>
      <c r="J2459" s="5">
        <f>VLOOKUP(F2459,'Set up'!$A$2:$D$50,4,FALSE)</f>
        <v>0</v>
      </c>
      <c r="K2459" s="4">
        <f t="shared" ref="K2459" si="875">A2459+J2459</f>
        <v>45279</v>
      </c>
      <c r="L2459" s="5">
        <f t="shared" ref="L2459" si="876">MONTH(K2459)</f>
        <v>12</v>
      </c>
      <c r="M2459" s="5">
        <f t="shared" ref="M2459" si="877">YEAR(K2459)</f>
        <v>2023</v>
      </c>
      <c r="N2459" s="96">
        <v>-866</v>
      </c>
      <c r="O2459" s="6">
        <f t="shared" si="872"/>
        <v>866</v>
      </c>
      <c r="P2459" s="6">
        <f t="shared" si="871"/>
        <v>0</v>
      </c>
      <c r="Q2459" s="7">
        <f t="shared" si="851"/>
        <v>4017362.1500000018</v>
      </c>
      <c r="R2459" s="44" t="str">
        <f>VLOOKUP(F2459,'Set up'!$A$2:$E$50,5,FALSE)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868"/>
        <v>12</v>
      </c>
      <c r="C2460" s="5">
        <f t="shared" si="869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up'!$A$2:$C$50,3,FALSE)</f>
        <v>30</v>
      </c>
      <c r="J2460" s="5">
        <f>VLOOKUP(F2460,'Set up'!$A$2:$D$50,4,FALSE)</f>
        <v>30</v>
      </c>
      <c r="K2460" s="4">
        <f t="shared" si="864"/>
        <v>45310</v>
      </c>
      <c r="L2460" s="5">
        <f t="shared" si="865"/>
        <v>1</v>
      </c>
      <c r="M2460" s="5">
        <f t="shared" si="866"/>
        <v>2024</v>
      </c>
      <c r="N2460" s="96">
        <v>6952</v>
      </c>
      <c r="O2460" s="6">
        <f t="shared" si="872"/>
        <v>-6952</v>
      </c>
      <c r="P2460" s="6">
        <f t="shared" si="871"/>
        <v>0</v>
      </c>
      <c r="Q2460" s="7">
        <f t="shared" si="851"/>
        <v>4024314.1500000018</v>
      </c>
      <c r="R2460" s="44" t="str">
        <f>VLOOKUP(F2460,'Set up'!$A$2:$E$50,5,FALSE)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868"/>
        <v>12</v>
      </c>
      <c r="C2461" s="5">
        <f t="shared" si="869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up'!$A$2:$C$50,3,FALSE)</f>
        <v>30</v>
      </c>
      <c r="J2461" s="5">
        <f>VLOOKUP(F2461,'Set up'!$A$2:$D$50,4,FALSE)</f>
        <v>30</v>
      </c>
      <c r="K2461" s="4">
        <f t="shared" si="864"/>
        <v>45310</v>
      </c>
      <c r="L2461" s="5">
        <f t="shared" si="865"/>
        <v>1</v>
      </c>
      <c r="M2461" s="5">
        <f t="shared" si="866"/>
        <v>2024</v>
      </c>
      <c r="N2461" s="96">
        <v>2613</v>
      </c>
      <c r="O2461" s="6">
        <f t="shared" si="872"/>
        <v>-2613</v>
      </c>
      <c r="P2461" s="6">
        <f t="shared" si="871"/>
        <v>0</v>
      </c>
      <c r="Q2461" s="7">
        <f t="shared" si="851"/>
        <v>4026927.1500000018</v>
      </c>
      <c r="R2461" s="44" t="str">
        <f>VLOOKUP(F2461,'Set up'!$A$2:$E$50,5,FALSE)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868"/>
        <v>12</v>
      </c>
      <c r="C2462" s="5">
        <f t="shared" si="869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up'!$A$2:$C$50,3,FALSE)</f>
        <v>30</v>
      </c>
      <c r="J2462" s="5">
        <f>VLOOKUP(F2462,'Set up'!$A$2:$D$50,4,FALSE)</f>
        <v>30</v>
      </c>
      <c r="K2462" s="4">
        <f t="shared" si="864"/>
        <v>45310</v>
      </c>
      <c r="L2462" s="5">
        <f t="shared" si="865"/>
        <v>1</v>
      </c>
      <c r="M2462" s="5">
        <f t="shared" si="866"/>
        <v>2024</v>
      </c>
      <c r="N2462" s="96">
        <v>240</v>
      </c>
      <c r="O2462" s="6">
        <f t="shared" si="872"/>
        <v>-240</v>
      </c>
      <c r="P2462" s="6">
        <f t="shared" si="871"/>
        <v>0</v>
      </c>
      <c r="Q2462" s="7">
        <f t="shared" si="851"/>
        <v>4027167.1500000018</v>
      </c>
      <c r="R2462" s="44" t="str">
        <f>VLOOKUP(F2462,'Set up'!$A$2:$E$50,5,FALSE)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868"/>
        <v>12</v>
      </c>
      <c r="C2463" s="5">
        <f t="shared" si="869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up'!$A$2:$C$50,3,FALSE)</f>
        <v>30</v>
      </c>
      <c r="J2463" s="5">
        <f>VLOOKUP(F2463,'Set up'!$A$2:$D$50,4,FALSE)</f>
        <v>30</v>
      </c>
      <c r="K2463" s="4">
        <f t="shared" si="864"/>
        <v>45310</v>
      </c>
      <c r="L2463" s="5">
        <f t="shared" si="865"/>
        <v>1</v>
      </c>
      <c r="M2463" s="5">
        <f t="shared" si="866"/>
        <v>2024</v>
      </c>
      <c r="N2463" s="96">
        <v>312.5</v>
      </c>
      <c r="O2463" s="6">
        <f t="shared" si="872"/>
        <v>-312.5</v>
      </c>
      <c r="P2463" s="6">
        <f t="shared" si="871"/>
        <v>0</v>
      </c>
      <c r="Q2463" s="7">
        <f t="shared" si="851"/>
        <v>4027479.6500000018</v>
      </c>
      <c r="R2463" s="44" t="str">
        <f>VLOOKUP(F2463,'Set up'!$A$2:$E$50,5,FALSE)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868"/>
        <v>12</v>
      </c>
      <c r="C2464" s="5">
        <f t="shared" si="869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up'!$A$2:$C$50,3,FALSE)</f>
        <v>30</v>
      </c>
      <c r="J2464" s="5">
        <f>VLOOKUP(F2464,'Set up'!$A$2:$D$50,4,FALSE)</f>
        <v>30</v>
      </c>
      <c r="K2464" s="4">
        <f t="shared" si="864"/>
        <v>45310</v>
      </c>
      <c r="L2464" s="5">
        <f t="shared" si="865"/>
        <v>1</v>
      </c>
      <c r="M2464" s="5">
        <f t="shared" si="866"/>
        <v>2024</v>
      </c>
      <c r="N2464" s="96">
        <v>572</v>
      </c>
      <c r="O2464" s="6">
        <f t="shared" si="872"/>
        <v>-572</v>
      </c>
      <c r="P2464" s="6">
        <f t="shared" si="871"/>
        <v>0</v>
      </c>
      <c r="Q2464" s="7">
        <f t="shared" ref="Q2464:Q2527" si="878">SUM(Q2463+N2464)</f>
        <v>4028051.6500000018</v>
      </c>
      <c r="R2464" s="44" t="str">
        <f>VLOOKUP(F2464,'Set up'!$A$2:$E$50,5,FALSE)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868"/>
        <v>12</v>
      </c>
      <c r="C2465" s="5">
        <f t="shared" si="869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up'!$A$2:$C$50,3,FALSE)</f>
        <v>30</v>
      </c>
      <c r="J2465" s="5">
        <f>VLOOKUP(F2465,'Set up'!$A$2:$D$50,4,FALSE)</f>
        <v>30</v>
      </c>
      <c r="K2465" s="4">
        <f t="shared" si="864"/>
        <v>45310</v>
      </c>
      <c r="L2465" s="5">
        <f t="shared" si="865"/>
        <v>1</v>
      </c>
      <c r="M2465" s="5">
        <f t="shared" si="866"/>
        <v>2024</v>
      </c>
      <c r="N2465" s="96">
        <v>285</v>
      </c>
      <c r="O2465" s="6">
        <f t="shared" si="872"/>
        <v>-285</v>
      </c>
      <c r="P2465" s="6">
        <f t="shared" si="871"/>
        <v>0</v>
      </c>
      <c r="Q2465" s="7">
        <f t="shared" si="878"/>
        <v>4028336.6500000018</v>
      </c>
      <c r="R2465" s="44" t="str">
        <f>VLOOKUP(F2465,'Set up'!$A$2:$E$50,5,FALSE)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868"/>
        <v>12</v>
      </c>
      <c r="C2466" s="5">
        <f t="shared" si="869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up'!$A$2:$C$50,3,FALSE)</f>
        <v>30</v>
      </c>
      <c r="J2466" s="5">
        <f>VLOOKUP(F2466,'Set up'!$A$2:$D$50,4,FALSE)</f>
        <v>30</v>
      </c>
      <c r="K2466" s="4">
        <f t="shared" si="864"/>
        <v>45310</v>
      </c>
      <c r="L2466" s="5">
        <f t="shared" si="865"/>
        <v>1</v>
      </c>
      <c r="M2466" s="5">
        <f t="shared" si="866"/>
        <v>2024</v>
      </c>
      <c r="N2466" s="96">
        <v>930</v>
      </c>
      <c r="O2466" s="6">
        <f t="shared" si="872"/>
        <v>-930</v>
      </c>
      <c r="P2466" s="6">
        <f t="shared" si="871"/>
        <v>0</v>
      </c>
      <c r="Q2466" s="7">
        <f t="shared" si="878"/>
        <v>4029266.6500000018</v>
      </c>
      <c r="R2466" s="44" t="str">
        <f>VLOOKUP(F2466,'Set up'!$A$2:$E$50,5,FALSE)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868"/>
        <v>12</v>
      </c>
      <c r="C2467" s="5">
        <f t="shared" si="869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up'!$A$2:$C$50,3,FALSE)</f>
        <v>Cash</v>
      </c>
      <c r="J2467" s="5">
        <f>VLOOKUP(F2467,'Set up'!$A$2:$D$50,4,FALSE)</f>
        <v>0</v>
      </c>
      <c r="K2467" s="4">
        <f t="shared" si="864"/>
        <v>45281</v>
      </c>
      <c r="L2467" s="5">
        <f t="shared" si="865"/>
        <v>12</v>
      </c>
      <c r="M2467" s="5">
        <f t="shared" si="866"/>
        <v>2023</v>
      </c>
      <c r="N2467" s="96">
        <v>250</v>
      </c>
      <c r="P2467" s="6">
        <f t="shared" si="871"/>
        <v>250</v>
      </c>
      <c r="Q2467" s="7">
        <f t="shared" si="878"/>
        <v>4029516.6500000018</v>
      </c>
      <c r="R2467" s="44" t="str">
        <f>VLOOKUP(F2467,'Set up'!$A$2:$E$50,5,FALSE)</f>
        <v>Trsf</v>
      </c>
    </row>
    <row r="2468" spans="1:19" ht="15" customHeight="1" x14ac:dyDescent="0.35">
      <c r="A2468" s="4">
        <v>45281</v>
      </c>
      <c r="B2468" s="5">
        <f t="shared" si="868"/>
        <v>12</v>
      </c>
      <c r="C2468" s="5">
        <f t="shared" si="869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up'!$A$2:$C$50,3,FALSE)</f>
        <v>Cash</v>
      </c>
      <c r="J2468" s="5">
        <f>VLOOKUP(F2468,'Set up'!$A$2:$D$50,4,FALSE)</f>
        <v>0</v>
      </c>
      <c r="K2468" s="4">
        <f t="shared" si="864"/>
        <v>45281</v>
      </c>
      <c r="L2468" s="5">
        <f t="shared" si="865"/>
        <v>12</v>
      </c>
      <c r="M2468" s="5">
        <f t="shared" si="866"/>
        <v>2023</v>
      </c>
      <c r="N2468" s="96">
        <v>6424</v>
      </c>
      <c r="P2468" s="6">
        <f t="shared" si="871"/>
        <v>6424</v>
      </c>
      <c r="Q2468" s="7">
        <f t="shared" si="878"/>
        <v>4035940.6500000018</v>
      </c>
      <c r="R2468" s="44" t="str">
        <f>VLOOKUP(F2468,'Set up'!$A$2:$E$50,5,FALSE)</f>
        <v>Trsf</v>
      </c>
    </row>
    <row r="2469" spans="1:19" ht="15" customHeight="1" x14ac:dyDescent="0.35">
      <c r="A2469" s="4">
        <v>45281</v>
      </c>
      <c r="B2469" s="5">
        <f t="shared" si="868"/>
        <v>12</v>
      </c>
      <c r="C2469" s="5">
        <f t="shared" si="869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up'!$A$2:$C$50,3,FALSE)</f>
        <v>Cash</v>
      </c>
      <c r="J2469" s="5">
        <f>VLOOKUP(F2469,'Set up'!$A$2:$D$50,4,FALSE)</f>
        <v>0</v>
      </c>
      <c r="K2469" s="4">
        <f t="shared" si="864"/>
        <v>45281</v>
      </c>
      <c r="L2469" s="5">
        <f t="shared" si="865"/>
        <v>12</v>
      </c>
      <c r="M2469" s="5">
        <f t="shared" si="866"/>
        <v>2023</v>
      </c>
      <c r="N2469" s="96">
        <v>2575.1999999999998</v>
      </c>
      <c r="P2469" s="6">
        <f t="shared" si="871"/>
        <v>2575.1999999999998</v>
      </c>
      <c r="Q2469" s="7">
        <f t="shared" si="878"/>
        <v>4038515.850000002</v>
      </c>
      <c r="R2469" s="44" t="str">
        <f>VLOOKUP(F2469,'Set up'!$A$2:$E$50,5,FALSE)</f>
        <v>Trsf</v>
      </c>
    </row>
    <row r="2470" spans="1:19" ht="15" customHeight="1" x14ac:dyDescent="0.35">
      <c r="A2470" s="4">
        <v>45281</v>
      </c>
      <c r="B2470" s="5">
        <f t="shared" si="868"/>
        <v>12</v>
      </c>
      <c r="C2470" s="5">
        <f t="shared" si="869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up'!$A$2:$C$50,3,FALSE)</f>
        <v>Cash</v>
      </c>
      <c r="J2470" s="5">
        <f>VLOOKUP(F2470,'Set up'!$A$2:$D$50,4,FALSE)</f>
        <v>0</v>
      </c>
      <c r="K2470" s="4">
        <f t="shared" si="864"/>
        <v>45281</v>
      </c>
      <c r="L2470" s="5">
        <f t="shared" si="865"/>
        <v>12</v>
      </c>
      <c r="M2470" s="5">
        <f t="shared" si="866"/>
        <v>2023</v>
      </c>
      <c r="N2470" s="96">
        <v>1404</v>
      </c>
      <c r="P2470" s="6">
        <f t="shared" si="871"/>
        <v>1404</v>
      </c>
      <c r="Q2470" s="7">
        <f t="shared" si="878"/>
        <v>4039919.850000002</v>
      </c>
      <c r="R2470" s="44" t="str">
        <f>VLOOKUP(F2470,'Set up'!$A$2:$E$50,5,FALSE)</f>
        <v>Trsf</v>
      </c>
    </row>
    <row r="2471" spans="1:19" ht="15" customHeight="1" x14ac:dyDescent="0.35">
      <c r="A2471" s="4">
        <v>45281</v>
      </c>
      <c r="B2471" s="5">
        <f t="shared" si="868"/>
        <v>12</v>
      </c>
      <c r="C2471" s="5">
        <f t="shared" si="869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up'!$A$2:$C$50,3,FALSE)</f>
        <v>Cash</v>
      </c>
      <c r="J2471" s="5">
        <f>VLOOKUP(F2471,'Set up'!$A$2:$D$50,4,FALSE)</f>
        <v>0</v>
      </c>
      <c r="K2471" s="4">
        <f t="shared" si="864"/>
        <v>45281</v>
      </c>
      <c r="L2471" s="5">
        <f t="shared" si="865"/>
        <v>12</v>
      </c>
      <c r="M2471" s="5">
        <f t="shared" si="866"/>
        <v>2023</v>
      </c>
      <c r="N2471" s="96">
        <v>380</v>
      </c>
      <c r="P2471" s="6">
        <f t="shared" si="871"/>
        <v>380</v>
      </c>
      <c r="Q2471" s="7">
        <f t="shared" si="878"/>
        <v>4040299.850000002</v>
      </c>
      <c r="R2471" s="44" t="str">
        <f>VLOOKUP(F2471,'Set up'!$A$2:$E$50,5,FALSE)</f>
        <v>Trsf</v>
      </c>
    </row>
    <row r="2472" spans="1:19" ht="15" customHeight="1" x14ac:dyDescent="0.35">
      <c r="A2472" s="4">
        <v>45281</v>
      </c>
      <c r="B2472" s="5">
        <f t="shared" si="868"/>
        <v>12</v>
      </c>
      <c r="C2472" s="5">
        <f t="shared" si="869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up'!$A$2:$C$50,3,FALSE)</f>
        <v>Cash</v>
      </c>
      <c r="J2472" s="5">
        <f>VLOOKUP(F2472,'Set up'!$A$2:$D$50,4,FALSE)</f>
        <v>0</v>
      </c>
      <c r="K2472" s="4">
        <f t="shared" si="864"/>
        <v>45281</v>
      </c>
      <c r="L2472" s="5">
        <f t="shared" si="865"/>
        <v>12</v>
      </c>
      <c r="M2472" s="5">
        <f t="shared" si="866"/>
        <v>2023</v>
      </c>
      <c r="N2472" s="96">
        <v>1000</v>
      </c>
      <c r="P2472" s="6">
        <f t="shared" si="871"/>
        <v>1000</v>
      </c>
      <c r="Q2472" s="7">
        <f t="shared" si="878"/>
        <v>4041299.850000002</v>
      </c>
      <c r="R2472" s="44" t="str">
        <f>VLOOKUP(F2472,'Set up'!$A$2:$E$50,5,FALSE)</f>
        <v>Trsf</v>
      </c>
    </row>
    <row r="2473" spans="1:19" ht="15" customHeight="1" x14ac:dyDescent="0.35">
      <c r="A2473" s="4">
        <v>45281</v>
      </c>
      <c r="B2473" s="5">
        <f t="shared" si="868"/>
        <v>12</v>
      </c>
      <c r="C2473" s="5">
        <f t="shared" si="869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up'!$A$2:$C$50,3,FALSE)</f>
        <v>Cash</v>
      </c>
      <c r="J2473" s="5">
        <f>VLOOKUP(F2473,'Set up'!$A$2:$D$50,4,FALSE)</f>
        <v>0</v>
      </c>
      <c r="K2473" s="4">
        <f t="shared" si="864"/>
        <v>45281</v>
      </c>
      <c r="L2473" s="5">
        <f t="shared" si="865"/>
        <v>12</v>
      </c>
      <c r="M2473" s="5">
        <f t="shared" si="866"/>
        <v>2023</v>
      </c>
      <c r="N2473" s="96">
        <v>110</v>
      </c>
      <c r="O2473" s="6">
        <f t="shared" ref="O2473:O2480" si="879">-N2473</f>
        <v>-110</v>
      </c>
      <c r="P2473" s="6">
        <f t="shared" si="871"/>
        <v>0</v>
      </c>
      <c r="Q2473" s="7">
        <f t="shared" si="878"/>
        <v>4041409.850000002</v>
      </c>
      <c r="R2473" s="44" t="str">
        <f>VLOOKUP(F2473,'Set up'!$A$2:$E$50,5,FALSE)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868"/>
        <v>12</v>
      </c>
      <c r="C2474" s="5">
        <f t="shared" si="869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up'!$A$2:$C$50,3,FALSE)</f>
        <v>Cash</v>
      </c>
      <c r="J2474" s="5">
        <f>VLOOKUP(F2474,'Set up'!$A$2:$D$50,4,FALSE)</f>
        <v>0</v>
      </c>
      <c r="K2474" s="4">
        <f t="shared" si="864"/>
        <v>45281</v>
      </c>
      <c r="L2474" s="5">
        <f t="shared" si="865"/>
        <v>12</v>
      </c>
      <c r="M2474" s="5">
        <f t="shared" si="866"/>
        <v>2023</v>
      </c>
      <c r="N2474" s="96">
        <v>62.5</v>
      </c>
      <c r="O2474" s="6">
        <f t="shared" si="879"/>
        <v>-62.5</v>
      </c>
      <c r="P2474" s="6">
        <f t="shared" si="871"/>
        <v>0</v>
      </c>
      <c r="Q2474" s="7">
        <f t="shared" si="878"/>
        <v>4041472.350000002</v>
      </c>
      <c r="R2474" s="44" t="str">
        <f>VLOOKUP(F2474,'Set up'!$A$2:$E$50,5,FALSE)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868"/>
        <v>12</v>
      </c>
      <c r="C2475" s="5">
        <f t="shared" si="869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up'!$A$2:$C$50,3,FALSE)</f>
        <v>Cash</v>
      </c>
      <c r="J2475" s="5">
        <f>VLOOKUP(F2475,'Set up'!$A$2:$D$50,4,FALSE)</f>
        <v>0</v>
      </c>
      <c r="K2475" s="4">
        <f t="shared" si="864"/>
        <v>45281</v>
      </c>
      <c r="L2475" s="5">
        <f t="shared" si="865"/>
        <v>12</v>
      </c>
      <c r="M2475" s="5">
        <f t="shared" si="866"/>
        <v>2023</v>
      </c>
      <c r="N2475" s="96">
        <v>283.8</v>
      </c>
      <c r="O2475" s="6">
        <f t="shared" si="879"/>
        <v>-283.8</v>
      </c>
      <c r="P2475" s="6">
        <f t="shared" si="871"/>
        <v>0</v>
      </c>
      <c r="Q2475" s="7">
        <f t="shared" si="878"/>
        <v>4041756.1500000018</v>
      </c>
      <c r="R2475" s="44" t="str">
        <f>VLOOKUP(F2475,'Set up'!$A$2:$E$50,5,FALSE)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868"/>
        <v>12</v>
      </c>
      <c r="C2476" s="5">
        <f t="shared" si="869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up'!$A$2:$C$50,3,FALSE)</f>
        <v>Cash</v>
      </c>
      <c r="J2476" s="5">
        <f>VLOOKUP(F2476,'Set up'!$A$2:$D$50,4,FALSE)</f>
        <v>0</v>
      </c>
      <c r="K2476" s="4">
        <f t="shared" si="864"/>
        <v>45281</v>
      </c>
      <c r="L2476" s="5">
        <f t="shared" si="865"/>
        <v>12</v>
      </c>
      <c r="M2476" s="5">
        <f t="shared" si="866"/>
        <v>2023</v>
      </c>
      <c r="N2476" s="96">
        <v>315</v>
      </c>
      <c r="O2476" s="6">
        <f t="shared" si="879"/>
        <v>-315</v>
      </c>
      <c r="P2476" s="6">
        <f t="shared" si="871"/>
        <v>0</v>
      </c>
      <c r="Q2476" s="7">
        <f t="shared" si="878"/>
        <v>4042071.1500000018</v>
      </c>
      <c r="R2476" s="44" t="str">
        <f>VLOOKUP(F2476,'Set up'!$A$2:$E$50,5,FALSE)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868"/>
        <v>12</v>
      </c>
      <c r="C2477" s="5">
        <f t="shared" si="869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up'!$A$2:$C$50,3,FALSE)</f>
        <v>Cash</v>
      </c>
      <c r="J2477" s="5">
        <f>VLOOKUP(F2477,'Set up'!$A$2:$D$50,4,FALSE)</f>
        <v>0</v>
      </c>
      <c r="K2477" s="4">
        <f t="shared" si="864"/>
        <v>45281</v>
      </c>
      <c r="L2477" s="5">
        <f t="shared" si="865"/>
        <v>12</v>
      </c>
      <c r="M2477" s="5">
        <f t="shared" si="866"/>
        <v>2023</v>
      </c>
      <c r="N2477" s="96">
        <v>3476</v>
      </c>
      <c r="O2477" s="6">
        <f t="shared" si="879"/>
        <v>-3476</v>
      </c>
      <c r="P2477" s="6">
        <f t="shared" si="871"/>
        <v>0</v>
      </c>
      <c r="Q2477" s="7">
        <f t="shared" si="878"/>
        <v>4045547.1500000018</v>
      </c>
      <c r="R2477" s="44" t="str">
        <f>VLOOKUP(F2477,'Set up'!$A$2:$E$50,5,FALSE)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868"/>
        <v>12</v>
      </c>
      <c r="C2478" s="5">
        <f t="shared" si="869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up'!$A$2:$C$50,3,FALSE)</f>
        <v>Cash</v>
      </c>
      <c r="J2478" s="5">
        <f>VLOOKUP(F2478,'Set up'!$A$2:$D$50,4,FALSE)</f>
        <v>0</v>
      </c>
      <c r="K2478" s="4">
        <f t="shared" si="864"/>
        <v>45281</v>
      </c>
      <c r="L2478" s="5">
        <f t="shared" si="865"/>
        <v>12</v>
      </c>
      <c r="M2478" s="5">
        <f t="shared" si="866"/>
        <v>2023</v>
      </c>
      <c r="N2478" s="96">
        <v>432</v>
      </c>
      <c r="O2478" s="6">
        <f t="shared" si="879"/>
        <v>-432</v>
      </c>
      <c r="P2478" s="6">
        <f t="shared" si="871"/>
        <v>0</v>
      </c>
      <c r="Q2478" s="7">
        <f t="shared" si="878"/>
        <v>4045979.1500000018</v>
      </c>
      <c r="R2478" s="44" t="str">
        <f>VLOOKUP(F2478,'Set up'!$A$2:$E$50,5,FALSE)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868"/>
        <v>12</v>
      </c>
      <c r="C2479" s="5">
        <f t="shared" si="869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up'!$A$2:$C$50,3,FALSE)</f>
        <v>Cash</v>
      </c>
      <c r="J2479" s="5">
        <f>VLOOKUP(F2479,'Set up'!$A$2:$D$50,4,FALSE)</f>
        <v>0</v>
      </c>
      <c r="K2479" s="4">
        <f t="shared" si="864"/>
        <v>45281</v>
      </c>
      <c r="L2479" s="5">
        <f t="shared" si="865"/>
        <v>12</v>
      </c>
      <c r="M2479" s="5">
        <f t="shared" si="866"/>
        <v>2023</v>
      </c>
      <c r="N2479" s="96">
        <v>600</v>
      </c>
      <c r="O2479" s="6">
        <f t="shared" si="879"/>
        <v>-600</v>
      </c>
      <c r="P2479" s="6">
        <f t="shared" si="871"/>
        <v>0</v>
      </c>
      <c r="Q2479" s="7">
        <f t="shared" si="878"/>
        <v>4046579.1500000018</v>
      </c>
      <c r="R2479" s="44" t="str">
        <f>VLOOKUP(F2479,'Set up'!$A$2:$E$50,5,FALSE)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868"/>
        <v>12</v>
      </c>
      <c r="C2480" s="5">
        <f t="shared" si="869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up'!$A$2:$C$50,3,FALSE)</f>
        <v>Cash</v>
      </c>
      <c r="J2480" s="5">
        <f>VLOOKUP(F2480,'Set up'!$A$2:$D$50,4,FALSE)</f>
        <v>0</v>
      </c>
      <c r="K2480" s="4">
        <f t="shared" si="864"/>
        <v>45281</v>
      </c>
      <c r="L2480" s="5">
        <f t="shared" si="865"/>
        <v>12</v>
      </c>
      <c r="M2480" s="5">
        <f t="shared" si="866"/>
        <v>2023</v>
      </c>
      <c r="N2480" s="96">
        <v>220</v>
      </c>
      <c r="O2480" s="6">
        <f t="shared" si="879"/>
        <v>-220</v>
      </c>
      <c r="P2480" s="6">
        <f t="shared" si="871"/>
        <v>0</v>
      </c>
      <c r="Q2480" s="7">
        <f t="shared" si="878"/>
        <v>4046799.1500000018</v>
      </c>
      <c r="R2480" s="44" t="str">
        <f>VLOOKUP(F2480,'Set up'!$A$2:$E$50,5,FALSE)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868"/>
        <v>12</v>
      </c>
      <c r="C2481" s="5">
        <f t="shared" si="869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up'!$A$2:$C$50,3,FALSE)</f>
        <v>Cash</v>
      </c>
      <c r="J2481" s="5">
        <f>VLOOKUP(F2481,'Set up'!$A$2:$D$50,4,FALSE)</f>
        <v>0</v>
      </c>
      <c r="K2481" s="4">
        <f t="shared" si="864"/>
        <v>45282</v>
      </c>
      <c r="L2481" s="5">
        <f t="shared" si="865"/>
        <v>12</v>
      </c>
      <c r="M2481" s="5">
        <f t="shared" si="866"/>
        <v>2023</v>
      </c>
      <c r="N2481" s="96">
        <v>175</v>
      </c>
      <c r="O2481" s="6">
        <f t="shared" ref="O2481" si="880">-N2481</f>
        <v>-175</v>
      </c>
      <c r="P2481" s="6">
        <f t="shared" si="871"/>
        <v>0</v>
      </c>
      <c r="Q2481" s="7">
        <f t="shared" si="878"/>
        <v>4046974.1500000018</v>
      </c>
      <c r="R2481" s="44" t="str">
        <f>VLOOKUP(F2481,'Set up'!$A$2:$E$50,5,FALSE)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868"/>
        <v>12</v>
      </c>
      <c r="C2482" s="5">
        <f t="shared" si="869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up'!$A$2:$C$50,3,FALSE)</f>
        <v>Cash</v>
      </c>
      <c r="J2482" s="5">
        <f>VLOOKUP(F2482,'Set up'!$A$2:$D$50,4,FALSE)</f>
        <v>0</v>
      </c>
      <c r="K2482" s="4">
        <f t="shared" si="864"/>
        <v>45282</v>
      </c>
      <c r="L2482" s="5">
        <f t="shared" si="865"/>
        <v>12</v>
      </c>
      <c r="M2482" s="5">
        <f t="shared" si="866"/>
        <v>2023</v>
      </c>
      <c r="N2482" s="96">
        <v>1738</v>
      </c>
      <c r="P2482" s="6">
        <f t="shared" si="871"/>
        <v>1738</v>
      </c>
      <c r="Q2482" s="7">
        <f t="shared" si="878"/>
        <v>4048712.1500000018</v>
      </c>
      <c r="R2482" s="44" t="str">
        <f>VLOOKUP(F2482,'Set up'!$A$2:$E$50,5,FALSE)</f>
        <v>PD Chq</v>
      </c>
    </row>
    <row r="2483" spans="1:19" ht="15" customHeight="1" x14ac:dyDescent="0.35">
      <c r="A2483" s="4">
        <v>45282</v>
      </c>
      <c r="B2483" s="5">
        <f t="shared" si="868"/>
        <v>12</v>
      </c>
      <c r="C2483" s="5">
        <f t="shared" si="869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up'!$A$2:$C$50,3,FALSE)</f>
        <v>Cash</v>
      </c>
      <c r="J2483" s="5">
        <f>VLOOKUP(F2483,'Set up'!$A$2:$D$50,4,FALSE)</f>
        <v>0</v>
      </c>
      <c r="K2483" s="4">
        <f t="shared" si="864"/>
        <v>45282</v>
      </c>
      <c r="L2483" s="5">
        <f t="shared" si="865"/>
        <v>12</v>
      </c>
      <c r="M2483" s="5">
        <f t="shared" si="866"/>
        <v>2023</v>
      </c>
      <c r="N2483" s="96">
        <v>95</v>
      </c>
      <c r="P2483" s="6">
        <f t="shared" si="871"/>
        <v>95</v>
      </c>
      <c r="Q2483" s="7">
        <f t="shared" si="878"/>
        <v>4048807.1500000018</v>
      </c>
      <c r="R2483" s="44" t="str">
        <f>VLOOKUP(F2483,'Set up'!$A$2:$E$50,5,FALSE)</f>
        <v>PD Chq</v>
      </c>
    </row>
    <row r="2484" spans="1:19" ht="15" customHeight="1" x14ac:dyDescent="0.35">
      <c r="A2484" s="4">
        <v>45282</v>
      </c>
      <c r="B2484" s="5">
        <f t="shared" si="868"/>
        <v>12</v>
      </c>
      <c r="C2484" s="5">
        <f t="shared" si="869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up'!$A$2:$C$50,3,FALSE)</f>
        <v>Cash</v>
      </c>
      <c r="J2484" s="5">
        <f>VLOOKUP(F2484,'Set up'!$A$2:$D$50,4,FALSE)</f>
        <v>0</v>
      </c>
      <c r="K2484" s="4">
        <f t="shared" si="864"/>
        <v>45282</v>
      </c>
      <c r="L2484" s="5">
        <f t="shared" si="865"/>
        <v>12</v>
      </c>
      <c r="M2484" s="5">
        <f t="shared" si="866"/>
        <v>2023</v>
      </c>
      <c r="N2484" s="96">
        <v>312.5</v>
      </c>
      <c r="P2484" s="6">
        <f t="shared" si="871"/>
        <v>312.5</v>
      </c>
      <c r="Q2484" s="7">
        <f t="shared" si="878"/>
        <v>4049119.6500000018</v>
      </c>
      <c r="R2484" s="44" t="str">
        <f>VLOOKUP(F2484,'Set up'!$A$2:$E$50,5,FALSE)</f>
        <v>PD Chq</v>
      </c>
    </row>
    <row r="2485" spans="1:19" ht="15" customHeight="1" x14ac:dyDescent="0.35">
      <c r="A2485" s="4">
        <v>45287</v>
      </c>
      <c r="B2485" s="5">
        <f t="shared" si="868"/>
        <v>12</v>
      </c>
      <c r="C2485" s="5">
        <f t="shared" si="869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up'!$A$2:$C$50,3,FALSE)</f>
        <v>Cash</v>
      </c>
      <c r="J2485" s="5">
        <f>VLOOKUP(F2485,'Set up'!$A$2:$D$50,4,FALSE)</f>
        <v>0</v>
      </c>
      <c r="K2485" s="4">
        <f t="shared" si="864"/>
        <v>45287</v>
      </c>
      <c r="L2485" s="5">
        <f t="shared" si="865"/>
        <v>12</v>
      </c>
      <c r="M2485" s="5">
        <f t="shared" si="866"/>
        <v>2023</v>
      </c>
      <c r="N2485" s="96">
        <v>312.5</v>
      </c>
      <c r="P2485" s="6">
        <f t="shared" si="871"/>
        <v>312.5</v>
      </c>
      <c r="Q2485" s="7">
        <f t="shared" si="878"/>
        <v>4049432.1500000018</v>
      </c>
      <c r="R2485" s="44" t="str">
        <f>VLOOKUP(F2485,'Set up'!$A$2:$E$50,5,FALSE)</f>
        <v>Trsf</v>
      </c>
    </row>
    <row r="2486" spans="1:19" ht="15" customHeight="1" x14ac:dyDescent="0.35">
      <c r="A2486" s="4">
        <v>45287</v>
      </c>
      <c r="B2486" s="5">
        <f t="shared" si="868"/>
        <v>12</v>
      </c>
      <c r="C2486" s="5">
        <f t="shared" si="869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up'!$A$2:$C$50,3,FALSE)</f>
        <v>Cash</v>
      </c>
      <c r="J2486" s="5">
        <f>VLOOKUP(F2486,'Set up'!$A$2:$D$50,4,FALSE)</f>
        <v>0</v>
      </c>
      <c r="K2486" s="4">
        <f t="shared" si="864"/>
        <v>45287</v>
      </c>
      <c r="L2486" s="5">
        <f t="shared" si="865"/>
        <v>12</v>
      </c>
      <c r="M2486" s="5">
        <f t="shared" si="866"/>
        <v>2023</v>
      </c>
      <c r="N2486" s="96">
        <v>8030</v>
      </c>
      <c r="P2486" s="6">
        <f t="shared" si="871"/>
        <v>8030</v>
      </c>
      <c r="Q2486" s="7">
        <f t="shared" si="878"/>
        <v>4057462.1500000018</v>
      </c>
      <c r="R2486" s="44" t="str">
        <f>VLOOKUP(F2486,'Set up'!$A$2:$E$50,5,FALSE)</f>
        <v>Trsf</v>
      </c>
    </row>
    <row r="2487" spans="1:19" ht="15" customHeight="1" x14ac:dyDescent="0.35">
      <c r="A2487" s="4">
        <v>45287</v>
      </c>
      <c r="B2487" s="5">
        <f t="shared" si="868"/>
        <v>12</v>
      </c>
      <c r="C2487" s="5">
        <f t="shared" si="869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up'!$A$2:$C$50,3,FALSE)</f>
        <v>Cash</v>
      </c>
      <c r="J2487" s="5">
        <f>VLOOKUP(F2487,'Set up'!$A$2:$D$50,4,FALSE)</f>
        <v>0</v>
      </c>
      <c r="K2487" s="4">
        <f t="shared" si="864"/>
        <v>45287</v>
      </c>
      <c r="L2487" s="5">
        <f t="shared" si="865"/>
        <v>12</v>
      </c>
      <c r="M2487" s="5">
        <f t="shared" si="866"/>
        <v>2023</v>
      </c>
      <c r="N2487" s="96">
        <v>1914</v>
      </c>
      <c r="P2487" s="6">
        <f t="shared" si="871"/>
        <v>1914</v>
      </c>
      <c r="Q2487" s="7">
        <f t="shared" si="878"/>
        <v>4059376.1500000018</v>
      </c>
      <c r="R2487" s="44" t="str">
        <f>VLOOKUP(F2487,'Set up'!$A$2:$E$50,5,FALSE)</f>
        <v>Trsf</v>
      </c>
    </row>
    <row r="2488" spans="1:19" ht="15" customHeight="1" x14ac:dyDescent="0.35">
      <c r="A2488" s="4">
        <v>45287</v>
      </c>
      <c r="B2488" s="5">
        <f t="shared" si="868"/>
        <v>12</v>
      </c>
      <c r="C2488" s="5">
        <f t="shared" si="869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up'!$A$2:$C$50,3,FALSE)</f>
        <v>Cash</v>
      </c>
      <c r="J2488" s="5">
        <f>VLOOKUP(F2488,'Set up'!$A$2:$D$50,4,FALSE)</f>
        <v>0</v>
      </c>
      <c r="K2488" s="4">
        <f t="shared" si="864"/>
        <v>45287</v>
      </c>
      <c r="L2488" s="5">
        <f t="shared" si="865"/>
        <v>12</v>
      </c>
      <c r="M2488" s="5">
        <f t="shared" si="866"/>
        <v>2023</v>
      </c>
      <c r="N2488" s="96">
        <v>1404</v>
      </c>
      <c r="P2488" s="6">
        <f t="shared" si="871"/>
        <v>1404</v>
      </c>
      <c r="Q2488" s="7">
        <f t="shared" si="878"/>
        <v>4060780.1500000018</v>
      </c>
      <c r="R2488" s="44" t="str">
        <f>VLOOKUP(F2488,'Set up'!$A$2:$E$50,5,FALSE)</f>
        <v>Trsf</v>
      </c>
    </row>
    <row r="2489" spans="1:19" ht="15" customHeight="1" x14ac:dyDescent="0.35">
      <c r="A2489" s="4">
        <v>45287</v>
      </c>
      <c r="B2489" s="5">
        <f t="shared" si="868"/>
        <v>12</v>
      </c>
      <c r="C2489" s="5">
        <f t="shared" si="869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up'!$A$2:$C$50,3,FALSE)</f>
        <v>Cash</v>
      </c>
      <c r="J2489" s="5">
        <f>VLOOKUP(F2489,'Set up'!$A$2:$D$50,4,FALSE)</f>
        <v>0</v>
      </c>
      <c r="K2489" s="4">
        <f t="shared" si="864"/>
        <v>45287</v>
      </c>
      <c r="L2489" s="5">
        <f t="shared" si="865"/>
        <v>12</v>
      </c>
      <c r="M2489" s="5">
        <f t="shared" si="866"/>
        <v>2023</v>
      </c>
      <c r="N2489" s="96">
        <v>1000</v>
      </c>
      <c r="P2489" s="6">
        <f t="shared" si="871"/>
        <v>1000</v>
      </c>
      <c r="Q2489" s="7">
        <f t="shared" si="878"/>
        <v>4061780.1500000018</v>
      </c>
      <c r="R2489" s="44" t="str">
        <f>VLOOKUP(F2489,'Set up'!$A$2:$E$50,5,FALSE)</f>
        <v>Trsf</v>
      </c>
    </row>
    <row r="2490" spans="1:19" ht="15" customHeight="1" x14ac:dyDescent="0.35">
      <c r="A2490" s="4">
        <v>45290</v>
      </c>
      <c r="B2490" s="5">
        <f t="shared" si="868"/>
        <v>12</v>
      </c>
      <c r="C2490" s="5">
        <f t="shared" si="869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up'!$A$2:$C$50,3,FALSE)</f>
        <v>Cash</v>
      </c>
      <c r="J2490" s="5">
        <f>VLOOKUP(F2490,'Set up'!$A$2:$D$50,4,FALSE)</f>
        <v>0</v>
      </c>
      <c r="K2490" s="4">
        <f t="shared" si="864"/>
        <v>45290</v>
      </c>
      <c r="L2490" s="5">
        <f t="shared" si="865"/>
        <v>12</v>
      </c>
      <c r="M2490" s="5">
        <f t="shared" si="866"/>
        <v>2023</v>
      </c>
      <c r="N2490" s="96">
        <v>625</v>
      </c>
      <c r="P2490" s="6">
        <f t="shared" si="871"/>
        <v>625</v>
      </c>
      <c r="Q2490" s="7">
        <f t="shared" si="878"/>
        <v>4062405.1500000018</v>
      </c>
      <c r="R2490" s="44" t="str">
        <f>VLOOKUP(F2490,'Set up'!$A$2:$E$50,5,FALSE)</f>
        <v>Trsf</v>
      </c>
    </row>
    <row r="2491" spans="1:19" ht="15" customHeight="1" x14ac:dyDescent="0.35">
      <c r="A2491" s="4">
        <v>45290</v>
      </c>
      <c r="B2491" s="5">
        <f t="shared" si="868"/>
        <v>12</v>
      </c>
      <c r="C2491" s="5">
        <f t="shared" si="869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up'!$A$2:$C$50,3,FALSE)</f>
        <v>Cash</v>
      </c>
      <c r="J2491" s="5">
        <f>VLOOKUP(F2491,'Set up'!$A$2:$D$50,4,FALSE)</f>
        <v>0</v>
      </c>
      <c r="K2491" s="4">
        <f t="shared" si="864"/>
        <v>45290</v>
      </c>
      <c r="L2491" s="5">
        <f t="shared" si="865"/>
        <v>12</v>
      </c>
      <c r="M2491" s="5">
        <f t="shared" si="866"/>
        <v>2023</v>
      </c>
      <c r="N2491" s="96">
        <v>8030</v>
      </c>
      <c r="P2491" s="6">
        <f t="shared" si="871"/>
        <v>8030</v>
      </c>
      <c r="Q2491" s="7">
        <f t="shared" si="878"/>
        <v>4070435.1500000018</v>
      </c>
      <c r="R2491" s="44" t="str">
        <f>VLOOKUP(F2491,'Set up'!$A$2:$E$50,5,FALSE)</f>
        <v>Trsf</v>
      </c>
    </row>
    <row r="2492" spans="1:19" ht="15" customHeight="1" x14ac:dyDescent="0.35">
      <c r="A2492" s="4">
        <v>45290</v>
      </c>
      <c r="B2492" s="5">
        <f t="shared" si="868"/>
        <v>12</v>
      </c>
      <c r="C2492" s="5">
        <f t="shared" si="869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up'!$A$2:$C$50,3,FALSE)</f>
        <v>Cash</v>
      </c>
      <c r="J2492" s="5">
        <f>VLOOKUP(F2492,'Set up'!$A$2:$D$50,4,FALSE)</f>
        <v>0</v>
      </c>
      <c r="K2492" s="4">
        <f t="shared" si="864"/>
        <v>45290</v>
      </c>
      <c r="L2492" s="5">
        <f t="shared" si="865"/>
        <v>12</v>
      </c>
      <c r="M2492" s="5">
        <f t="shared" si="866"/>
        <v>2023</v>
      </c>
      <c r="N2492" s="96">
        <v>2610</v>
      </c>
      <c r="P2492" s="6">
        <f t="shared" si="871"/>
        <v>2610</v>
      </c>
      <c r="Q2492" s="7">
        <f t="shared" si="878"/>
        <v>4073045.1500000018</v>
      </c>
      <c r="R2492" s="44" t="str">
        <f>VLOOKUP(F2492,'Set up'!$A$2:$E$50,5,FALSE)</f>
        <v>Trsf</v>
      </c>
    </row>
    <row r="2493" spans="1:19" ht="15" customHeight="1" x14ac:dyDescent="0.35">
      <c r="A2493" s="4">
        <v>45290</v>
      </c>
      <c r="B2493" s="5">
        <f t="shared" si="868"/>
        <v>12</v>
      </c>
      <c r="C2493" s="5">
        <f t="shared" si="869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up'!$A$2:$C$50,3,FALSE)</f>
        <v>Cash</v>
      </c>
      <c r="J2493" s="5">
        <f>VLOOKUP(F2493,'Set up'!$A$2:$D$50,4,FALSE)</f>
        <v>0</v>
      </c>
      <c r="K2493" s="4">
        <f t="shared" si="864"/>
        <v>45290</v>
      </c>
      <c r="L2493" s="5">
        <f t="shared" si="865"/>
        <v>12</v>
      </c>
      <c r="M2493" s="5">
        <f t="shared" si="866"/>
        <v>2023</v>
      </c>
      <c r="N2493" s="96">
        <v>2106</v>
      </c>
      <c r="P2493" s="6">
        <f t="shared" si="871"/>
        <v>2106</v>
      </c>
      <c r="Q2493" s="7">
        <f t="shared" si="878"/>
        <v>4075151.1500000018</v>
      </c>
      <c r="R2493" s="44" t="str">
        <f>VLOOKUP(F2493,'Set up'!$A$2:$E$50,5,FALSE)</f>
        <v>Trsf</v>
      </c>
    </row>
    <row r="2494" spans="1:19" ht="15" customHeight="1" x14ac:dyDescent="0.35">
      <c r="A2494" s="4">
        <v>45290</v>
      </c>
      <c r="B2494" s="5">
        <f t="shared" ref="B2494:B2504" si="881">MONTH(A2494)</f>
        <v>12</v>
      </c>
      <c r="C2494" s="5">
        <f t="shared" ref="C2494:C2504" si="882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up'!$A$2:$C$50,3,FALSE)</f>
        <v>Cash</v>
      </c>
      <c r="J2494" s="5">
        <f>VLOOKUP(F2494,'Set up'!$A$2:$D$50,4,FALSE)</f>
        <v>0</v>
      </c>
      <c r="K2494" s="4">
        <f t="shared" ref="K2494:K2504" si="883">A2494+J2494</f>
        <v>45290</v>
      </c>
      <c r="L2494" s="5">
        <f t="shared" ref="L2494:L2504" si="884">MONTH(K2494)</f>
        <v>12</v>
      </c>
      <c r="M2494" s="5">
        <f t="shared" ref="M2494:M2504" si="885">YEAR(K2494)</f>
        <v>2023</v>
      </c>
      <c r="N2494" s="96">
        <v>208</v>
      </c>
      <c r="P2494" s="6">
        <f t="shared" si="871"/>
        <v>208</v>
      </c>
      <c r="Q2494" s="7">
        <f t="shared" si="878"/>
        <v>4075359.1500000018</v>
      </c>
      <c r="R2494" s="44" t="str">
        <f>VLOOKUP(F2494,'Set up'!$A$2:$E$50,5,FALSE)</f>
        <v>Trsf</v>
      </c>
    </row>
    <row r="2495" spans="1:19" ht="15" customHeight="1" x14ac:dyDescent="0.35">
      <c r="A2495" s="4">
        <v>45290</v>
      </c>
      <c r="B2495" s="5">
        <f t="shared" si="881"/>
        <v>12</v>
      </c>
      <c r="C2495" s="5">
        <f t="shared" si="882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up'!$A$2:$C$50,3,FALSE)</f>
        <v>Cash</v>
      </c>
      <c r="J2495" s="5">
        <f>VLOOKUP(F2495,'Set up'!$A$2:$D$50,4,FALSE)</f>
        <v>0</v>
      </c>
      <c r="K2495" s="4">
        <f t="shared" si="883"/>
        <v>45290</v>
      </c>
      <c r="L2495" s="5">
        <f t="shared" si="884"/>
        <v>12</v>
      </c>
      <c r="M2495" s="5">
        <f t="shared" si="885"/>
        <v>2023</v>
      </c>
      <c r="N2495" s="96">
        <v>380</v>
      </c>
      <c r="P2495" s="6">
        <f t="shared" si="871"/>
        <v>380</v>
      </c>
      <c r="Q2495" s="7">
        <f t="shared" si="878"/>
        <v>4075739.1500000018</v>
      </c>
      <c r="R2495" s="44" t="str">
        <f>VLOOKUP(F2495,'Set up'!$A$2:$E$50,5,FALSE)</f>
        <v>Trsf</v>
      </c>
    </row>
    <row r="2496" spans="1:19" ht="15" customHeight="1" x14ac:dyDescent="0.35">
      <c r="A2496" s="4">
        <v>45290</v>
      </c>
      <c r="B2496" s="5">
        <f t="shared" si="881"/>
        <v>12</v>
      </c>
      <c r="C2496" s="5">
        <f t="shared" si="882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up'!$A$2:$C$50,3,FALSE)</f>
        <v>Cash</v>
      </c>
      <c r="J2496" s="5">
        <f>VLOOKUP(F2496,'Set up'!$A$2:$D$50,4,FALSE)</f>
        <v>0</v>
      </c>
      <c r="K2496" s="4">
        <f t="shared" si="883"/>
        <v>45290</v>
      </c>
      <c r="L2496" s="5">
        <f t="shared" si="884"/>
        <v>12</v>
      </c>
      <c r="M2496" s="5">
        <f t="shared" si="885"/>
        <v>2023</v>
      </c>
      <c r="N2496" s="96">
        <v>1000</v>
      </c>
      <c r="P2496" s="6">
        <f t="shared" si="871"/>
        <v>1000</v>
      </c>
      <c r="Q2496" s="7">
        <f t="shared" si="878"/>
        <v>4076739.1500000018</v>
      </c>
      <c r="R2496" s="44" t="str">
        <f>VLOOKUP(F2496,'Set up'!$A$2:$E$50,5,FALSE)</f>
        <v>Trsf</v>
      </c>
    </row>
    <row r="2497" spans="1:19" ht="15" customHeight="1" x14ac:dyDescent="0.35">
      <c r="A2497" s="4">
        <v>45290</v>
      </c>
      <c r="B2497" s="5">
        <f t="shared" si="881"/>
        <v>12</v>
      </c>
      <c r="C2497" s="5">
        <f t="shared" si="882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up'!$A$2:$C$50,3,FALSE)</f>
        <v>Cash</v>
      </c>
      <c r="J2497" s="5">
        <f>VLOOKUP(F2497,'Set up'!$A$2:$D$50,4,FALSE)</f>
        <v>0</v>
      </c>
      <c r="K2497" s="4">
        <f t="shared" si="883"/>
        <v>45290</v>
      </c>
      <c r="L2497" s="5">
        <f t="shared" si="884"/>
        <v>12</v>
      </c>
      <c r="M2497" s="5">
        <f t="shared" si="885"/>
        <v>2023</v>
      </c>
      <c r="N2497" s="96">
        <v>1738</v>
      </c>
      <c r="P2497" s="6">
        <f t="shared" si="871"/>
        <v>1738</v>
      </c>
      <c r="Q2497" s="7">
        <f t="shared" si="878"/>
        <v>4078477.1500000018</v>
      </c>
      <c r="R2497" s="44" t="str">
        <f>VLOOKUP(F2497,'Set up'!$A$2:$E$50,5,FALSE)</f>
        <v>PD Chq</v>
      </c>
    </row>
    <row r="2498" spans="1:19" ht="15" customHeight="1" x14ac:dyDescent="0.35">
      <c r="A2498" s="4">
        <v>45290</v>
      </c>
      <c r="B2498" s="5">
        <f t="shared" si="881"/>
        <v>12</v>
      </c>
      <c r="C2498" s="5">
        <f t="shared" si="882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up'!$A$2:$C$50,3,FALSE)</f>
        <v>Cash</v>
      </c>
      <c r="J2498" s="5">
        <f>VLOOKUP(F2498,'Set up'!$A$2:$D$50,4,FALSE)</f>
        <v>0</v>
      </c>
      <c r="K2498" s="4">
        <f t="shared" si="883"/>
        <v>45290</v>
      </c>
      <c r="L2498" s="5">
        <f t="shared" si="884"/>
        <v>12</v>
      </c>
      <c r="M2498" s="5">
        <f t="shared" si="885"/>
        <v>2023</v>
      </c>
      <c r="N2498" s="96">
        <v>277.5</v>
      </c>
      <c r="P2498" s="6">
        <f t="shared" si="871"/>
        <v>277.5</v>
      </c>
      <c r="Q2498" s="7">
        <f t="shared" si="878"/>
        <v>4078754.6500000018</v>
      </c>
      <c r="R2498" s="44" t="str">
        <f>VLOOKUP(F2498,'Set up'!$A$2:$E$50,5,FALSE)</f>
        <v>PD Chq</v>
      </c>
    </row>
    <row r="2499" spans="1:19" ht="15" customHeight="1" x14ac:dyDescent="0.35">
      <c r="A2499" s="4">
        <v>45290</v>
      </c>
      <c r="B2499" s="5">
        <f t="shared" si="881"/>
        <v>12</v>
      </c>
      <c r="C2499" s="5">
        <f t="shared" si="882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up'!$A$2:$C$50,3,FALSE)</f>
        <v>Cash</v>
      </c>
      <c r="J2499" s="5">
        <f>VLOOKUP(F2499,'Set up'!$A$2:$D$50,4,FALSE)</f>
        <v>0</v>
      </c>
      <c r="K2499" s="4">
        <f t="shared" si="883"/>
        <v>45290</v>
      </c>
      <c r="L2499" s="5">
        <f t="shared" si="884"/>
        <v>12</v>
      </c>
      <c r="M2499" s="5">
        <f t="shared" si="885"/>
        <v>2023</v>
      </c>
      <c r="N2499" s="96">
        <v>95</v>
      </c>
      <c r="P2499" s="6">
        <f t="shared" si="871"/>
        <v>95</v>
      </c>
      <c r="Q2499" s="7">
        <f t="shared" si="878"/>
        <v>4078849.6500000018</v>
      </c>
      <c r="R2499" s="44" t="str">
        <f>VLOOKUP(F2499,'Set up'!$A$2:$E$50,5,FALSE)</f>
        <v>PD Chq</v>
      </c>
    </row>
    <row r="2500" spans="1:19" ht="15" customHeight="1" x14ac:dyDescent="0.35">
      <c r="A2500" s="4">
        <v>45290</v>
      </c>
      <c r="B2500" s="5">
        <f t="shared" si="881"/>
        <v>12</v>
      </c>
      <c r="C2500" s="5">
        <f t="shared" si="882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up'!$A$2:$C$50,3,FALSE)</f>
        <v>Cash</v>
      </c>
      <c r="J2500" s="5">
        <f>VLOOKUP(F2500,'Set up'!$A$2:$D$50,4,FALSE)</f>
        <v>0</v>
      </c>
      <c r="K2500" s="4">
        <f t="shared" si="883"/>
        <v>45290</v>
      </c>
      <c r="L2500" s="5">
        <f t="shared" si="884"/>
        <v>12</v>
      </c>
      <c r="M2500" s="5">
        <f t="shared" si="885"/>
        <v>2023</v>
      </c>
      <c r="N2500" s="96">
        <v>312.5</v>
      </c>
      <c r="P2500" s="6">
        <f t="shared" si="871"/>
        <v>312.5</v>
      </c>
      <c r="Q2500" s="7">
        <f t="shared" si="878"/>
        <v>4079162.1500000018</v>
      </c>
      <c r="R2500" s="44" t="str">
        <f>VLOOKUP(F2500,'Set up'!$A$2:$E$50,5,FALSE)</f>
        <v>PD Chq</v>
      </c>
    </row>
    <row r="2501" spans="1:19" ht="15" customHeight="1" x14ac:dyDescent="0.35">
      <c r="A2501" s="4">
        <v>45290</v>
      </c>
      <c r="B2501" s="5">
        <f t="shared" si="881"/>
        <v>12</v>
      </c>
      <c r="C2501" s="5">
        <f t="shared" si="882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up'!$A$2:$C$50,3,FALSE)</f>
        <v>Cash</v>
      </c>
      <c r="J2501" s="5">
        <f>VLOOKUP(F2501,'Set up'!$A$2:$D$50,4,FALSE)</f>
        <v>0</v>
      </c>
      <c r="K2501" s="4">
        <f t="shared" si="883"/>
        <v>45290</v>
      </c>
      <c r="L2501" s="5">
        <f t="shared" si="884"/>
        <v>12</v>
      </c>
      <c r="M2501" s="5">
        <f t="shared" si="885"/>
        <v>2023</v>
      </c>
      <c r="N2501" s="96">
        <v>1738</v>
      </c>
      <c r="P2501" s="6">
        <f t="shared" si="871"/>
        <v>1738</v>
      </c>
      <c r="Q2501" s="7">
        <f t="shared" si="878"/>
        <v>4080900.1500000018</v>
      </c>
      <c r="R2501" s="44" t="str">
        <f>VLOOKUP(F2501,'Set up'!$A$2:$E$50,5,FALSE)</f>
        <v>Trsf</v>
      </c>
    </row>
    <row r="2502" spans="1:19" ht="15" customHeight="1" x14ac:dyDescent="0.35">
      <c r="A2502" s="4">
        <v>45290</v>
      </c>
      <c r="B2502" s="5">
        <f t="shared" si="881"/>
        <v>12</v>
      </c>
      <c r="C2502" s="5">
        <f t="shared" si="882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up'!$A$2:$C$50,3,FALSE)</f>
        <v>Cash</v>
      </c>
      <c r="J2502" s="5">
        <f>VLOOKUP(F2502,'Set up'!$A$2:$D$50,4,FALSE)</f>
        <v>0</v>
      </c>
      <c r="K2502" s="4">
        <f t="shared" si="883"/>
        <v>45290</v>
      </c>
      <c r="L2502" s="5">
        <f t="shared" si="884"/>
        <v>12</v>
      </c>
      <c r="M2502" s="5">
        <f t="shared" si="885"/>
        <v>2023</v>
      </c>
      <c r="N2502" s="96">
        <v>390</v>
      </c>
      <c r="P2502" s="6">
        <f t="shared" si="871"/>
        <v>390</v>
      </c>
      <c r="Q2502" s="7">
        <f t="shared" si="878"/>
        <v>4081290.1500000018</v>
      </c>
      <c r="R2502" s="44" t="str">
        <f>VLOOKUP(F2502,'Set up'!$A$2:$E$50,5,FALSE)</f>
        <v>Trsf</v>
      </c>
    </row>
    <row r="2503" spans="1:19" ht="15" customHeight="1" x14ac:dyDescent="0.35">
      <c r="A2503" s="4">
        <v>45290</v>
      </c>
      <c r="B2503" s="5">
        <f t="shared" si="881"/>
        <v>12</v>
      </c>
      <c r="C2503" s="5">
        <f t="shared" si="882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up'!$A$2:$C$50,3,FALSE)</f>
        <v>Cash</v>
      </c>
      <c r="J2503" s="5">
        <f>VLOOKUP(F2503,'Set up'!$A$2:$D$50,4,FALSE)</f>
        <v>0</v>
      </c>
      <c r="K2503" s="4">
        <f t="shared" si="883"/>
        <v>45290</v>
      </c>
      <c r="L2503" s="5">
        <f t="shared" si="884"/>
        <v>12</v>
      </c>
      <c r="M2503" s="5">
        <f t="shared" si="885"/>
        <v>2023</v>
      </c>
      <c r="N2503" s="96">
        <v>105</v>
      </c>
      <c r="P2503" s="6">
        <f t="shared" si="871"/>
        <v>105</v>
      </c>
      <c r="Q2503" s="7">
        <f t="shared" si="878"/>
        <v>4081395.1500000018</v>
      </c>
      <c r="R2503" s="44" t="str">
        <f>VLOOKUP(F2503,'Set up'!$A$2:$E$50,5,FALSE)</f>
        <v>Trsf</v>
      </c>
    </row>
    <row r="2504" spans="1:19" ht="15" customHeight="1" x14ac:dyDescent="0.35">
      <c r="A2504" s="4">
        <v>45290</v>
      </c>
      <c r="B2504" s="5">
        <f t="shared" si="881"/>
        <v>12</v>
      </c>
      <c r="C2504" s="5">
        <f t="shared" si="882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up'!$A$2:$C$50,3,FALSE)</f>
        <v>Cash</v>
      </c>
      <c r="J2504" s="5">
        <f>VLOOKUP(F2504,'Set up'!$A$2:$D$50,4,FALSE)</f>
        <v>0</v>
      </c>
      <c r="K2504" s="4">
        <f t="shared" si="883"/>
        <v>45290</v>
      </c>
      <c r="L2504" s="5">
        <f t="shared" si="884"/>
        <v>12</v>
      </c>
      <c r="M2504" s="5">
        <f t="shared" si="885"/>
        <v>2023</v>
      </c>
      <c r="N2504" s="96">
        <v>120</v>
      </c>
      <c r="P2504" s="6">
        <f t="shared" si="871"/>
        <v>120</v>
      </c>
      <c r="Q2504" s="7">
        <f t="shared" si="878"/>
        <v>4081515.1500000018</v>
      </c>
      <c r="R2504" s="44" t="str">
        <f>VLOOKUP(F2504,'Set up'!$A$2:$E$50,5,FALSE)</f>
        <v>Trsf</v>
      </c>
    </row>
    <row r="2505" spans="1:19" ht="15" customHeight="1" x14ac:dyDescent="0.35">
      <c r="A2505" s="4">
        <v>45294</v>
      </c>
      <c r="B2505" s="5">
        <f t="shared" ref="B2505:B2568" si="886">MONTH(A2505)</f>
        <v>1</v>
      </c>
      <c r="C2505" s="5">
        <f t="shared" ref="C2505:C2568" si="887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up'!$A$2:$C$50,3,FALSE)</f>
        <v>Cash</v>
      </c>
      <c r="J2505" s="5">
        <f>VLOOKUP(F2505,'Set up'!$A$2:$D$50,4,FALSE)</f>
        <v>0</v>
      </c>
      <c r="K2505" s="4">
        <f t="shared" ref="K2505:K2568" si="888">A2505+J2505</f>
        <v>45294</v>
      </c>
      <c r="L2505" s="5">
        <f t="shared" ref="L2505:L2568" si="889">MONTH(K2505)</f>
        <v>1</v>
      </c>
      <c r="M2505" s="5">
        <f t="shared" ref="M2505:M2568" si="890">YEAR(K2505)</f>
        <v>2024</v>
      </c>
      <c r="N2505" s="96">
        <v>1606</v>
      </c>
      <c r="O2505" s="6">
        <f t="shared" ref="O2505:O2506" si="891">-N2505</f>
        <v>-1606</v>
      </c>
      <c r="P2505" s="6">
        <f t="shared" si="871"/>
        <v>0</v>
      </c>
      <c r="Q2505" s="7">
        <f t="shared" si="878"/>
        <v>4083121.1500000018</v>
      </c>
      <c r="R2505" s="44" t="str">
        <f>VLOOKUP(F2505,'Set up'!$A$2:$E$50,5,FALSE)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886"/>
        <v>1</v>
      </c>
      <c r="C2506" s="5">
        <f t="shared" si="887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up'!$A$2:$C$50,3,FALSE)</f>
        <v>Cash</v>
      </c>
      <c r="J2506" s="5">
        <f>VLOOKUP(F2506,'Set up'!$A$2:$D$50,4,FALSE)</f>
        <v>0</v>
      </c>
      <c r="K2506" s="4">
        <f t="shared" si="888"/>
        <v>45294</v>
      </c>
      <c r="L2506" s="5">
        <f t="shared" si="889"/>
        <v>1</v>
      </c>
      <c r="M2506" s="5">
        <f t="shared" si="890"/>
        <v>2024</v>
      </c>
      <c r="N2506" s="96">
        <v>630</v>
      </c>
      <c r="O2506" s="6">
        <f t="shared" si="891"/>
        <v>-630</v>
      </c>
      <c r="P2506" s="6">
        <f t="shared" si="871"/>
        <v>0</v>
      </c>
      <c r="Q2506" s="7">
        <f t="shared" si="878"/>
        <v>4083751.1500000018</v>
      </c>
      <c r="R2506" s="44" t="str">
        <f>VLOOKUP(F2506,'Set up'!$A$2:$E$50,5,FALSE)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886"/>
        <v>1</v>
      </c>
      <c r="C2507" s="5">
        <f t="shared" si="887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up'!$A$2:$C$50,3,FALSE)</f>
        <v>Cash</v>
      </c>
      <c r="J2507" s="5">
        <f>VLOOKUP(F2507,'Set up'!$A$2:$D$50,4,FALSE)</f>
        <v>0</v>
      </c>
      <c r="K2507" s="4">
        <f t="shared" si="888"/>
        <v>45294</v>
      </c>
      <c r="L2507" s="5">
        <f t="shared" si="889"/>
        <v>1</v>
      </c>
      <c r="M2507" s="5">
        <f t="shared" si="890"/>
        <v>2024</v>
      </c>
      <c r="N2507" s="96">
        <v>1738</v>
      </c>
      <c r="O2507" s="6">
        <f>-N2507</f>
        <v>-1738</v>
      </c>
      <c r="P2507" s="6">
        <f t="shared" si="871"/>
        <v>0</v>
      </c>
      <c r="Q2507" s="7">
        <f t="shared" si="878"/>
        <v>4085489.1500000018</v>
      </c>
      <c r="R2507" s="44" t="str">
        <f>VLOOKUP(F2507,'Set up'!$A$2:$E$50,5,FALSE)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886"/>
        <v>1</v>
      </c>
      <c r="C2508" s="5">
        <f t="shared" si="887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up'!$A$2:$C$50,3,FALSE)</f>
        <v>Cash</v>
      </c>
      <c r="J2508" s="5">
        <f>VLOOKUP(F2508,'Set up'!$A$2:$D$50,4,FALSE)</f>
        <v>0</v>
      </c>
      <c r="K2508" s="4">
        <f t="shared" si="888"/>
        <v>45294</v>
      </c>
      <c r="L2508" s="5">
        <f t="shared" si="889"/>
        <v>1</v>
      </c>
      <c r="M2508" s="5">
        <f t="shared" si="890"/>
        <v>2024</v>
      </c>
      <c r="N2508" s="96">
        <v>675</v>
      </c>
      <c r="O2508" s="6">
        <f>-N2508</f>
        <v>-675</v>
      </c>
      <c r="P2508" s="6">
        <f t="shared" si="871"/>
        <v>0</v>
      </c>
      <c r="Q2508" s="7">
        <f t="shared" si="878"/>
        <v>4086164.1500000018</v>
      </c>
      <c r="R2508" s="44" t="str">
        <f>VLOOKUP(F2508,'Set up'!$A$2:$E$50,5,FALSE)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886"/>
        <v>1</v>
      </c>
      <c r="C2509" s="5">
        <f t="shared" si="887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up'!$A$2:$C$50,3,FALSE)</f>
        <v>Cash</v>
      </c>
      <c r="J2509" s="5">
        <f>VLOOKUP(F2509,'Set up'!$A$2:$D$50,4,FALSE)</f>
        <v>0</v>
      </c>
      <c r="K2509" s="4">
        <f t="shared" si="888"/>
        <v>45294</v>
      </c>
      <c r="L2509" s="5">
        <f t="shared" si="889"/>
        <v>1</v>
      </c>
      <c r="M2509" s="5">
        <f t="shared" si="890"/>
        <v>2024</v>
      </c>
      <c r="N2509" s="96">
        <v>175</v>
      </c>
      <c r="O2509" s="6">
        <f>-N2509</f>
        <v>-175</v>
      </c>
      <c r="P2509" s="6">
        <f t="shared" si="871"/>
        <v>0</v>
      </c>
      <c r="Q2509" s="7">
        <f t="shared" si="878"/>
        <v>4086339.1500000018</v>
      </c>
      <c r="R2509" s="44" t="str">
        <f>VLOOKUP(F2509,'Set up'!$A$2:$E$50,5,FALSE)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886"/>
        <v>1</v>
      </c>
      <c r="C2510" s="5">
        <f t="shared" si="887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up'!$A$2:$C$50,3,FALSE)</f>
        <v>Cash</v>
      </c>
      <c r="J2510" s="5">
        <f>VLOOKUP(F2510,'Set up'!$A$2:$D$50,4,FALSE)</f>
        <v>0</v>
      </c>
      <c r="K2510" s="4">
        <f t="shared" si="888"/>
        <v>45294</v>
      </c>
      <c r="L2510" s="5">
        <f t="shared" si="889"/>
        <v>1</v>
      </c>
      <c r="M2510" s="5">
        <f t="shared" si="890"/>
        <v>2024</v>
      </c>
      <c r="N2510" s="96">
        <v>60</v>
      </c>
      <c r="O2510" s="6">
        <f>-N2510</f>
        <v>-60</v>
      </c>
      <c r="P2510" s="6">
        <f t="shared" si="871"/>
        <v>0</v>
      </c>
      <c r="Q2510" s="7">
        <f t="shared" si="878"/>
        <v>4086399.1500000018</v>
      </c>
      <c r="R2510" s="44" t="str">
        <f>VLOOKUP(F2510,'Set up'!$A$2:$E$50,5,FALSE)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886"/>
        <v>1</v>
      </c>
      <c r="C2511" s="5">
        <f t="shared" si="887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up'!$A$2:$C$50,3,FALSE)</f>
        <v>Cash</v>
      </c>
      <c r="J2511" s="5">
        <f>VLOOKUP(F2511,'Set up'!$A$2:$D$50,4,FALSE)</f>
        <v>0</v>
      </c>
      <c r="K2511" s="4">
        <f t="shared" si="888"/>
        <v>45295</v>
      </c>
      <c r="L2511" s="5">
        <f t="shared" si="889"/>
        <v>1</v>
      </c>
      <c r="M2511" s="5">
        <f t="shared" si="890"/>
        <v>2024</v>
      </c>
      <c r="N2511" s="6">
        <v>1606</v>
      </c>
      <c r="O2511" s="6">
        <f t="shared" ref="O2511:O2513" si="892">-N2511</f>
        <v>-1606</v>
      </c>
      <c r="P2511" s="6">
        <f t="shared" si="871"/>
        <v>0</v>
      </c>
      <c r="Q2511" s="7">
        <f t="shared" si="878"/>
        <v>4088005.1500000018</v>
      </c>
      <c r="R2511" s="44" t="str">
        <f>VLOOKUP(F2511,'Set up'!$A$2:$E$50,5,FALSE)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886"/>
        <v>1</v>
      </c>
      <c r="C2512" s="5">
        <f t="shared" si="887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up'!$A$2:$C$50,3,FALSE)</f>
        <v>Cash</v>
      </c>
      <c r="J2512" s="5">
        <f>VLOOKUP(F2512,'Set up'!$A$2:$D$50,4,FALSE)</f>
        <v>0</v>
      </c>
      <c r="K2512" s="4">
        <f t="shared" si="888"/>
        <v>45295</v>
      </c>
      <c r="L2512" s="5">
        <f t="shared" si="889"/>
        <v>1</v>
      </c>
      <c r="M2512" s="5">
        <f t="shared" si="890"/>
        <v>2024</v>
      </c>
      <c r="N2512" s="6">
        <v>780</v>
      </c>
      <c r="O2512" s="6">
        <f t="shared" si="892"/>
        <v>-780</v>
      </c>
      <c r="P2512" s="6">
        <f t="shared" si="871"/>
        <v>0</v>
      </c>
      <c r="Q2512" s="7">
        <f t="shared" si="878"/>
        <v>4088785.1500000018</v>
      </c>
      <c r="R2512" s="44" t="str">
        <f>VLOOKUP(F2512,'Set up'!$A$2:$E$50,5,FALSE)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886"/>
        <v>1</v>
      </c>
      <c r="C2513" s="5">
        <f t="shared" si="887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up'!$A$2:$C$50,3,FALSE)</f>
        <v>Cash</v>
      </c>
      <c r="J2513" s="5">
        <f>VLOOKUP(F2513,'Set up'!$A$2:$D$50,4,FALSE)</f>
        <v>0</v>
      </c>
      <c r="K2513" s="4">
        <f t="shared" si="888"/>
        <v>45295</v>
      </c>
      <c r="L2513" s="5">
        <f t="shared" si="889"/>
        <v>1</v>
      </c>
      <c r="M2513" s="5">
        <f t="shared" si="890"/>
        <v>2024</v>
      </c>
      <c r="N2513" s="6">
        <v>440</v>
      </c>
      <c r="O2513" s="6">
        <f t="shared" si="892"/>
        <v>-440</v>
      </c>
      <c r="P2513" s="6">
        <f t="shared" si="871"/>
        <v>0</v>
      </c>
      <c r="Q2513" s="7">
        <f t="shared" si="878"/>
        <v>4089225.1500000018</v>
      </c>
      <c r="R2513" s="44" t="str">
        <f>VLOOKUP(F2513,'Set up'!$A$2:$E$50,5,FALSE)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886"/>
        <v>1</v>
      </c>
      <c r="C2514" s="5">
        <f t="shared" si="887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up'!$A$2:$C$50,3,FALSE)</f>
        <v>Cash</v>
      </c>
      <c r="J2514" s="5">
        <f>VLOOKUP(F2514,'Set up'!$A$2:$D$50,4,FALSE)</f>
        <v>0</v>
      </c>
      <c r="K2514" s="4">
        <f t="shared" si="888"/>
        <v>45296</v>
      </c>
      <c r="L2514" s="5">
        <f t="shared" si="889"/>
        <v>1</v>
      </c>
      <c r="M2514" s="5">
        <f t="shared" si="890"/>
        <v>2024</v>
      </c>
      <c r="N2514" s="6">
        <v>1738</v>
      </c>
      <c r="P2514" s="6">
        <f t="shared" si="871"/>
        <v>1738</v>
      </c>
      <c r="Q2514" s="7">
        <f t="shared" si="878"/>
        <v>4090963.1500000018</v>
      </c>
      <c r="R2514" s="44" t="str">
        <f>VLOOKUP(F2514,'Set up'!$A$2:$E$50,5,FALSE)</f>
        <v>PD Chq</v>
      </c>
    </row>
    <row r="2515" spans="1:19" ht="15" customHeight="1" x14ac:dyDescent="0.35">
      <c r="A2515" s="4">
        <v>45296</v>
      </c>
      <c r="B2515" s="5">
        <f t="shared" si="886"/>
        <v>1</v>
      </c>
      <c r="C2515" s="5">
        <f t="shared" si="887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up'!$A$2:$C$50,3,FALSE)</f>
        <v>Cash</v>
      </c>
      <c r="J2515" s="5">
        <f>VLOOKUP(F2515,'Set up'!$A$2:$D$50,4,FALSE)</f>
        <v>0</v>
      </c>
      <c r="K2515" s="4">
        <f t="shared" si="888"/>
        <v>45296</v>
      </c>
      <c r="L2515" s="5">
        <f t="shared" si="889"/>
        <v>1</v>
      </c>
      <c r="M2515" s="5">
        <f t="shared" si="890"/>
        <v>2024</v>
      </c>
      <c r="N2515" s="6">
        <v>555</v>
      </c>
      <c r="P2515" s="6">
        <f t="shared" si="871"/>
        <v>555</v>
      </c>
      <c r="Q2515" s="7">
        <f t="shared" si="878"/>
        <v>4091518.1500000018</v>
      </c>
      <c r="R2515" s="44" t="str">
        <f>VLOOKUP(F2515,'Set up'!$A$2:$E$50,5,FALSE)</f>
        <v>PD Chq</v>
      </c>
    </row>
    <row r="2516" spans="1:19" ht="15" customHeight="1" x14ac:dyDescent="0.35">
      <c r="A2516" s="4">
        <v>45296</v>
      </c>
      <c r="B2516" s="5">
        <f t="shared" si="886"/>
        <v>1</v>
      </c>
      <c r="C2516" s="5">
        <f t="shared" si="887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up'!$A$2:$C$50,3,FALSE)</f>
        <v>Cash</v>
      </c>
      <c r="J2516" s="5">
        <f>VLOOKUP(F2516,'Set up'!$A$2:$D$50,4,FALSE)</f>
        <v>0</v>
      </c>
      <c r="K2516" s="4">
        <f t="shared" si="888"/>
        <v>45296</v>
      </c>
      <c r="L2516" s="5">
        <f t="shared" si="889"/>
        <v>1</v>
      </c>
      <c r="M2516" s="5">
        <f t="shared" si="890"/>
        <v>2024</v>
      </c>
      <c r="N2516" s="6">
        <v>95</v>
      </c>
      <c r="P2516" s="6">
        <f t="shared" si="871"/>
        <v>95</v>
      </c>
      <c r="Q2516" s="7">
        <f t="shared" si="878"/>
        <v>4091613.1500000018</v>
      </c>
      <c r="R2516" s="44" t="str">
        <f>VLOOKUP(F2516,'Set up'!$A$2:$E$50,5,FALSE)</f>
        <v>PD Chq</v>
      </c>
    </row>
    <row r="2517" spans="1:19" ht="15" customHeight="1" x14ac:dyDescent="0.35">
      <c r="A2517" s="4">
        <v>45297</v>
      </c>
      <c r="B2517" s="5">
        <f t="shared" si="886"/>
        <v>1</v>
      </c>
      <c r="C2517" s="5">
        <f t="shared" si="887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up'!$A$2:$C$50,3,FALSE)</f>
        <v>Cash</v>
      </c>
      <c r="J2517" s="5">
        <f>VLOOKUP(F2517,'Set up'!$A$2:$D$50,4,FALSE)</f>
        <v>0</v>
      </c>
      <c r="K2517" s="4">
        <f t="shared" si="888"/>
        <v>45297</v>
      </c>
      <c r="L2517" s="5">
        <f t="shared" si="889"/>
        <v>1</v>
      </c>
      <c r="M2517" s="5">
        <f t="shared" si="890"/>
        <v>2024</v>
      </c>
      <c r="N2517" s="6">
        <v>3476</v>
      </c>
      <c r="O2517" s="6">
        <f t="shared" ref="O2517:O2529" si="893">-N2517</f>
        <v>-3476</v>
      </c>
      <c r="P2517" s="6">
        <f t="shared" ref="P2517:P2580" si="894">SUM(N2517+O2517)</f>
        <v>0</v>
      </c>
      <c r="Q2517" s="7">
        <f t="shared" si="878"/>
        <v>4095089.1500000018</v>
      </c>
      <c r="R2517" s="44" t="str">
        <f>VLOOKUP(F2517,'Set up'!$A$2:$E$50,5,FALSE)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886"/>
        <v>1</v>
      </c>
      <c r="C2518" s="5">
        <f t="shared" si="887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up'!$A$2:$C$50,3,FALSE)</f>
        <v>Cash</v>
      </c>
      <c r="J2518" s="5">
        <f>VLOOKUP(F2518,'Set up'!$A$2:$D$50,4,FALSE)</f>
        <v>0</v>
      </c>
      <c r="K2518" s="4">
        <f t="shared" si="888"/>
        <v>45297</v>
      </c>
      <c r="L2518" s="5">
        <f t="shared" si="889"/>
        <v>1</v>
      </c>
      <c r="M2518" s="5">
        <f t="shared" si="890"/>
        <v>2024</v>
      </c>
      <c r="N2518" s="6">
        <v>853.2</v>
      </c>
      <c r="O2518" s="6">
        <f t="shared" si="893"/>
        <v>-853.2</v>
      </c>
      <c r="P2518" s="6">
        <f t="shared" si="894"/>
        <v>0</v>
      </c>
      <c r="Q2518" s="7">
        <f t="shared" si="878"/>
        <v>4095942.350000002</v>
      </c>
      <c r="R2518" s="44" t="str">
        <f>VLOOKUP(F2518,'Set up'!$A$2:$E$50,5,FALSE)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886"/>
        <v>1</v>
      </c>
      <c r="C2519" s="5">
        <f t="shared" si="887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up'!$A$2:$C$50,3,FALSE)</f>
        <v>Cash</v>
      </c>
      <c r="J2519" s="5">
        <f>VLOOKUP(F2519,'Set up'!$A$2:$D$50,4,FALSE)</f>
        <v>0</v>
      </c>
      <c r="K2519" s="4">
        <f t="shared" si="888"/>
        <v>45297</v>
      </c>
      <c r="L2519" s="5">
        <f t="shared" si="889"/>
        <v>1</v>
      </c>
      <c r="M2519" s="5">
        <f t="shared" si="890"/>
        <v>2024</v>
      </c>
      <c r="N2519" s="6">
        <v>480</v>
      </c>
      <c r="O2519" s="6">
        <f t="shared" si="893"/>
        <v>-480</v>
      </c>
      <c r="P2519" s="6">
        <f t="shared" si="894"/>
        <v>0</v>
      </c>
      <c r="Q2519" s="7">
        <f t="shared" si="878"/>
        <v>4096422.350000002</v>
      </c>
      <c r="R2519" s="44" t="str">
        <f>VLOOKUP(F2519,'Set up'!$A$2:$E$50,5,FALSE)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886"/>
        <v>1</v>
      </c>
      <c r="C2520" s="5">
        <f t="shared" si="887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up'!$A$2:$C$50,3,FALSE)</f>
        <v>Cash</v>
      </c>
      <c r="J2520" s="5">
        <f>VLOOKUP(F2520,'Set up'!$A$2:$D$50,4,FALSE)</f>
        <v>0</v>
      </c>
      <c r="K2520" s="4">
        <f t="shared" si="888"/>
        <v>45297</v>
      </c>
      <c r="L2520" s="5">
        <f t="shared" si="889"/>
        <v>1</v>
      </c>
      <c r="M2520" s="5">
        <f t="shared" si="890"/>
        <v>2024</v>
      </c>
      <c r="N2520" s="6">
        <v>650</v>
      </c>
      <c r="O2520" s="6">
        <f t="shared" si="893"/>
        <v>-650</v>
      </c>
      <c r="P2520" s="6">
        <f t="shared" si="894"/>
        <v>0</v>
      </c>
      <c r="Q2520" s="7">
        <f t="shared" si="878"/>
        <v>4097072.350000002</v>
      </c>
      <c r="R2520" s="44" t="str">
        <f>VLOOKUP(F2520,'Set up'!$A$2:$E$50,5,FALSE)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886"/>
        <v>1</v>
      </c>
      <c r="C2521" s="5">
        <f t="shared" si="887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up'!$A$2:$C$50,3,FALSE)</f>
        <v>Cash</v>
      </c>
      <c r="J2521" s="5">
        <f>VLOOKUP(F2521,'Set up'!$A$2:$D$50,4,FALSE)</f>
        <v>0</v>
      </c>
      <c r="K2521" s="4">
        <f t="shared" si="888"/>
        <v>45297</v>
      </c>
      <c r="L2521" s="5">
        <f t="shared" si="889"/>
        <v>1</v>
      </c>
      <c r="M2521" s="5">
        <f t="shared" si="890"/>
        <v>2024</v>
      </c>
      <c r="N2521" s="6">
        <v>54</v>
      </c>
      <c r="O2521" s="6">
        <f t="shared" si="893"/>
        <v>-54</v>
      </c>
      <c r="P2521" s="6">
        <f t="shared" si="894"/>
        <v>0</v>
      </c>
      <c r="Q2521" s="7">
        <f t="shared" si="878"/>
        <v>4097126.350000002</v>
      </c>
      <c r="R2521" s="44" t="str">
        <f>VLOOKUP(F2521,'Set up'!$A$2:$E$50,5,FALSE)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886"/>
        <v>1</v>
      </c>
      <c r="C2522" s="5">
        <f t="shared" si="887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up'!$A$2:$C$50,3,FALSE)</f>
        <v>Cash</v>
      </c>
      <c r="J2522" s="5">
        <f>VLOOKUP(F2522,'Set up'!$A$2:$D$50,4,FALSE)</f>
        <v>0</v>
      </c>
      <c r="K2522" s="4">
        <f t="shared" si="888"/>
        <v>45297</v>
      </c>
      <c r="L2522" s="5">
        <f t="shared" si="889"/>
        <v>1</v>
      </c>
      <c r="M2522" s="5">
        <f t="shared" si="890"/>
        <v>2024</v>
      </c>
      <c r="N2522" s="6">
        <v>283.8</v>
      </c>
      <c r="O2522" s="6">
        <f t="shared" si="893"/>
        <v>-283.8</v>
      </c>
      <c r="P2522" s="6">
        <f t="shared" si="894"/>
        <v>0</v>
      </c>
      <c r="Q2522" s="7">
        <f t="shared" si="878"/>
        <v>4097410.1500000018</v>
      </c>
      <c r="R2522" s="44" t="str">
        <f>VLOOKUP(F2522,'Set up'!$A$2:$E$50,5,FALSE)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886"/>
        <v>1</v>
      </c>
      <c r="C2523" s="5">
        <f t="shared" si="887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up'!$A$2:$C$50,3,FALSE)</f>
        <v>Cash</v>
      </c>
      <c r="J2523" s="5">
        <f>VLOOKUP(F2523,'Set up'!$A$2:$D$50,4,FALSE)</f>
        <v>0</v>
      </c>
      <c r="K2523" s="4">
        <f t="shared" si="888"/>
        <v>45297</v>
      </c>
      <c r="L2523" s="5">
        <f t="shared" si="889"/>
        <v>1</v>
      </c>
      <c r="M2523" s="5">
        <f t="shared" si="890"/>
        <v>2024</v>
      </c>
      <c r="N2523" s="6">
        <v>220</v>
      </c>
      <c r="O2523" s="6">
        <f t="shared" si="893"/>
        <v>-220</v>
      </c>
      <c r="P2523" s="6">
        <f t="shared" si="894"/>
        <v>0</v>
      </c>
      <c r="Q2523" s="7">
        <f t="shared" si="878"/>
        <v>4097630.1500000018</v>
      </c>
      <c r="R2523" s="44" t="str">
        <f>VLOOKUP(F2523,'Set up'!$A$2:$E$50,5,FALSE)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886"/>
        <v>1</v>
      </c>
      <c r="C2524" s="5">
        <f t="shared" si="887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up'!$A$2:$C$50,3,FALSE)</f>
        <v>Cash</v>
      </c>
      <c r="J2524" s="5">
        <f>VLOOKUP(F2524,'Set up'!$A$2:$D$50,4,FALSE)</f>
        <v>0</v>
      </c>
      <c r="K2524" s="4">
        <f t="shared" si="888"/>
        <v>45297</v>
      </c>
      <c r="L2524" s="5">
        <f t="shared" si="889"/>
        <v>1</v>
      </c>
      <c r="M2524" s="5">
        <f t="shared" si="890"/>
        <v>2024</v>
      </c>
      <c r="N2524" s="6">
        <v>424.8</v>
      </c>
      <c r="O2524" s="6">
        <f t="shared" si="893"/>
        <v>-424.8</v>
      </c>
      <c r="P2524" s="6">
        <f t="shared" si="894"/>
        <v>0</v>
      </c>
      <c r="Q2524" s="7">
        <f t="shared" si="878"/>
        <v>4098054.9500000016</v>
      </c>
      <c r="R2524" s="44" t="str">
        <f>VLOOKUP(F2524,'Set up'!$A$2:$E$50,5,FALSE)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886"/>
        <v>1</v>
      </c>
      <c r="C2525" s="5">
        <f t="shared" si="887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up'!$A$2:$C$50,3,FALSE)</f>
        <v>60</v>
      </c>
      <c r="J2525" s="5">
        <f>VLOOKUP(F2525,'Set up'!$A$2:$D$50,4,FALSE)</f>
        <v>60</v>
      </c>
      <c r="K2525" s="4">
        <f t="shared" si="888"/>
        <v>45359</v>
      </c>
      <c r="L2525" s="5">
        <f t="shared" si="889"/>
        <v>3</v>
      </c>
      <c r="M2525" s="5">
        <f t="shared" si="890"/>
        <v>2024</v>
      </c>
      <c r="N2525" s="6">
        <v>3212</v>
      </c>
      <c r="O2525" s="6">
        <f t="shared" si="893"/>
        <v>-3212</v>
      </c>
      <c r="P2525" s="6">
        <f t="shared" si="894"/>
        <v>0</v>
      </c>
      <c r="Q2525" s="7">
        <f t="shared" si="878"/>
        <v>4101266.9500000016</v>
      </c>
      <c r="R2525" s="44" t="str">
        <f>VLOOKUP(F2525,'Set up'!$A$2:$E$50,5,FALSE)</f>
        <v>Chq</v>
      </c>
      <c r="S2525" s="1" t="s">
        <v>2709</v>
      </c>
    </row>
    <row r="2526" spans="1:19" ht="15" customHeight="1" x14ac:dyDescent="0.35">
      <c r="A2526" s="4">
        <v>45299</v>
      </c>
      <c r="B2526" s="5">
        <f t="shared" si="886"/>
        <v>1</v>
      </c>
      <c r="C2526" s="5">
        <f t="shared" si="887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up'!$A$2:$C$50,3,FALSE)</f>
        <v>60</v>
      </c>
      <c r="J2526" s="5">
        <f>VLOOKUP(F2526,'Set up'!$A$2:$D$50,4,FALSE)</f>
        <v>60</v>
      </c>
      <c r="K2526" s="4">
        <f t="shared" si="888"/>
        <v>45359</v>
      </c>
      <c r="L2526" s="5">
        <f t="shared" si="889"/>
        <v>3</v>
      </c>
      <c r="M2526" s="5">
        <f t="shared" si="890"/>
        <v>2024</v>
      </c>
      <c r="N2526" s="6">
        <v>1606</v>
      </c>
      <c r="O2526" s="6">
        <f t="shared" si="893"/>
        <v>-1606</v>
      </c>
      <c r="P2526" s="6">
        <f t="shared" si="894"/>
        <v>0</v>
      </c>
      <c r="Q2526" s="7">
        <f t="shared" si="878"/>
        <v>4102872.9500000016</v>
      </c>
      <c r="R2526" s="44" t="str">
        <f>VLOOKUP(F2526,'Set up'!$A$2:$E$50,5,FALSE)</f>
        <v>Chq</v>
      </c>
      <c r="S2526" s="1" t="s">
        <v>2709</v>
      </c>
    </row>
    <row r="2527" spans="1:19" ht="15" customHeight="1" x14ac:dyDescent="0.35">
      <c r="A2527" s="4">
        <v>45299</v>
      </c>
      <c r="B2527" s="5">
        <f t="shared" si="886"/>
        <v>1</v>
      </c>
      <c r="C2527" s="5">
        <f t="shared" si="887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up'!$A$2:$C$50,3,FALSE)</f>
        <v>60</v>
      </c>
      <c r="J2527" s="5">
        <f>VLOOKUP(F2527,'Set up'!$A$2:$D$50,4,FALSE)</f>
        <v>60</v>
      </c>
      <c r="K2527" s="4">
        <f t="shared" si="888"/>
        <v>45359</v>
      </c>
      <c r="L2527" s="5">
        <f t="shared" si="889"/>
        <v>3</v>
      </c>
      <c r="M2527" s="5">
        <f t="shared" si="890"/>
        <v>2024</v>
      </c>
      <c r="N2527" s="6">
        <v>626.4</v>
      </c>
      <c r="O2527" s="6">
        <f t="shared" si="893"/>
        <v>-626.4</v>
      </c>
      <c r="P2527" s="6">
        <f t="shared" si="894"/>
        <v>0</v>
      </c>
      <c r="Q2527" s="7">
        <f t="shared" si="878"/>
        <v>4103499.3500000015</v>
      </c>
      <c r="R2527" s="44" t="str">
        <f>VLOOKUP(F2527,'Set up'!$A$2:$E$50,5,FALSE)</f>
        <v>Chq</v>
      </c>
      <c r="S2527" s="1" t="s">
        <v>2709</v>
      </c>
    </row>
    <row r="2528" spans="1:19" ht="15" customHeight="1" x14ac:dyDescent="0.35">
      <c r="A2528" s="4">
        <v>45299</v>
      </c>
      <c r="B2528" s="5">
        <f t="shared" si="886"/>
        <v>1</v>
      </c>
      <c r="C2528" s="5">
        <f t="shared" si="887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up'!$A$2:$C$50,3,FALSE)</f>
        <v>60</v>
      </c>
      <c r="J2528" s="5">
        <f>VLOOKUP(F2528,'Set up'!$A$2:$D$50,4,FALSE)</f>
        <v>60</v>
      </c>
      <c r="K2528" s="4">
        <f t="shared" si="888"/>
        <v>45359</v>
      </c>
      <c r="L2528" s="5">
        <f t="shared" si="889"/>
        <v>3</v>
      </c>
      <c r="M2528" s="5">
        <f t="shared" si="890"/>
        <v>2024</v>
      </c>
      <c r="N2528" s="6">
        <v>626.4</v>
      </c>
      <c r="O2528" s="6">
        <f t="shared" si="893"/>
        <v>-626.4</v>
      </c>
      <c r="P2528" s="6">
        <f t="shared" si="894"/>
        <v>0</v>
      </c>
      <c r="Q2528" s="7">
        <f t="shared" ref="Q2528:Q2591" si="895">SUM(Q2527+N2528)</f>
        <v>4104125.7500000014</v>
      </c>
      <c r="R2528" s="44" t="str">
        <f>VLOOKUP(F2528,'Set up'!$A$2:$E$50,5,FALSE)</f>
        <v>Chq</v>
      </c>
      <c r="S2528" s="1" t="s">
        <v>2709</v>
      </c>
    </row>
    <row r="2529" spans="1:19" ht="15" customHeight="1" x14ac:dyDescent="0.35">
      <c r="A2529" s="4">
        <v>45299</v>
      </c>
      <c r="B2529" s="5">
        <f t="shared" si="886"/>
        <v>1</v>
      </c>
      <c r="C2529" s="5">
        <f t="shared" si="887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up'!$A$2:$C$50,3,FALSE)</f>
        <v>60</v>
      </c>
      <c r="J2529" s="5">
        <f>VLOOKUP(F2529,'Set up'!$A$2:$D$50,4,FALSE)</f>
        <v>60</v>
      </c>
      <c r="K2529" s="4">
        <f t="shared" si="888"/>
        <v>45359</v>
      </c>
      <c r="L2529" s="5">
        <f t="shared" si="889"/>
        <v>3</v>
      </c>
      <c r="M2529" s="5">
        <f t="shared" si="890"/>
        <v>2024</v>
      </c>
      <c r="N2529" s="6">
        <v>220</v>
      </c>
      <c r="O2529" s="6">
        <f t="shared" si="893"/>
        <v>-220</v>
      </c>
      <c r="P2529" s="6">
        <f t="shared" si="894"/>
        <v>0</v>
      </c>
      <c r="Q2529" s="7">
        <f t="shared" si="895"/>
        <v>4104345.7500000014</v>
      </c>
      <c r="R2529" s="44" t="str">
        <f>VLOOKUP(F2529,'Set up'!$A$2:$E$50,5,FALSE)</f>
        <v>Chq</v>
      </c>
      <c r="S2529" s="1" t="s">
        <v>2709</v>
      </c>
    </row>
    <row r="2530" spans="1:19" ht="15" customHeight="1" x14ac:dyDescent="0.35">
      <c r="A2530" s="4">
        <v>45300</v>
      </c>
      <c r="B2530" s="5">
        <f t="shared" si="886"/>
        <v>1</v>
      </c>
      <c r="C2530" s="5">
        <f t="shared" si="887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up'!$A$2:$C$50,3,FALSE)</f>
        <v>Cash</v>
      </c>
      <c r="J2530" s="5">
        <f>VLOOKUP(F2530,'Set up'!$A$2:$D$50,4,FALSE)</f>
        <v>0</v>
      </c>
      <c r="K2530" s="4">
        <f t="shared" si="888"/>
        <v>45300</v>
      </c>
      <c r="L2530" s="5">
        <f t="shared" si="889"/>
        <v>1</v>
      </c>
      <c r="M2530" s="5">
        <f t="shared" si="890"/>
        <v>2024</v>
      </c>
      <c r="N2530" s="6">
        <v>1606</v>
      </c>
      <c r="O2530" s="6">
        <f t="shared" ref="O2530:O2531" si="896">-N2530</f>
        <v>-1606</v>
      </c>
      <c r="P2530" s="6">
        <f t="shared" si="894"/>
        <v>0</v>
      </c>
      <c r="Q2530" s="7">
        <f t="shared" si="895"/>
        <v>4105951.7500000014</v>
      </c>
      <c r="R2530" s="44" t="str">
        <f>VLOOKUP(F2530,'Set up'!$A$2:$E$50,5,FALSE)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886"/>
        <v>1</v>
      </c>
      <c r="C2531" s="5">
        <f t="shared" si="887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up'!$A$2:$C$50,3,FALSE)</f>
        <v>Cash</v>
      </c>
      <c r="J2531" s="5">
        <f>VLOOKUP(F2531,'Set up'!$A$2:$D$50,4,FALSE)</f>
        <v>0</v>
      </c>
      <c r="K2531" s="4">
        <f t="shared" si="888"/>
        <v>45300</v>
      </c>
      <c r="L2531" s="5">
        <f t="shared" si="889"/>
        <v>1</v>
      </c>
      <c r="M2531" s="5">
        <f t="shared" si="890"/>
        <v>2024</v>
      </c>
      <c r="N2531" s="6">
        <v>630</v>
      </c>
      <c r="O2531" s="6">
        <f t="shared" si="896"/>
        <v>-630</v>
      </c>
      <c r="P2531" s="6">
        <f t="shared" si="894"/>
        <v>0</v>
      </c>
      <c r="Q2531" s="7">
        <f t="shared" si="895"/>
        <v>4106581.7500000014</v>
      </c>
      <c r="R2531" s="44" t="str">
        <f>VLOOKUP(F2531,'Set up'!$A$2:$E$50,5,FALSE)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886"/>
        <v>1</v>
      </c>
      <c r="C2532" s="5">
        <f t="shared" si="887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up'!$A$2:$C$50,3,FALSE)</f>
        <v>Cash</v>
      </c>
      <c r="J2532" s="5">
        <f>VLOOKUP(F2532,'Set up'!$A$2:$D$50,4,FALSE)</f>
        <v>0</v>
      </c>
      <c r="K2532" s="4">
        <f t="shared" si="888"/>
        <v>45301</v>
      </c>
      <c r="L2532" s="5">
        <f t="shared" si="889"/>
        <v>1</v>
      </c>
      <c r="M2532" s="5">
        <f t="shared" si="890"/>
        <v>2024</v>
      </c>
      <c r="N2532" s="6">
        <v>1738</v>
      </c>
      <c r="P2532" s="6">
        <f t="shared" si="894"/>
        <v>1738</v>
      </c>
      <c r="Q2532" s="7">
        <f t="shared" si="895"/>
        <v>4108319.7500000014</v>
      </c>
      <c r="R2532" s="44" t="str">
        <f>VLOOKUP(F2532,'Set up'!$A$2:$E$50,5,FALSE)</f>
        <v>Trsf</v>
      </c>
    </row>
    <row r="2533" spans="1:19" ht="15" customHeight="1" x14ac:dyDescent="0.35">
      <c r="A2533" s="4">
        <v>45301</v>
      </c>
      <c r="B2533" s="5">
        <f t="shared" si="886"/>
        <v>1</v>
      </c>
      <c r="C2533" s="5">
        <f t="shared" si="887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up'!$A$2:$C$50,3,FALSE)</f>
        <v>Cash</v>
      </c>
      <c r="J2533" s="5">
        <f>VLOOKUP(F2533,'Set up'!$A$2:$D$50,4,FALSE)</f>
        <v>0</v>
      </c>
      <c r="K2533" s="4">
        <f t="shared" si="888"/>
        <v>45301</v>
      </c>
      <c r="L2533" s="5">
        <f t="shared" si="889"/>
        <v>1</v>
      </c>
      <c r="M2533" s="5">
        <f t="shared" si="890"/>
        <v>2024</v>
      </c>
      <c r="N2533" s="6">
        <v>150</v>
      </c>
      <c r="P2533" s="6">
        <f t="shared" si="894"/>
        <v>150</v>
      </c>
      <c r="Q2533" s="7">
        <f t="shared" si="895"/>
        <v>4108469.7500000014</v>
      </c>
      <c r="R2533" s="44" t="str">
        <f>VLOOKUP(F2533,'Set up'!$A$2:$E$50,5,FALSE)</f>
        <v>Trsf</v>
      </c>
    </row>
    <row r="2534" spans="1:19" ht="15" customHeight="1" x14ac:dyDescent="0.35">
      <c r="A2534" s="4">
        <v>45301</v>
      </c>
      <c r="B2534" s="5">
        <f t="shared" si="886"/>
        <v>1</v>
      </c>
      <c r="C2534" s="5">
        <f t="shared" si="887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up'!$A$2:$C$50,3,FALSE)</f>
        <v>Cash</v>
      </c>
      <c r="J2534" s="5">
        <f>VLOOKUP(F2534,'Set up'!$A$2:$D$50,4,FALSE)</f>
        <v>0</v>
      </c>
      <c r="K2534" s="4">
        <f t="shared" si="888"/>
        <v>45301</v>
      </c>
      <c r="L2534" s="5">
        <f t="shared" si="889"/>
        <v>1</v>
      </c>
      <c r="M2534" s="5">
        <f t="shared" si="890"/>
        <v>2024</v>
      </c>
      <c r="N2534" s="6">
        <v>187.5</v>
      </c>
      <c r="P2534" s="6">
        <f t="shared" si="894"/>
        <v>187.5</v>
      </c>
      <c r="Q2534" s="7">
        <f t="shared" si="895"/>
        <v>4108657.2500000014</v>
      </c>
      <c r="R2534" s="44" t="str">
        <f>VLOOKUP(F2534,'Set up'!$A$2:$E$50,5,FALSE)</f>
        <v>Trsf</v>
      </c>
    </row>
    <row r="2535" spans="1:19" ht="15" customHeight="1" x14ac:dyDescent="0.35">
      <c r="A2535" s="4">
        <v>45301</v>
      </c>
      <c r="B2535" s="5">
        <f t="shared" si="886"/>
        <v>1</v>
      </c>
      <c r="C2535" s="5">
        <f t="shared" si="887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up'!$A$2:$C$50,3,FALSE)</f>
        <v>Cash</v>
      </c>
      <c r="J2535" s="5">
        <f>VLOOKUP(F2535,'Set up'!$A$2:$D$50,4,FALSE)</f>
        <v>0</v>
      </c>
      <c r="K2535" s="4">
        <f t="shared" si="888"/>
        <v>45301</v>
      </c>
      <c r="L2535" s="5">
        <f t="shared" si="889"/>
        <v>1</v>
      </c>
      <c r="M2535" s="5">
        <f t="shared" si="890"/>
        <v>2024</v>
      </c>
      <c r="N2535" s="6">
        <v>187.5</v>
      </c>
      <c r="P2535" s="6">
        <f t="shared" si="894"/>
        <v>187.5</v>
      </c>
      <c r="Q2535" s="7">
        <f t="shared" si="895"/>
        <v>4108844.7500000014</v>
      </c>
      <c r="R2535" s="44" t="str">
        <f>VLOOKUP(F2535,'Set up'!$A$2:$E$50,5,FALSE)</f>
        <v>Trsf</v>
      </c>
    </row>
    <row r="2536" spans="1:19" ht="15" customHeight="1" x14ac:dyDescent="0.35">
      <c r="A2536" s="4">
        <v>45301</v>
      </c>
      <c r="B2536" s="5">
        <f t="shared" si="886"/>
        <v>1</v>
      </c>
      <c r="C2536" s="5">
        <f t="shared" si="887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up'!$A$2:$C$50,3,FALSE)</f>
        <v>Cash</v>
      </c>
      <c r="J2536" s="5">
        <f>VLOOKUP(F2536,'Set up'!$A$2:$D$50,4,FALSE)</f>
        <v>0</v>
      </c>
      <c r="K2536" s="4">
        <f t="shared" si="888"/>
        <v>45301</v>
      </c>
      <c r="L2536" s="5">
        <f t="shared" si="889"/>
        <v>1</v>
      </c>
      <c r="M2536" s="5">
        <f t="shared" si="890"/>
        <v>2024</v>
      </c>
      <c r="N2536" s="6">
        <v>9636</v>
      </c>
      <c r="P2536" s="6">
        <f t="shared" si="894"/>
        <v>9636</v>
      </c>
      <c r="Q2536" s="7">
        <f t="shared" si="895"/>
        <v>4118480.7500000014</v>
      </c>
      <c r="R2536" s="44" t="str">
        <f>VLOOKUP(F2536,'Set up'!$A$2:$E$50,5,FALSE)</f>
        <v>Trsf</v>
      </c>
    </row>
    <row r="2537" spans="1:19" ht="15" customHeight="1" x14ac:dyDescent="0.35">
      <c r="A2537" s="4">
        <v>45301</v>
      </c>
      <c r="B2537" s="5">
        <f t="shared" si="886"/>
        <v>1</v>
      </c>
      <c r="C2537" s="5">
        <f t="shared" si="887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up'!$A$2:$C$50,3,FALSE)</f>
        <v>Cash</v>
      </c>
      <c r="J2537" s="5">
        <f>VLOOKUP(F2537,'Set up'!$A$2:$D$50,4,FALSE)</f>
        <v>0</v>
      </c>
      <c r="K2537" s="4">
        <f t="shared" si="888"/>
        <v>45301</v>
      </c>
      <c r="L2537" s="5">
        <f t="shared" si="889"/>
        <v>1</v>
      </c>
      <c r="M2537" s="5">
        <f t="shared" si="890"/>
        <v>2024</v>
      </c>
      <c r="N2537" s="6">
        <v>1073</v>
      </c>
      <c r="P2537" s="6">
        <f t="shared" si="894"/>
        <v>1073</v>
      </c>
      <c r="Q2537" s="7">
        <f t="shared" si="895"/>
        <v>4119553.7500000014</v>
      </c>
      <c r="R2537" s="44" t="str">
        <f>VLOOKUP(F2537,'Set up'!$A$2:$E$50,5,FALSE)</f>
        <v>Trsf</v>
      </c>
    </row>
    <row r="2538" spans="1:19" ht="15" customHeight="1" x14ac:dyDescent="0.35">
      <c r="A2538" s="4">
        <v>45301</v>
      </c>
      <c r="B2538" s="5">
        <f t="shared" si="886"/>
        <v>1</v>
      </c>
      <c r="C2538" s="5">
        <f t="shared" si="887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up'!$A$2:$C$50,3,FALSE)</f>
        <v>Cash</v>
      </c>
      <c r="J2538" s="5">
        <f>VLOOKUP(F2538,'Set up'!$A$2:$D$50,4,FALSE)</f>
        <v>0</v>
      </c>
      <c r="K2538" s="4">
        <f t="shared" si="888"/>
        <v>45301</v>
      </c>
      <c r="L2538" s="5">
        <f t="shared" si="889"/>
        <v>1</v>
      </c>
      <c r="M2538" s="5">
        <f t="shared" si="890"/>
        <v>2024</v>
      </c>
      <c r="N2538" s="6">
        <v>1740</v>
      </c>
      <c r="P2538" s="6">
        <f t="shared" si="894"/>
        <v>1740</v>
      </c>
      <c r="Q2538" s="7">
        <f t="shared" si="895"/>
        <v>4121293.7500000014</v>
      </c>
      <c r="R2538" s="44" t="str">
        <f>VLOOKUP(F2538,'Set up'!$A$2:$E$50,5,FALSE)</f>
        <v>Trsf</v>
      </c>
    </row>
    <row r="2539" spans="1:19" ht="15" customHeight="1" x14ac:dyDescent="0.35">
      <c r="A2539" s="4">
        <v>45301</v>
      </c>
      <c r="B2539" s="5">
        <f t="shared" si="886"/>
        <v>1</v>
      </c>
      <c r="C2539" s="5">
        <f t="shared" si="887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up'!$A$2:$C$50,3,FALSE)</f>
        <v>Cash</v>
      </c>
      <c r="J2539" s="5">
        <f>VLOOKUP(F2539,'Set up'!$A$2:$D$50,4,FALSE)</f>
        <v>0</v>
      </c>
      <c r="K2539" s="4">
        <f t="shared" si="888"/>
        <v>45301</v>
      </c>
      <c r="L2539" s="5">
        <f t="shared" si="889"/>
        <v>1</v>
      </c>
      <c r="M2539" s="5">
        <f t="shared" si="890"/>
        <v>2024</v>
      </c>
      <c r="N2539" s="6">
        <v>1638</v>
      </c>
      <c r="P2539" s="6">
        <f t="shared" si="894"/>
        <v>1638</v>
      </c>
      <c r="Q2539" s="7">
        <f t="shared" si="895"/>
        <v>4122931.7500000014</v>
      </c>
      <c r="R2539" s="44" t="str">
        <f>VLOOKUP(F2539,'Set up'!$A$2:$E$50,5,FALSE)</f>
        <v>Trsf</v>
      </c>
    </row>
    <row r="2540" spans="1:19" ht="15" customHeight="1" x14ac:dyDescent="0.35">
      <c r="A2540" s="4">
        <v>45301</v>
      </c>
      <c r="B2540" s="5">
        <f t="shared" si="886"/>
        <v>1</v>
      </c>
      <c r="C2540" s="5">
        <f t="shared" si="887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up'!$A$2:$C$50,3,FALSE)</f>
        <v>Cash</v>
      </c>
      <c r="J2540" s="5">
        <f>VLOOKUP(F2540,'Set up'!$A$2:$D$50,4,FALSE)</f>
        <v>0</v>
      </c>
      <c r="K2540" s="4">
        <f t="shared" si="888"/>
        <v>45301</v>
      </c>
      <c r="L2540" s="5">
        <f t="shared" si="889"/>
        <v>1</v>
      </c>
      <c r="M2540" s="5">
        <f t="shared" si="890"/>
        <v>2024</v>
      </c>
      <c r="N2540" s="6">
        <v>1000</v>
      </c>
      <c r="P2540" s="6">
        <f t="shared" si="894"/>
        <v>1000</v>
      </c>
      <c r="Q2540" s="7">
        <f t="shared" si="895"/>
        <v>4123931.7500000014</v>
      </c>
      <c r="R2540" s="44" t="str">
        <f>VLOOKUP(F2540,'Set up'!$A$2:$E$50,5,FALSE)</f>
        <v>Trsf</v>
      </c>
    </row>
    <row r="2541" spans="1:19" ht="15" customHeight="1" x14ac:dyDescent="0.35">
      <c r="A2541" s="4">
        <v>45303</v>
      </c>
      <c r="B2541" s="5">
        <f t="shared" si="886"/>
        <v>1</v>
      </c>
      <c r="C2541" s="5">
        <f t="shared" si="887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up'!$A$2:$C$50,3,FALSE)</f>
        <v>120</v>
      </c>
      <c r="J2541" s="5">
        <f>VLOOKUP(F2541,'Set up'!$A$2:$D$50,4,FALSE)</f>
        <v>120</v>
      </c>
      <c r="K2541" s="4">
        <f t="shared" si="888"/>
        <v>45423</v>
      </c>
      <c r="L2541" s="5">
        <f t="shared" si="889"/>
        <v>5</v>
      </c>
      <c r="M2541" s="5">
        <f t="shared" si="890"/>
        <v>2024</v>
      </c>
      <c r="N2541" s="6">
        <v>9636</v>
      </c>
      <c r="P2541" s="6">
        <f t="shared" si="894"/>
        <v>9636</v>
      </c>
      <c r="Q2541" s="7">
        <f t="shared" si="895"/>
        <v>4133567.7500000014</v>
      </c>
      <c r="R2541" s="44" t="str">
        <f>VLOOKUP(F2541,'Set up'!$A$2:$E$50,5,FALSE)</f>
        <v>Trsf</v>
      </c>
    </row>
    <row r="2542" spans="1:19" ht="15" customHeight="1" x14ac:dyDescent="0.35">
      <c r="A2542" s="4">
        <v>45303</v>
      </c>
      <c r="B2542" s="5">
        <f t="shared" si="886"/>
        <v>1</v>
      </c>
      <c r="C2542" s="5">
        <f t="shared" si="887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up'!$A$2:$C$50,3,FALSE)</f>
        <v>120</v>
      </c>
      <c r="J2542" s="5">
        <f>VLOOKUP(F2542,'Set up'!$A$2:$D$50,4,FALSE)</f>
        <v>120</v>
      </c>
      <c r="K2542" s="4">
        <f t="shared" si="888"/>
        <v>45423</v>
      </c>
      <c r="L2542" s="5">
        <f t="shared" si="889"/>
        <v>5</v>
      </c>
      <c r="M2542" s="5">
        <f t="shared" si="890"/>
        <v>2024</v>
      </c>
      <c r="N2542" s="6">
        <v>2146</v>
      </c>
      <c r="P2542" s="6">
        <f t="shared" si="894"/>
        <v>2146</v>
      </c>
      <c r="Q2542" s="7">
        <f t="shared" si="895"/>
        <v>4135713.7500000014</v>
      </c>
      <c r="R2542" s="44" t="str">
        <f>VLOOKUP(F2542,'Set up'!$A$2:$E$50,5,FALSE)</f>
        <v>Trsf</v>
      </c>
    </row>
    <row r="2543" spans="1:19" ht="15" customHeight="1" x14ac:dyDescent="0.35">
      <c r="A2543" s="4">
        <v>45303</v>
      </c>
      <c r="B2543" s="5">
        <f t="shared" si="886"/>
        <v>1</v>
      </c>
      <c r="C2543" s="5">
        <f t="shared" si="887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up'!$A$2:$C$50,3,FALSE)</f>
        <v>120</v>
      </c>
      <c r="J2543" s="5">
        <f>VLOOKUP(F2543,'Set up'!$A$2:$D$50,4,FALSE)</f>
        <v>120</v>
      </c>
      <c r="K2543" s="4">
        <f t="shared" si="888"/>
        <v>45423</v>
      </c>
      <c r="L2543" s="5">
        <f t="shared" si="889"/>
        <v>5</v>
      </c>
      <c r="M2543" s="5">
        <f t="shared" si="890"/>
        <v>2024</v>
      </c>
      <c r="N2543" s="6">
        <v>575</v>
      </c>
      <c r="P2543" s="6">
        <f t="shared" si="894"/>
        <v>575</v>
      </c>
      <c r="Q2543" s="7">
        <f t="shared" si="895"/>
        <v>4136288.7500000014</v>
      </c>
      <c r="R2543" s="44" t="str">
        <f>VLOOKUP(F2543,'Set up'!$A$2:$E$50,5,FALSE)</f>
        <v>Trsf</v>
      </c>
    </row>
    <row r="2544" spans="1:19" ht="15" customHeight="1" x14ac:dyDescent="0.35">
      <c r="A2544" s="4">
        <v>45303</v>
      </c>
      <c r="B2544" s="5">
        <f t="shared" si="886"/>
        <v>1</v>
      </c>
      <c r="C2544" s="5">
        <f t="shared" si="887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up'!$A$2:$C$50,3,FALSE)</f>
        <v>120</v>
      </c>
      <c r="J2544" s="5">
        <f>VLOOKUP(F2544,'Set up'!$A$2:$D$50,4,FALSE)</f>
        <v>120</v>
      </c>
      <c r="K2544" s="4">
        <f t="shared" si="888"/>
        <v>45423</v>
      </c>
      <c r="L2544" s="5">
        <f t="shared" si="889"/>
        <v>5</v>
      </c>
      <c r="M2544" s="5">
        <f t="shared" si="890"/>
        <v>2024</v>
      </c>
      <c r="N2544" s="6">
        <v>440</v>
      </c>
      <c r="P2544" s="6">
        <f t="shared" si="894"/>
        <v>440</v>
      </c>
      <c r="Q2544" s="7">
        <f t="shared" si="895"/>
        <v>4136728.7500000014</v>
      </c>
      <c r="R2544" s="44" t="str">
        <f>VLOOKUP(F2544,'Set up'!$A$2:$E$50,5,FALSE)</f>
        <v>Trsf</v>
      </c>
    </row>
    <row r="2545" spans="1:19" ht="15" customHeight="1" x14ac:dyDescent="0.35">
      <c r="A2545" s="4">
        <v>45306</v>
      </c>
      <c r="B2545" s="5">
        <f t="shared" si="886"/>
        <v>1</v>
      </c>
      <c r="C2545" s="5">
        <f t="shared" si="887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up'!$A$2:$C$50,3,FALSE)</f>
        <v>Cash</v>
      </c>
      <c r="J2545" s="5">
        <f>VLOOKUP(F2545,'Set up'!$A$2:$D$50,4,FALSE)</f>
        <v>0</v>
      </c>
      <c r="K2545" s="4">
        <f t="shared" si="888"/>
        <v>45306</v>
      </c>
      <c r="L2545" s="5">
        <f t="shared" si="889"/>
        <v>1</v>
      </c>
      <c r="M2545" s="5">
        <f t="shared" si="890"/>
        <v>2024</v>
      </c>
      <c r="N2545" s="6">
        <v>1738</v>
      </c>
      <c r="P2545" s="6">
        <f t="shared" si="894"/>
        <v>1738</v>
      </c>
      <c r="Q2545" s="7">
        <f t="shared" si="895"/>
        <v>4138466.7500000014</v>
      </c>
      <c r="R2545" s="44" t="str">
        <f>VLOOKUP(F2545,'Set up'!$A$2:$E$50,5,FALSE)</f>
        <v>PD Chq</v>
      </c>
    </row>
    <row r="2546" spans="1:19" ht="15" customHeight="1" x14ac:dyDescent="0.35">
      <c r="A2546" s="4">
        <v>45306</v>
      </c>
      <c r="B2546" s="5">
        <f t="shared" si="886"/>
        <v>1</v>
      </c>
      <c r="C2546" s="5">
        <f t="shared" si="887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up'!$A$2:$C$50,3,FALSE)</f>
        <v>Cash</v>
      </c>
      <c r="J2546" s="5">
        <f>VLOOKUP(F2546,'Set up'!$A$2:$D$50,4,FALSE)</f>
        <v>0</v>
      </c>
      <c r="K2546" s="4">
        <f t="shared" si="888"/>
        <v>45306</v>
      </c>
      <c r="L2546" s="5">
        <f t="shared" si="889"/>
        <v>1</v>
      </c>
      <c r="M2546" s="5">
        <f t="shared" si="890"/>
        <v>2024</v>
      </c>
      <c r="N2546" s="6">
        <v>555</v>
      </c>
      <c r="P2546" s="6">
        <f t="shared" si="894"/>
        <v>555</v>
      </c>
      <c r="Q2546" s="7">
        <f t="shared" si="895"/>
        <v>4139021.7500000014</v>
      </c>
      <c r="R2546" s="44" t="str">
        <f>VLOOKUP(F2546,'Set up'!$A$2:$E$50,5,FALSE)</f>
        <v>PD Chq</v>
      </c>
    </row>
    <row r="2547" spans="1:19" ht="15" customHeight="1" x14ac:dyDescent="0.35">
      <c r="A2547" s="4">
        <v>45306</v>
      </c>
      <c r="B2547" s="5">
        <f t="shared" si="886"/>
        <v>1</v>
      </c>
      <c r="C2547" s="5">
        <f t="shared" si="887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up'!$A$2:$C$50,3,FALSE)</f>
        <v>Cash</v>
      </c>
      <c r="J2547" s="5">
        <f>VLOOKUP(F2547,'Set up'!$A$2:$D$50,4,FALSE)</f>
        <v>0</v>
      </c>
      <c r="K2547" s="4">
        <f t="shared" si="888"/>
        <v>45306</v>
      </c>
      <c r="L2547" s="5">
        <f t="shared" si="889"/>
        <v>1</v>
      </c>
      <c r="M2547" s="5">
        <f t="shared" si="890"/>
        <v>2024</v>
      </c>
      <c r="N2547" s="6">
        <v>95</v>
      </c>
      <c r="P2547" s="6">
        <f t="shared" si="894"/>
        <v>95</v>
      </c>
      <c r="Q2547" s="7">
        <f t="shared" si="895"/>
        <v>4139116.7500000014</v>
      </c>
      <c r="R2547" s="44" t="str">
        <f>VLOOKUP(F2547,'Set up'!$A$2:$E$50,5,FALSE)</f>
        <v>PD Chq</v>
      </c>
    </row>
    <row r="2548" spans="1:19" ht="15" customHeight="1" x14ac:dyDescent="0.35">
      <c r="A2548" s="4">
        <v>45306</v>
      </c>
      <c r="B2548" s="5">
        <f t="shared" si="886"/>
        <v>1</v>
      </c>
      <c r="C2548" s="5">
        <f t="shared" si="887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up'!$A$2:$C$50,3,FALSE)</f>
        <v>Cash</v>
      </c>
      <c r="J2548" s="5">
        <f>VLOOKUP(F2548,'Set up'!$A$2:$D$50,4,FALSE)</f>
        <v>0</v>
      </c>
      <c r="K2548" s="4">
        <f t="shared" si="888"/>
        <v>45306</v>
      </c>
      <c r="L2548" s="5">
        <f t="shared" si="889"/>
        <v>1</v>
      </c>
      <c r="M2548" s="5">
        <f t="shared" si="890"/>
        <v>2024</v>
      </c>
      <c r="N2548" s="6">
        <v>312.5</v>
      </c>
      <c r="P2548" s="6">
        <f t="shared" si="894"/>
        <v>312.5</v>
      </c>
      <c r="Q2548" s="7">
        <f t="shared" si="895"/>
        <v>4139429.2500000014</v>
      </c>
      <c r="R2548" s="44" t="str">
        <f>VLOOKUP(F2548,'Set up'!$A$2:$E$50,5,FALSE)</f>
        <v>PD Chq</v>
      </c>
    </row>
    <row r="2549" spans="1:19" ht="15" customHeight="1" x14ac:dyDescent="0.35">
      <c r="A2549" s="4">
        <v>45308</v>
      </c>
      <c r="B2549" s="5">
        <f t="shared" si="886"/>
        <v>1</v>
      </c>
      <c r="C2549" s="5">
        <f t="shared" si="887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up'!$A$2:$C$50,3,FALSE)</f>
        <v>Cash</v>
      </c>
      <c r="J2549" s="5">
        <f>VLOOKUP(F2549,'Set up'!$A$2:$D$50,4,FALSE)</f>
        <v>0</v>
      </c>
      <c r="K2549" s="4">
        <f t="shared" si="888"/>
        <v>45308</v>
      </c>
      <c r="L2549" s="5">
        <f t="shared" si="889"/>
        <v>1</v>
      </c>
      <c r="M2549" s="5">
        <f t="shared" si="890"/>
        <v>2024</v>
      </c>
      <c r="N2549" s="6">
        <v>405</v>
      </c>
      <c r="P2549" s="6">
        <f t="shared" si="894"/>
        <v>405</v>
      </c>
      <c r="Q2549" s="7">
        <f t="shared" si="895"/>
        <v>4139834.2500000014</v>
      </c>
      <c r="R2549" s="44" t="str">
        <f>VLOOKUP(F2549,'Set up'!$A$2:$E$50,5,FALSE)</f>
        <v>Trsf</v>
      </c>
    </row>
    <row r="2550" spans="1:19" ht="15" customHeight="1" x14ac:dyDescent="0.35">
      <c r="A2550" s="4">
        <v>45308</v>
      </c>
      <c r="B2550" s="5">
        <f t="shared" si="886"/>
        <v>1</v>
      </c>
      <c r="C2550" s="5">
        <f t="shared" si="887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up'!$A$2:$C$50,3,FALSE)</f>
        <v>Cash</v>
      </c>
      <c r="J2550" s="5">
        <f>VLOOKUP(F2550,'Set up'!$A$2:$D$50,4,FALSE)</f>
        <v>0</v>
      </c>
      <c r="K2550" s="4">
        <f t="shared" si="888"/>
        <v>45308</v>
      </c>
      <c r="L2550" s="5">
        <f t="shared" si="889"/>
        <v>1</v>
      </c>
      <c r="M2550" s="5">
        <f t="shared" si="890"/>
        <v>2024</v>
      </c>
      <c r="N2550" s="6">
        <v>390</v>
      </c>
      <c r="P2550" s="6">
        <f t="shared" si="894"/>
        <v>390</v>
      </c>
      <c r="Q2550" s="7">
        <f t="shared" si="895"/>
        <v>4140224.2500000014</v>
      </c>
      <c r="R2550" s="44" t="str">
        <f>VLOOKUP(F2550,'Set up'!$A$2:$E$50,5,FALSE)</f>
        <v>Trsf</v>
      </c>
    </row>
    <row r="2551" spans="1:19" ht="15" customHeight="1" x14ac:dyDescent="0.35">
      <c r="A2551" s="4">
        <v>45311</v>
      </c>
      <c r="B2551" s="5">
        <f t="shared" si="886"/>
        <v>1</v>
      </c>
      <c r="C2551" s="5">
        <f t="shared" si="887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up'!$A$2:$C$50,3,FALSE)</f>
        <v>Cash</v>
      </c>
      <c r="J2551" s="5">
        <f>VLOOKUP(F2551,'Set up'!$A$2:$D$50,4,FALSE)</f>
        <v>0</v>
      </c>
      <c r="K2551" s="4">
        <f t="shared" si="888"/>
        <v>45311</v>
      </c>
      <c r="L2551" s="5">
        <f t="shared" si="889"/>
        <v>1</v>
      </c>
      <c r="M2551" s="5">
        <f t="shared" si="890"/>
        <v>2024</v>
      </c>
      <c r="N2551" s="6">
        <v>1694</v>
      </c>
      <c r="O2551" s="6">
        <f t="shared" ref="O2551:O2559" si="897">-N2551</f>
        <v>-1694</v>
      </c>
      <c r="P2551" s="6">
        <f t="shared" si="894"/>
        <v>0</v>
      </c>
      <c r="Q2551" s="7">
        <f t="shared" si="895"/>
        <v>4141918.2500000014</v>
      </c>
      <c r="R2551" s="44" t="str">
        <f>VLOOKUP(F2551,'Set up'!$A$2:$E$50,5,FALSE)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886"/>
        <v>1</v>
      </c>
      <c r="C2552" s="5">
        <f t="shared" si="887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up'!$A$2:$C$50,3,FALSE)</f>
        <v>Cash</v>
      </c>
      <c r="J2552" s="5">
        <f>VLOOKUP(F2552,'Set up'!$A$2:$D$50,4,FALSE)</f>
        <v>0</v>
      </c>
      <c r="K2552" s="4">
        <f t="shared" si="888"/>
        <v>45311</v>
      </c>
      <c r="L2552" s="5">
        <f t="shared" si="889"/>
        <v>1</v>
      </c>
      <c r="M2552" s="5">
        <f t="shared" si="890"/>
        <v>2024</v>
      </c>
      <c r="N2552" s="6">
        <v>675</v>
      </c>
      <c r="O2552" s="6">
        <f t="shared" si="897"/>
        <v>-675</v>
      </c>
      <c r="P2552" s="6">
        <f t="shared" si="894"/>
        <v>0</v>
      </c>
      <c r="Q2552" s="7">
        <f t="shared" si="895"/>
        <v>4142593.2500000014</v>
      </c>
      <c r="R2552" s="44" t="str">
        <f>VLOOKUP(F2552,'Set up'!$A$2:$E$50,5,FALSE)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886"/>
        <v>1</v>
      </c>
      <c r="C2553" s="5">
        <f t="shared" si="887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up'!$A$2:$C$50,3,FALSE)</f>
        <v>Cash</v>
      </c>
      <c r="J2553" s="5">
        <f>VLOOKUP(F2553,'Set up'!$A$2:$D$50,4,FALSE)</f>
        <v>0</v>
      </c>
      <c r="K2553" s="4">
        <f t="shared" si="888"/>
        <v>45311</v>
      </c>
      <c r="L2553" s="5">
        <f t="shared" si="889"/>
        <v>1</v>
      </c>
      <c r="M2553" s="5">
        <f t="shared" si="890"/>
        <v>2024</v>
      </c>
      <c r="N2553" s="6">
        <v>280</v>
      </c>
      <c r="O2553" s="6">
        <f t="shared" si="897"/>
        <v>-280</v>
      </c>
      <c r="P2553" s="6">
        <f t="shared" si="894"/>
        <v>0</v>
      </c>
      <c r="Q2553" s="7">
        <f t="shared" si="895"/>
        <v>4142873.2500000014</v>
      </c>
      <c r="R2553" s="44" t="str">
        <f>VLOOKUP(F2553,'Set up'!$A$2:$E$50,5,FALSE)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886"/>
        <v>1</v>
      </c>
      <c r="C2554" s="5">
        <f t="shared" si="887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up'!$A$2:$C$50,3,FALSE)</f>
        <v>Cash</v>
      </c>
      <c r="J2554" s="5">
        <f>VLOOKUP(F2554,'Set up'!$A$2:$D$50,4,FALSE)</f>
        <v>0</v>
      </c>
      <c r="K2554" s="4">
        <f t="shared" si="888"/>
        <v>45311</v>
      </c>
      <c r="L2554" s="5">
        <f t="shared" si="889"/>
        <v>1</v>
      </c>
      <c r="M2554" s="5">
        <f t="shared" si="890"/>
        <v>2024</v>
      </c>
      <c r="N2554" s="6">
        <v>110</v>
      </c>
      <c r="O2554" s="6">
        <f t="shared" si="897"/>
        <v>-110</v>
      </c>
      <c r="P2554" s="6">
        <f t="shared" si="894"/>
        <v>0</v>
      </c>
      <c r="Q2554" s="7">
        <f t="shared" si="895"/>
        <v>4142983.2500000014</v>
      </c>
      <c r="R2554" s="44" t="str">
        <f>VLOOKUP(F2554,'Set up'!$A$2:$E$50,5,FALSE)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886"/>
        <v>1</v>
      </c>
      <c r="C2555" s="5">
        <f t="shared" si="887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up'!$A$2:$C$50,3,FALSE)</f>
        <v>Cash</v>
      </c>
      <c r="J2555" s="5">
        <f>VLOOKUP(F2555,'Set up'!$A$2:$D$50,4,FALSE)</f>
        <v>0</v>
      </c>
      <c r="K2555" s="4">
        <f t="shared" si="888"/>
        <v>45311</v>
      </c>
      <c r="L2555" s="5">
        <f t="shared" si="889"/>
        <v>1</v>
      </c>
      <c r="M2555" s="5">
        <f t="shared" si="890"/>
        <v>2024</v>
      </c>
      <c r="N2555" s="6">
        <v>60</v>
      </c>
      <c r="O2555" s="6">
        <f t="shared" si="897"/>
        <v>-60</v>
      </c>
      <c r="P2555" s="6">
        <f t="shared" si="894"/>
        <v>0</v>
      </c>
      <c r="Q2555" s="7">
        <f t="shared" si="895"/>
        <v>4143043.2500000014</v>
      </c>
      <c r="R2555" s="44" t="str">
        <f>VLOOKUP(F2555,'Set up'!$A$2:$E$50,5,FALSE)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886"/>
        <v>1</v>
      </c>
      <c r="C2556" s="5">
        <f t="shared" si="887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up'!$A$2:$C$50,3,FALSE)</f>
        <v>Cash</v>
      </c>
      <c r="J2556" s="5">
        <f>VLOOKUP(F2556,'Set up'!$A$2:$D$50,4,FALSE)</f>
        <v>0</v>
      </c>
      <c r="K2556" s="4">
        <f t="shared" si="888"/>
        <v>45311</v>
      </c>
      <c r="L2556" s="5">
        <f t="shared" si="889"/>
        <v>1</v>
      </c>
      <c r="M2556" s="5">
        <f t="shared" si="890"/>
        <v>2024</v>
      </c>
      <c r="N2556" s="6">
        <v>54</v>
      </c>
      <c r="O2556" s="6">
        <f t="shared" si="897"/>
        <v>-54</v>
      </c>
      <c r="P2556" s="6">
        <f t="shared" si="894"/>
        <v>0</v>
      </c>
      <c r="Q2556" s="7">
        <f t="shared" si="895"/>
        <v>4143097.2500000014</v>
      </c>
      <c r="R2556" s="44" t="str">
        <f>VLOOKUP(F2556,'Set up'!$A$2:$E$50,5,FALSE)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886"/>
        <v>1</v>
      </c>
      <c r="C2557" s="5">
        <f t="shared" si="887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up'!$A$2:$C$50,3,FALSE)</f>
        <v>Cash</v>
      </c>
      <c r="J2557" s="5">
        <f>VLOOKUP(F2557,'Set up'!$A$2:$D$50,4,FALSE)</f>
        <v>0</v>
      </c>
      <c r="K2557" s="4">
        <f t="shared" si="888"/>
        <v>45311</v>
      </c>
      <c r="L2557" s="5">
        <f t="shared" si="889"/>
        <v>1</v>
      </c>
      <c r="M2557" s="5">
        <f t="shared" si="890"/>
        <v>2024</v>
      </c>
      <c r="N2557" s="6">
        <v>120</v>
      </c>
      <c r="O2557" s="6">
        <f t="shared" si="897"/>
        <v>-120</v>
      </c>
      <c r="P2557" s="6">
        <f t="shared" si="894"/>
        <v>0</v>
      </c>
      <c r="Q2557" s="7">
        <f t="shared" si="895"/>
        <v>4143217.2500000014</v>
      </c>
      <c r="R2557" s="44" t="str">
        <f>VLOOKUP(F2557,'Set up'!$A$2:$E$50,5,FALSE)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886"/>
        <v>1</v>
      </c>
      <c r="C2558" s="5">
        <f t="shared" si="887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up'!$A$2:$C$50,3,FALSE)</f>
        <v>Cash</v>
      </c>
      <c r="J2558" s="5">
        <f>VLOOKUP(F2558,'Set up'!$A$2:$D$50,4,FALSE)</f>
        <v>0</v>
      </c>
      <c r="K2558" s="4">
        <f t="shared" si="888"/>
        <v>45311</v>
      </c>
      <c r="L2558" s="5">
        <f t="shared" si="889"/>
        <v>1</v>
      </c>
      <c r="M2558" s="5">
        <f t="shared" si="890"/>
        <v>2024</v>
      </c>
      <c r="N2558" s="6">
        <v>160</v>
      </c>
      <c r="O2558" s="6">
        <f t="shared" si="897"/>
        <v>-160</v>
      </c>
      <c r="P2558" s="6">
        <f t="shared" si="894"/>
        <v>0</v>
      </c>
      <c r="Q2558" s="7">
        <f t="shared" si="895"/>
        <v>4143377.2500000014</v>
      </c>
      <c r="R2558" s="44" t="str">
        <f>VLOOKUP(F2558,'Set up'!$A$2:$E$50,5,FALSE)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886"/>
        <v>1</v>
      </c>
      <c r="C2559" s="5">
        <f t="shared" si="887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up'!$A$2:$C$50,3,FALSE)</f>
        <v>Cash</v>
      </c>
      <c r="J2559" s="5">
        <f>VLOOKUP(F2559,'Set up'!$A$2:$D$50,4,FALSE)</f>
        <v>0</v>
      </c>
      <c r="K2559" s="4">
        <f t="shared" si="888"/>
        <v>45311</v>
      </c>
      <c r="L2559" s="5">
        <f t="shared" si="889"/>
        <v>1</v>
      </c>
      <c r="M2559" s="5">
        <f t="shared" si="890"/>
        <v>2024</v>
      </c>
      <c r="N2559" s="6">
        <v>170</v>
      </c>
      <c r="O2559" s="6">
        <f t="shared" si="897"/>
        <v>-170</v>
      </c>
      <c r="P2559" s="6">
        <f t="shared" si="894"/>
        <v>0</v>
      </c>
      <c r="Q2559" s="7">
        <f t="shared" si="895"/>
        <v>4143547.2500000014</v>
      </c>
      <c r="R2559" s="44" t="str">
        <f>VLOOKUP(F2559,'Set up'!$A$2:$E$50,5,FALSE)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886"/>
        <v>1</v>
      </c>
      <c r="C2560" s="5">
        <f t="shared" si="887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up'!$A$2:$C$50,3,FALSE)</f>
        <v>Cash</v>
      </c>
      <c r="J2560" s="5">
        <f>VLOOKUP(F2560,'Set up'!$A$2:$D$50,4,FALSE)</f>
        <v>0</v>
      </c>
      <c r="K2560" s="4">
        <f t="shared" si="888"/>
        <v>45310</v>
      </c>
      <c r="L2560" s="5">
        <f t="shared" si="889"/>
        <v>1</v>
      </c>
      <c r="M2560" s="5">
        <f t="shared" si="890"/>
        <v>2024</v>
      </c>
      <c r="N2560" s="6">
        <v>1738</v>
      </c>
      <c r="P2560" s="6">
        <f t="shared" si="894"/>
        <v>1738</v>
      </c>
      <c r="Q2560" s="7">
        <f t="shared" si="895"/>
        <v>4145285.2500000014</v>
      </c>
      <c r="R2560" s="44" t="str">
        <f>VLOOKUP(F2560,'Set up'!$A$2:$E$50,5,FALSE)</f>
        <v>Trsf</v>
      </c>
    </row>
    <row r="2561" spans="1:19" ht="15" customHeight="1" x14ac:dyDescent="0.35">
      <c r="A2561" s="4">
        <v>45310</v>
      </c>
      <c r="B2561" s="5">
        <f t="shared" si="886"/>
        <v>1</v>
      </c>
      <c r="C2561" s="5">
        <f t="shared" si="887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up'!$A$2:$C$50,3,FALSE)</f>
        <v>Cash</v>
      </c>
      <c r="J2561" s="5">
        <f>VLOOKUP(F2561,'Set up'!$A$2:$D$50,4,FALSE)</f>
        <v>0</v>
      </c>
      <c r="K2561" s="4">
        <f t="shared" si="888"/>
        <v>45310</v>
      </c>
      <c r="L2561" s="5">
        <f t="shared" si="889"/>
        <v>1</v>
      </c>
      <c r="M2561" s="5">
        <f t="shared" si="890"/>
        <v>2024</v>
      </c>
      <c r="N2561" s="6">
        <v>283.8</v>
      </c>
      <c r="P2561" s="6">
        <f t="shared" si="894"/>
        <v>283.8</v>
      </c>
      <c r="Q2561" s="7">
        <f t="shared" si="895"/>
        <v>4145569.0500000012</v>
      </c>
      <c r="R2561" s="44" t="str">
        <f>VLOOKUP(F2561,'Set up'!$A$2:$E$50,5,FALSE)</f>
        <v>Trsf</v>
      </c>
    </row>
    <row r="2562" spans="1:19" ht="15" customHeight="1" x14ac:dyDescent="0.35">
      <c r="A2562" s="4">
        <v>45310</v>
      </c>
      <c r="B2562" s="5">
        <f t="shared" si="886"/>
        <v>1</v>
      </c>
      <c r="C2562" s="5">
        <f t="shared" si="887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up'!$A$2:$C$50,3,FALSE)</f>
        <v>Cash</v>
      </c>
      <c r="J2562" s="5">
        <f>VLOOKUP(F2562,'Set up'!$A$2:$D$50,4,FALSE)</f>
        <v>0</v>
      </c>
      <c r="K2562" s="4">
        <f t="shared" si="888"/>
        <v>45310</v>
      </c>
      <c r="L2562" s="5">
        <f t="shared" si="889"/>
        <v>1</v>
      </c>
      <c r="M2562" s="5">
        <f t="shared" si="890"/>
        <v>2024</v>
      </c>
      <c r="N2562" s="6">
        <v>187.5</v>
      </c>
      <c r="P2562" s="6">
        <f t="shared" si="894"/>
        <v>187.5</v>
      </c>
      <c r="Q2562" s="7">
        <f t="shared" si="895"/>
        <v>4145756.5500000012</v>
      </c>
      <c r="R2562" s="44" t="str">
        <f>VLOOKUP(F2562,'Set up'!$A$2:$E$50,5,FALSE)</f>
        <v>Trsf</v>
      </c>
    </row>
    <row r="2563" spans="1:19" ht="15" customHeight="1" x14ac:dyDescent="0.35">
      <c r="A2563" s="4">
        <v>45310</v>
      </c>
      <c r="B2563" s="5">
        <f t="shared" si="886"/>
        <v>1</v>
      </c>
      <c r="C2563" s="5">
        <f t="shared" si="887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up'!$A$2:$C$50,3,FALSE)</f>
        <v>Cash</v>
      </c>
      <c r="J2563" s="5">
        <f>VLOOKUP(F2563,'Set up'!$A$2:$D$50,4,FALSE)</f>
        <v>0</v>
      </c>
      <c r="K2563" s="4">
        <f t="shared" si="888"/>
        <v>45310</v>
      </c>
      <c r="L2563" s="5">
        <f t="shared" si="889"/>
        <v>1</v>
      </c>
      <c r="M2563" s="5">
        <f t="shared" si="890"/>
        <v>2024</v>
      </c>
      <c r="N2563" s="6">
        <v>60</v>
      </c>
      <c r="P2563" s="6">
        <f t="shared" si="894"/>
        <v>60</v>
      </c>
      <c r="Q2563" s="7">
        <f t="shared" si="895"/>
        <v>4145816.5500000012</v>
      </c>
      <c r="R2563" s="44" t="str">
        <f>VLOOKUP(F2563,'Set up'!$A$2:$E$50,5,FALSE)</f>
        <v>Trsf</v>
      </c>
    </row>
    <row r="2564" spans="1:19" ht="15" customHeight="1" x14ac:dyDescent="0.35">
      <c r="A2564" s="4">
        <v>45311</v>
      </c>
      <c r="B2564" s="5">
        <f t="shared" si="886"/>
        <v>1</v>
      </c>
      <c r="C2564" s="5">
        <f t="shared" si="887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up'!$A$2:$C$50,3,FALSE)</f>
        <v>Cash</v>
      </c>
      <c r="J2564" s="5">
        <f>VLOOKUP(F2564,'Set up'!$A$2:$D$50,4,FALSE)</f>
        <v>0</v>
      </c>
      <c r="K2564" s="4">
        <f t="shared" si="888"/>
        <v>45311</v>
      </c>
      <c r="L2564" s="5">
        <f t="shared" si="889"/>
        <v>1</v>
      </c>
      <c r="M2564" s="5">
        <f t="shared" si="890"/>
        <v>2024</v>
      </c>
      <c r="N2564" s="6">
        <v>375</v>
      </c>
      <c r="P2564" s="6">
        <f t="shared" si="894"/>
        <v>375</v>
      </c>
      <c r="Q2564" s="7">
        <f t="shared" si="895"/>
        <v>4146191.5500000012</v>
      </c>
      <c r="R2564" s="44" t="str">
        <f>VLOOKUP(F2564,'Set up'!$A$2:$E$50,5,FALSE)</f>
        <v>Trsf</v>
      </c>
    </row>
    <row r="2565" spans="1:19" ht="15" customHeight="1" x14ac:dyDescent="0.35">
      <c r="A2565" s="4">
        <v>45311</v>
      </c>
      <c r="B2565" s="5">
        <f t="shared" si="886"/>
        <v>1</v>
      </c>
      <c r="C2565" s="5">
        <f t="shared" si="887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up'!$A$2:$C$50,3,FALSE)</f>
        <v>Cash</v>
      </c>
      <c r="J2565" s="5">
        <f>VLOOKUP(F2565,'Set up'!$A$2:$D$50,4,FALSE)</f>
        <v>0</v>
      </c>
      <c r="K2565" s="4">
        <f t="shared" si="888"/>
        <v>45311</v>
      </c>
      <c r="L2565" s="5">
        <f t="shared" si="889"/>
        <v>1</v>
      </c>
      <c r="M2565" s="5">
        <f t="shared" si="890"/>
        <v>2024</v>
      </c>
      <c r="N2565" s="6">
        <v>9636</v>
      </c>
      <c r="P2565" s="6">
        <f t="shared" si="894"/>
        <v>9636</v>
      </c>
      <c r="Q2565" s="7">
        <f t="shared" si="895"/>
        <v>4155827.5500000012</v>
      </c>
      <c r="R2565" s="44" t="str">
        <f>VLOOKUP(F2565,'Set up'!$A$2:$E$50,5,FALSE)</f>
        <v>Trsf</v>
      </c>
    </row>
    <row r="2566" spans="1:19" ht="15" customHeight="1" x14ac:dyDescent="0.35">
      <c r="A2566" s="4">
        <v>45311</v>
      </c>
      <c r="B2566" s="5">
        <f t="shared" si="886"/>
        <v>1</v>
      </c>
      <c r="C2566" s="5">
        <f t="shared" si="887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up'!$A$2:$C$50,3,FALSE)</f>
        <v>Cash</v>
      </c>
      <c r="J2566" s="5">
        <f>VLOOKUP(F2566,'Set up'!$A$2:$D$50,4,FALSE)</f>
        <v>0</v>
      </c>
      <c r="K2566" s="4">
        <f t="shared" si="888"/>
        <v>45311</v>
      </c>
      <c r="L2566" s="5">
        <f t="shared" si="889"/>
        <v>1</v>
      </c>
      <c r="M2566" s="5">
        <f t="shared" si="890"/>
        <v>2024</v>
      </c>
      <c r="N2566" s="6">
        <v>3132</v>
      </c>
      <c r="P2566" s="6">
        <f t="shared" si="894"/>
        <v>3132</v>
      </c>
      <c r="Q2566" s="7">
        <f t="shared" si="895"/>
        <v>4158959.5500000012</v>
      </c>
      <c r="R2566" s="44" t="str">
        <f>VLOOKUP(F2566,'Set up'!$A$2:$E$50,5,FALSE)</f>
        <v>Trsf</v>
      </c>
    </row>
    <row r="2567" spans="1:19" ht="15" customHeight="1" x14ac:dyDescent="0.35">
      <c r="A2567" s="4">
        <v>45311</v>
      </c>
      <c r="B2567" s="5">
        <f t="shared" si="886"/>
        <v>1</v>
      </c>
      <c r="C2567" s="5">
        <f t="shared" si="887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up'!$A$2:$C$50,3,FALSE)</f>
        <v>Cash</v>
      </c>
      <c r="J2567" s="5">
        <f>VLOOKUP(F2567,'Set up'!$A$2:$D$50,4,FALSE)</f>
        <v>0</v>
      </c>
      <c r="K2567" s="4">
        <f t="shared" si="888"/>
        <v>45311</v>
      </c>
      <c r="L2567" s="5">
        <f t="shared" si="889"/>
        <v>1</v>
      </c>
      <c r="M2567" s="5">
        <f t="shared" si="890"/>
        <v>2024</v>
      </c>
      <c r="N2567" s="6">
        <v>1872</v>
      </c>
      <c r="P2567" s="6">
        <f t="shared" si="894"/>
        <v>1872</v>
      </c>
      <c r="Q2567" s="7">
        <f t="shared" si="895"/>
        <v>4160831.5500000012</v>
      </c>
      <c r="R2567" s="44" t="str">
        <f>VLOOKUP(F2567,'Set up'!$A$2:$E$50,5,FALSE)</f>
        <v>Trsf</v>
      </c>
    </row>
    <row r="2568" spans="1:19" ht="15" customHeight="1" x14ac:dyDescent="0.35">
      <c r="A2568" s="4">
        <v>45311</v>
      </c>
      <c r="B2568" s="5">
        <f t="shared" si="886"/>
        <v>1</v>
      </c>
      <c r="C2568" s="5">
        <f t="shared" si="887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up'!$A$2:$C$50,3,FALSE)</f>
        <v>Cash</v>
      </c>
      <c r="J2568" s="5">
        <f>VLOOKUP(F2568,'Set up'!$A$2:$D$50,4,FALSE)</f>
        <v>0</v>
      </c>
      <c r="K2568" s="4">
        <f t="shared" si="888"/>
        <v>45311</v>
      </c>
      <c r="L2568" s="5">
        <f t="shared" si="889"/>
        <v>1</v>
      </c>
      <c r="M2568" s="5">
        <f t="shared" si="890"/>
        <v>2024</v>
      </c>
      <c r="N2568" s="6">
        <v>380</v>
      </c>
      <c r="P2568" s="6">
        <f t="shared" si="894"/>
        <v>380</v>
      </c>
      <c r="Q2568" s="7">
        <f t="shared" si="895"/>
        <v>4161211.5500000012</v>
      </c>
      <c r="R2568" s="44" t="str">
        <f>VLOOKUP(F2568,'Set up'!$A$2:$E$50,5,FALSE)</f>
        <v>Trsf</v>
      </c>
    </row>
    <row r="2569" spans="1:19" ht="15" customHeight="1" x14ac:dyDescent="0.35">
      <c r="A2569" s="4">
        <v>45313</v>
      </c>
      <c r="B2569" s="5">
        <f t="shared" ref="B2569:B2591" si="898">MONTH(A2569)</f>
        <v>1</v>
      </c>
      <c r="C2569" s="5">
        <f t="shared" ref="C2569:C2591" si="899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up'!$A$2:$C$50,3,FALSE)</f>
        <v>Cash</v>
      </c>
      <c r="J2569" s="5">
        <f>VLOOKUP(F2569,'Set up'!$A$2:$D$50,4,FALSE)</f>
        <v>0</v>
      </c>
      <c r="K2569" s="4">
        <f t="shared" ref="K2569:K2591" si="900">A2569+J2569</f>
        <v>45313</v>
      </c>
      <c r="L2569" s="5">
        <f t="shared" ref="L2569:L2591" si="901">MONTH(K2569)</f>
        <v>1</v>
      </c>
      <c r="M2569" s="5">
        <f t="shared" ref="M2569:M2591" si="902">YEAR(K2569)</f>
        <v>2024</v>
      </c>
      <c r="N2569" s="6">
        <v>180</v>
      </c>
      <c r="O2569" s="6">
        <f t="shared" ref="O2569" si="903">-N2569</f>
        <v>-180</v>
      </c>
      <c r="P2569" s="6">
        <f t="shared" si="894"/>
        <v>0</v>
      </c>
      <c r="Q2569" s="7">
        <f t="shared" si="895"/>
        <v>4161391.5500000012</v>
      </c>
      <c r="R2569" s="44" t="str">
        <f>VLOOKUP(F2569,'Set up'!$A$2:$E$50,5,FALSE)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898"/>
        <v>1</v>
      </c>
      <c r="C2570" s="5">
        <f t="shared" si="899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up'!$A$2:$C$50,3,FALSE)</f>
        <v>Cash</v>
      </c>
      <c r="J2570" s="5">
        <f>VLOOKUP(F2570,'Set up'!$A$2:$D$50,4,FALSE)</f>
        <v>0</v>
      </c>
      <c r="K2570" s="4">
        <f t="shared" si="900"/>
        <v>45314</v>
      </c>
      <c r="L2570" s="5">
        <f t="shared" si="901"/>
        <v>1</v>
      </c>
      <c r="M2570" s="5">
        <f t="shared" si="902"/>
        <v>2024</v>
      </c>
      <c r="N2570" s="6">
        <v>1606</v>
      </c>
      <c r="O2570" s="6">
        <f t="shared" ref="O2570:O2580" si="904">-N2570</f>
        <v>-1606</v>
      </c>
      <c r="P2570" s="6">
        <f t="shared" si="894"/>
        <v>0</v>
      </c>
      <c r="Q2570" s="7">
        <f t="shared" si="895"/>
        <v>4162997.5500000012</v>
      </c>
      <c r="R2570" s="44" t="str">
        <f>VLOOKUP(F2570,'Set up'!$A$2:$E$50,5,FALSE)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898"/>
        <v>1</v>
      </c>
      <c r="C2571" s="5">
        <f t="shared" si="899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up'!$A$2:$C$50,3,FALSE)</f>
        <v>Cash</v>
      </c>
      <c r="J2571" s="5">
        <f>VLOOKUP(F2571,'Set up'!$A$2:$D$50,4,FALSE)</f>
        <v>0</v>
      </c>
      <c r="K2571" s="4">
        <f t="shared" si="900"/>
        <v>45314</v>
      </c>
      <c r="L2571" s="5">
        <f t="shared" si="901"/>
        <v>1</v>
      </c>
      <c r="M2571" s="5">
        <f t="shared" si="902"/>
        <v>2024</v>
      </c>
      <c r="N2571" s="6">
        <v>420</v>
      </c>
      <c r="O2571" s="6">
        <f t="shared" si="904"/>
        <v>-420</v>
      </c>
      <c r="P2571" s="6">
        <f t="shared" si="894"/>
        <v>0</v>
      </c>
      <c r="Q2571" s="7">
        <f t="shared" si="895"/>
        <v>4163417.5500000012</v>
      </c>
      <c r="R2571" s="44" t="str">
        <f>VLOOKUP(F2571,'Set up'!$A$2:$E$50,5,FALSE)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898"/>
        <v>1</v>
      </c>
      <c r="C2572" s="5">
        <f t="shared" si="899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up'!$A$2:$C$50,3,FALSE)</f>
        <v>Cash</v>
      </c>
      <c r="J2572" s="5">
        <f>VLOOKUP(F2572,'Set up'!$A$2:$D$50,4,FALSE)</f>
        <v>0</v>
      </c>
      <c r="K2572" s="4">
        <f t="shared" si="900"/>
        <v>45314</v>
      </c>
      <c r="L2572" s="5">
        <f t="shared" si="901"/>
        <v>1</v>
      </c>
      <c r="M2572" s="5">
        <f t="shared" si="902"/>
        <v>2024</v>
      </c>
      <c r="N2572" s="6">
        <v>280</v>
      </c>
      <c r="O2572" s="6">
        <f t="shared" si="904"/>
        <v>-280</v>
      </c>
      <c r="P2572" s="6">
        <f t="shared" si="894"/>
        <v>0</v>
      </c>
      <c r="Q2572" s="7">
        <f t="shared" si="895"/>
        <v>4163697.5500000012</v>
      </c>
      <c r="R2572" s="44" t="str">
        <f>VLOOKUP(F2572,'Set up'!$A$2:$E$50,5,FALSE)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898"/>
        <v>1</v>
      </c>
      <c r="C2573" s="5">
        <f t="shared" si="899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up'!$A$2:$C$50,3,FALSE)</f>
        <v>Cash</v>
      </c>
      <c r="J2573" s="5">
        <f>VLOOKUP(F2573,'Set up'!$A$2:$D$50,4,FALSE)</f>
        <v>0</v>
      </c>
      <c r="K2573" s="4">
        <f t="shared" si="900"/>
        <v>45314</v>
      </c>
      <c r="L2573" s="5">
        <f t="shared" si="901"/>
        <v>1</v>
      </c>
      <c r="M2573" s="5">
        <f t="shared" si="902"/>
        <v>2024</v>
      </c>
      <c r="N2573" s="6">
        <v>62.5</v>
      </c>
      <c r="O2573" s="6">
        <f t="shared" si="904"/>
        <v>-62.5</v>
      </c>
      <c r="P2573" s="6">
        <f t="shared" si="894"/>
        <v>0</v>
      </c>
      <c r="Q2573" s="7">
        <f t="shared" si="895"/>
        <v>4163760.0500000012</v>
      </c>
      <c r="R2573" s="44" t="str">
        <f>VLOOKUP(F2573,'Set up'!$A$2:$E$50,5,FALSE)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898"/>
        <v>1</v>
      </c>
      <c r="C2574" s="5">
        <f t="shared" si="899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up'!$A$2:$C$50,3,FALSE)</f>
        <v>Cash</v>
      </c>
      <c r="J2574" s="5">
        <f>VLOOKUP(F2574,'Set up'!$A$2:$D$50,4,FALSE)</f>
        <v>0</v>
      </c>
      <c r="K2574" s="4">
        <f t="shared" si="900"/>
        <v>45314</v>
      </c>
      <c r="L2574" s="5">
        <f t="shared" si="901"/>
        <v>1</v>
      </c>
      <c r="M2574" s="5">
        <f t="shared" si="902"/>
        <v>2024</v>
      </c>
      <c r="N2574" s="6">
        <v>700</v>
      </c>
      <c r="O2574" s="6">
        <f t="shared" si="904"/>
        <v>-700</v>
      </c>
      <c r="P2574" s="6">
        <f t="shared" si="894"/>
        <v>0</v>
      </c>
      <c r="Q2574" s="7">
        <f t="shared" si="895"/>
        <v>4164460.0500000012</v>
      </c>
      <c r="R2574" s="44" t="str">
        <f>VLOOKUP(F2574,'Set up'!$A$2:$E$50,5,FALSE)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898"/>
        <v>1</v>
      </c>
      <c r="C2575" s="5">
        <f t="shared" si="899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up'!$A$2:$C$50,3,FALSE)</f>
        <v>Cash</v>
      </c>
      <c r="J2575" s="5">
        <f>VLOOKUP(F2575,'Set up'!$A$2:$D$50,4,FALSE)</f>
        <v>0</v>
      </c>
      <c r="K2575" s="4">
        <f t="shared" si="900"/>
        <v>45314</v>
      </c>
      <c r="L2575" s="5">
        <f t="shared" si="901"/>
        <v>1</v>
      </c>
      <c r="M2575" s="5">
        <f t="shared" si="902"/>
        <v>2024</v>
      </c>
      <c r="N2575" s="6">
        <v>290</v>
      </c>
      <c r="O2575" s="6">
        <f t="shared" si="904"/>
        <v>-290</v>
      </c>
      <c r="P2575" s="6">
        <f t="shared" si="894"/>
        <v>0</v>
      </c>
      <c r="Q2575" s="7">
        <f t="shared" si="895"/>
        <v>4164750.0500000012</v>
      </c>
      <c r="R2575" s="44" t="str">
        <f>VLOOKUP(F2575,'Set up'!$A$2:$E$50,5,FALSE)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898"/>
        <v>1</v>
      </c>
      <c r="C2576" s="5">
        <f t="shared" si="899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up'!$A$2:$C$50,3,FALSE)</f>
        <v>Cash</v>
      </c>
      <c r="J2576" s="5">
        <f>VLOOKUP(F2576,'Set up'!$A$2:$D$50,4,FALSE)</f>
        <v>0</v>
      </c>
      <c r="K2576" s="4">
        <f t="shared" si="900"/>
        <v>45314</v>
      </c>
      <c r="L2576" s="5">
        <f t="shared" si="901"/>
        <v>1</v>
      </c>
      <c r="M2576" s="5">
        <f t="shared" si="902"/>
        <v>2024</v>
      </c>
      <c r="N2576" s="6">
        <v>283.8</v>
      </c>
      <c r="O2576" s="6">
        <f t="shared" si="904"/>
        <v>-283.8</v>
      </c>
      <c r="P2576" s="6">
        <f t="shared" si="894"/>
        <v>0</v>
      </c>
      <c r="Q2576" s="7">
        <f t="shared" si="895"/>
        <v>4165033.850000001</v>
      </c>
      <c r="R2576" s="44" t="str">
        <f>VLOOKUP(F2576,'Set up'!$A$2:$E$50,5,FALSE)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898"/>
        <v>1</v>
      </c>
      <c r="C2577" s="5">
        <f t="shared" si="899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up'!$A$2:$C$50,3,FALSE)</f>
        <v>Cash</v>
      </c>
      <c r="J2577" s="5">
        <f>VLOOKUP(F2577,'Set up'!$A$2:$D$50,4,FALSE)</f>
        <v>0</v>
      </c>
      <c r="K2577" s="4">
        <f t="shared" si="900"/>
        <v>45314</v>
      </c>
      <c r="L2577" s="5">
        <f t="shared" si="901"/>
        <v>1</v>
      </c>
      <c r="M2577" s="5">
        <f t="shared" si="902"/>
        <v>2024</v>
      </c>
      <c r="N2577" s="6">
        <v>110</v>
      </c>
      <c r="O2577" s="6">
        <f t="shared" si="904"/>
        <v>-110</v>
      </c>
      <c r="P2577" s="6">
        <f t="shared" si="894"/>
        <v>0</v>
      </c>
      <c r="Q2577" s="7">
        <f t="shared" si="895"/>
        <v>4165143.850000001</v>
      </c>
      <c r="R2577" s="44" t="str">
        <f>VLOOKUP(F2577,'Set up'!$A$2:$E$50,5,FALSE)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898"/>
        <v>1</v>
      </c>
      <c r="C2578" s="5">
        <f t="shared" si="899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up'!$A$2:$C$50,3,FALSE)</f>
        <v>Cash</v>
      </c>
      <c r="J2578" s="5">
        <f>VLOOKUP(F2578,'Set up'!$A$2:$D$50,4,FALSE)</f>
        <v>0</v>
      </c>
      <c r="K2578" s="4">
        <f t="shared" si="900"/>
        <v>45315</v>
      </c>
      <c r="L2578" s="5">
        <f t="shared" si="901"/>
        <v>1</v>
      </c>
      <c r="M2578" s="5">
        <f t="shared" si="902"/>
        <v>2024</v>
      </c>
      <c r="N2578" s="6">
        <v>1694</v>
      </c>
      <c r="O2578" s="6">
        <f t="shared" si="904"/>
        <v>-1694</v>
      </c>
      <c r="P2578" s="6">
        <f t="shared" si="894"/>
        <v>0</v>
      </c>
      <c r="Q2578" s="7">
        <f t="shared" si="895"/>
        <v>4166837.850000001</v>
      </c>
      <c r="R2578" s="44" t="str">
        <f>VLOOKUP(F2578,'Set up'!$A$2:$E$50,5,FALSE)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898"/>
        <v>1</v>
      </c>
      <c r="C2579" s="5">
        <f t="shared" si="899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up'!$A$2:$C$50,3,FALSE)</f>
        <v>Cash</v>
      </c>
      <c r="J2579" s="5">
        <f>VLOOKUP(F2579,'Set up'!$A$2:$D$50,4,FALSE)</f>
        <v>0</v>
      </c>
      <c r="K2579" s="4">
        <f t="shared" si="900"/>
        <v>45315</v>
      </c>
      <c r="L2579" s="5">
        <f t="shared" si="901"/>
        <v>1</v>
      </c>
      <c r="M2579" s="5">
        <f t="shared" si="902"/>
        <v>2024</v>
      </c>
      <c r="N2579" s="6">
        <v>450</v>
      </c>
      <c r="O2579" s="6">
        <f t="shared" si="904"/>
        <v>-450</v>
      </c>
      <c r="P2579" s="6">
        <f t="shared" si="894"/>
        <v>0</v>
      </c>
      <c r="Q2579" s="7">
        <f t="shared" si="895"/>
        <v>4167287.850000001</v>
      </c>
      <c r="R2579" s="44" t="str">
        <f>VLOOKUP(F2579,'Set up'!$A$2:$E$50,5,FALSE)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898"/>
        <v>1</v>
      </c>
      <c r="C2580" s="5">
        <f t="shared" si="899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up'!$A$2:$C$50,3,FALSE)</f>
        <v>Cash</v>
      </c>
      <c r="J2580" s="5">
        <f>VLOOKUP(F2580,'Set up'!$A$2:$D$50,4,FALSE)</f>
        <v>0</v>
      </c>
      <c r="K2580" s="4">
        <f t="shared" si="900"/>
        <v>45315</v>
      </c>
      <c r="L2580" s="5">
        <f t="shared" si="901"/>
        <v>1</v>
      </c>
      <c r="M2580" s="5">
        <f t="shared" si="902"/>
        <v>2024</v>
      </c>
      <c r="N2580" s="6">
        <v>280</v>
      </c>
      <c r="O2580" s="6">
        <f t="shared" si="904"/>
        <v>-280</v>
      </c>
      <c r="P2580" s="6">
        <f t="shared" si="894"/>
        <v>0</v>
      </c>
      <c r="Q2580" s="7">
        <f t="shared" si="895"/>
        <v>4167567.850000001</v>
      </c>
      <c r="R2580" s="44" t="str">
        <f>VLOOKUP(F2580,'Set up'!$A$2:$E$50,5,FALSE)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898"/>
        <v>1</v>
      </c>
      <c r="C2581" s="5">
        <f t="shared" si="899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up'!$A$2:$C$50,3,FALSE)</f>
        <v>Cash</v>
      </c>
      <c r="J2581" s="5">
        <f>VLOOKUP(F2581,'Set up'!$A$2:$D$50,4,FALSE)</f>
        <v>0</v>
      </c>
      <c r="K2581" s="4">
        <f t="shared" si="900"/>
        <v>45320</v>
      </c>
      <c r="L2581" s="5">
        <f t="shared" si="901"/>
        <v>1</v>
      </c>
      <c r="M2581" s="5">
        <f t="shared" si="902"/>
        <v>2024</v>
      </c>
      <c r="N2581" s="6">
        <v>187.5</v>
      </c>
      <c r="P2581" s="6">
        <f t="shared" ref="P2581:P2591" si="905">SUM(N2581+O2581)</f>
        <v>187.5</v>
      </c>
      <c r="Q2581" s="7">
        <f t="shared" si="895"/>
        <v>4167755.350000001</v>
      </c>
      <c r="R2581" s="44" t="str">
        <f>VLOOKUP(F2581,'Set up'!$A$2:$E$50,5,FALSE)</f>
        <v>Trsf</v>
      </c>
    </row>
    <row r="2582" spans="1:19" ht="15" customHeight="1" x14ac:dyDescent="0.35">
      <c r="A2582" s="4">
        <v>45320</v>
      </c>
      <c r="B2582" s="5">
        <f t="shared" si="898"/>
        <v>1</v>
      </c>
      <c r="C2582" s="5">
        <f t="shared" si="899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up'!$A$2:$C$50,3,FALSE)</f>
        <v>Cash</v>
      </c>
      <c r="J2582" s="5">
        <f>VLOOKUP(F2582,'Set up'!$A$2:$D$50,4,FALSE)</f>
        <v>0</v>
      </c>
      <c r="K2582" s="4">
        <f t="shared" si="900"/>
        <v>45320</v>
      </c>
      <c r="L2582" s="5">
        <f t="shared" si="901"/>
        <v>1</v>
      </c>
      <c r="M2582" s="5">
        <f t="shared" si="902"/>
        <v>2024</v>
      </c>
      <c r="N2582" s="6">
        <v>4818</v>
      </c>
      <c r="P2582" s="6">
        <f t="shared" si="905"/>
        <v>4818</v>
      </c>
      <c r="Q2582" s="7">
        <f t="shared" si="895"/>
        <v>4172573.350000001</v>
      </c>
      <c r="R2582" s="44" t="str">
        <f>VLOOKUP(F2582,'Set up'!$A$2:$E$50,5,FALSE)</f>
        <v>Trsf</v>
      </c>
    </row>
    <row r="2583" spans="1:19" ht="15" customHeight="1" x14ac:dyDescent="0.35">
      <c r="A2583" s="4">
        <v>45320</v>
      </c>
      <c r="B2583" s="5">
        <f t="shared" si="898"/>
        <v>1</v>
      </c>
      <c r="C2583" s="5">
        <f t="shared" si="899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up'!$A$2:$C$50,3,FALSE)</f>
        <v>Cash</v>
      </c>
      <c r="J2583" s="5">
        <f>VLOOKUP(F2583,'Set up'!$A$2:$D$50,4,FALSE)</f>
        <v>0</v>
      </c>
      <c r="K2583" s="4">
        <f t="shared" si="900"/>
        <v>45320</v>
      </c>
      <c r="L2583" s="5">
        <f t="shared" si="901"/>
        <v>1</v>
      </c>
      <c r="M2583" s="5">
        <f t="shared" si="902"/>
        <v>2024</v>
      </c>
      <c r="N2583" s="6">
        <v>1044</v>
      </c>
      <c r="P2583" s="6">
        <f t="shared" si="905"/>
        <v>1044</v>
      </c>
      <c r="Q2583" s="7">
        <f t="shared" si="895"/>
        <v>4173617.350000001</v>
      </c>
      <c r="R2583" s="44" t="str">
        <f>VLOOKUP(F2583,'Set up'!$A$2:$E$50,5,FALSE)</f>
        <v>Trsf</v>
      </c>
    </row>
    <row r="2584" spans="1:19" ht="15" customHeight="1" x14ac:dyDescent="0.35">
      <c r="A2584" s="4">
        <v>45320</v>
      </c>
      <c r="B2584" s="5">
        <f t="shared" si="898"/>
        <v>1</v>
      </c>
      <c r="C2584" s="5">
        <f t="shared" si="899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up'!$A$2:$C$50,3,FALSE)</f>
        <v>Cash</v>
      </c>
      <c r="J2584" s="5">
        <f>VLOOKUP(F2584,'Set up'!$A$2:$D$50,4,FALSE)</f>
        <v>0</v>
      </c>
      <c r="K2584" s="4">
        <f t="shared" si="900"/>
        <v>45320</v>
      </c>
      <c r="L2584" s="5">
        <f t="shared" si="901"/>
        <v>1</v>
      </c>
      <c r="M2584" s="5">
        <f t="shared" si="902"/>
        <v>2024</v>
      </c>
      <c r="N2584" s="6">
        <v>702</v>
      </c>
      <c r="P2584" s="6">
        <f t="shared" si="905"/>
        <v>702</v>
      </c>
      <c r="Q2584" s="7">
        <f t="shared" si="895"/>
        <v>4174319.350000001</v>
      </c>
      <c r="R2584" s="44" t="str">
        <f>VLOOKUP(F2584,'Set up'!$A$2:$E$50,5,FALSE)</f>
        <v>Trsf</v>
      </c>
    </row>
    <row r="2585" spans="1:19" ht="15" customHeight="1" x14ac:dyDescent="0.35">
      <c r="A2585" s="4">
        <v>45322</v>
      </c>
      <c r="B2585" s="5">
        <f t="shared" si="898"/>
        <v>1</v>
      </c>
      <c r="C2585" s="5">
        <f t="shared" si="899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up'!$A$2:$C$50,3,FALSE)</f>
        <v>Cash</v>
      </c>
      <c r="J2585" s="5">
        <f>VLOOKUP(F2585,'Set up'!$A$2:$D$50,4,FALSE)</f>
        <v>0</v>
      </c>
      <c r="K2585" s="4">
        <f t="shared" si="900"/>
        <v>45322</v>
      </c>
      <c r="L2585" s="5">
        <f t="shared" si="901"/>
        <v>1</v>
      </c>
      <c r="M2585" s="5">
        <f t="shared" si="902"/>
        <v>2024</v>
      </c>
      <c r="N2585" s="6">
        <v>375</v>
      </c>
      <c r="P2585" s="6">
        <f t="shared" si="905"/>
        <v>375</v>
      </c>
      <c r="Q2585" s="7">
        <f t="shared" si="895"/>
        <v>4174694.350000001</v>
      </c>
      <c r="R2585" s="44" t="str">
        <f>VLOOKUP(F2585,'Set up'!$A$2:$E$50,5,FALSE)</f>
        <v>Trsf</v>
      </c>
    </row>
    <row r="2586" spans="1:19" ht="15" customHeight="1" x14ac:dyDescent="0.35">
      <c r="A2586" s="4">
        <v>45322</v>
      </c>
      <c r="B2586" s="5">
        <f t="shared" si="898"/>
        <v>1</v>
      </c>
      <c r="C2586" s="5">
        <f t="shared" si="899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up'!$A$2:$C$50,3,FALSE)</f>
        <v>Cash</v>
      </c>
      <c r="J2586" s="5">
        <f>VLOOKUP(F2586,'Set up'!$A$2:$D$50,4,FALSE)</f>
        <v>0</v>
      </c>
      <c r="K2586" s="4">
        <f t="shared" si="900"/>
        <v>45322</v>
      </c>
      <c r="L2586" s="5">
        <f t="shared" si="901"/>
        <v>1</v>
      </c>
      <c r="M2586" s="5">
        <f t="shared" si="902"/>
        <v>2024</v>
      </c>
      <c r="N2586" s="6">
        <v>9636</v>
      </c>
      <c r="P2586" s="6">
        <f t="shared" si="905"/>
        <v>9636</v>
      </c>
      <c r="Q2586" s="7">
        <f t="shared" si="895"/>
        <v>4184330.350000001</v>
      </c>
      <c r="R2586" s="44" t="str">
        <f>VLOOKUP(F2586,'Set up'!$A$2:$E$50,5,FALSE)</f>
        <v>Trsf</v>
      </c>
    </row>
    <row r="2587" spans="1:19" ht="15" customHeight="1" x14ac:dyDescent="0.35">
      <c r="A2587" s="4">
        <v>45322</v>
      </c>
      <c r="B2587" s="5">
        <f t="shared" si="898"/>
        <v>1</v>
      </c>
      <c r="C2587" s="5">
        <f t="shared" si="899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up'!$A$2:$D$50,4,FALSE)</f>
        <v>0</v>
      </c>
      <c r="K2587" s="4">
        <f t="shared" si="900"/>
        <v>45322</v>
      </c>
      <c r="L2587" s="5">
        <f t="shared" si="901"/>
        <v>1</v>
      </c>
      <c r="M2587" s="5">
        <f t="shared" si="902"/>
        <v>2024</v>
      </c>
      <c r="N2587" s="6">
        <v>1740</v>
      </c>
      <c r="P2587" s="6">
        <f t="shared" si="905"/>
        <v>1740</v>
      </c>
      <c r="Q2587" s="7">
        <f t="shared" si="895"/>
        <v>4186070.350000001</v>
      </c>
      <c r="R2587" s="44" t="str">
        <f>VLOOKUP(F2587,'Set up'!$A$2:$E$50,5,FALSE)</f>
        <v>Trsf</v>
      </c>
    </row>
    <row r="2588" spans="1:19" ht="15" customHeight="1" x14ac:dyDescent="0.35">
      <c r="A2588" s="4">
        <v>45322</v>
      </c>
      <c r="B2588" s="5">
        <f t="shared" si="898"/>
        <v>1</v>
      </c>
      <c r="C2588" s="5">
        <f t="shared" si="899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up'!$A$2:$C$50,3,FALSE)</f>
        <v>Cash</v>
      </c>
      <c r="J2588" s="5">
        <f>VLOOKUP(F2588,'Set up'!$A$2:$D$50,4,FALSE)</f>
        <v>0</v>
      </c>
      <c r="K2588" s="4">
        <f t="shared" si="900"/>
        <v>45322</v>
      </c>
      <c r="L2588" s="5">
        <f t="shared" si="901"/>
        <v>1</v>
      </c>
      <c r="M2588" s="5">
        <f t="shared" si="902"/>
        <v>2024</v>
      </c>
      <c r="N2588" s="6">
        <v>1716.8</v>
      </c>
      <c r="P2588" s="6">
        <f t="shared" si="905"/>
        <v>1716.8</v>
      </c>
      <c r="Q2588" s="7">
        <f t="shared" si="895"/>
        <v>4187787.1500000008</v>
      </c>
      <c r="R2588" s="44" t="str">
        <f>VLOOKUP(F2588,'Set up'!$A$2:$E$50,5,FALSE)</f>
        <v>Trsf</v>
      </c>
    </row>
    <row r="2589" spans="1:19" ht="15" customHeight="1" x14ac:dyDescent="0.35">
      <c r="A2589" s="4">
        <v>45322</v>
      </c>
      <c r="B2589" s="5">
        <f t="shared" si="898"/>
        <v>1</v>
      </c>
      <c r="C2589" s="5">
        <f t="shared" si="899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up'!$A$2:$D$50,4,FALSE)</f>
        <v>0</v>
      </c>
      <c r="K2589" s="4">
        <f t="shared" si="900"/>
        <v>45322</v>
      </c>
      <c r="L2589" s="5">
        <f t="shared" si="901"/>
        <v>1</v>
      </c>
      <c r="M2589" s="5">
        <f t="shared" si="902"/>
        <v>2024</v>
      </c>
      <c r="N2589" s="6">
        <v>1638</v>
      </c>
      <c r="P2589" s="6">
        <f t="shared" si="905"/>
        <v>1638</v>
      </c>
      <c r="Q2589" s="7">
        <f t="shared" si="895"/>
        <v>4189425.1500000008</v>
      </c>
      <c r="R2589" s="44" t="str">
        <f>VLOOKUP(F2589,'Set up'!$A$2:$E$50,5,FALSE)</f>
        <v>Trsf</v>
      </c>
    </row>
    <row r="2590" spans="1:19" ht="15" customHeight="1" x14ac:dyDescent="0.35">
      <c r="A2590" s="4">
        <v>45322</v>
      </c>
      <c r="B2590" s="5">
        <f t="shared" si="898"/>
        <v>1</v>
      </c>
      <c r="C2590" s="5">
        <f t="shared" si="899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up'!$A$2:$C$50,3,FALSE)</f>
        <v>Cash</v>
      </c>
      <c r="J2590" s="5">
        <f>VLOOKUP(F2590,'Set up'!$A$2:$D$50,4,FALSE)</f>
        <v>0</v>
      </c>
      <c r="K2590" s="4">
        <f t="shared" si="900"/>
        <v>45322</v>
      </c>
      <c r="L2590" s="5">
        <f t="shared" si="901"/>
        <v>1</v>
      </c>
      <c r="M2590" s="5">
        <f t="shared" si="902"/>
        <v>2024</v>
      </c>
      <c r="N2590" s="6">
        <v>416</v>
      </c>
      <c r="P2590" s="6">
        <f t="shared" si="905"/>
        <v>416</v>
      </c>
      <c r="Q2590" s="7">
        <f t="shared" si="895"/>
        <v>4189841.1500000008</v>
      </c>
      <c r="R2590" s="44" t="str">
        <f>VLOOKUP(F2590,'Set up'!$A$2:$E$50,5,FALSE)</f>
        <v>Trsf</v>
      </c>
    </row>
    <row r="2591" spans="1:19" ht="15" customHeight="1" x14ac:dyDescent="0.35">
      <c r="A2591" s="4">
        <v>45322</v>
      </c>
      <c r="B2591" s="5">
        <f t="shared" si="898"/>
        <v>1</v>
      </c>
      <c r="C2591" s="5">
        <f t="shared" si="899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up'!$A$2:$D$50,4,FALSE)</f>
        <v>0</v>
      </c>
      <c r="K2591" s="4">
        <f t="shared" si="900"/>
        <v>45322</v>
      </c>
      <c r="L2591" s="5">
        <f t="shared" si="901"/>
        <v>1</v>
      </c>
      <c r="M2591" s="5">
        <f t="shared" si="902"/>
        <v>2024</v>
      </c>
      <c r="N2591" s="6">
        <v>1000</v>
      </c>
      <c r="P2591" s="6">
        <f t="shared" si="905"/>
        <v>1000</v>
      </c>
      <c r="Q2591" s="7">
        <f t="shared" si="895"/>
        <v>4190841.1500000008</v>
      </c>
      <c r="R2591" s="44" t="str">
        <f>VLOOKUP(F2591,'Set up'!$A$2:$E$50,5,FALSE)</f>
        <v>Trsf</v>
      </c>
    </row>
    <row r="2592" spans="1:19" ht="15" customHeight="1" x14ac:dyDescent="0.35">
      <c r="A2592" s="4">
        <v>45323</v>
      </c>
      <c r="B2592" s="5">
        <f t="shared" ref="B2592:B2655" si="906">MONTH(A2592)</f>
        <v>2</v>
      </c>
      <c r="C2592" s="5">
        <f t="shared" ref="C2592:C2655" si="907">YEAR(A2592)</f>
        <v>2024</v>
      </c>
      <c r="D2592" s="5" t="s">
        <v>2415</v>
      </c>
      <c r="E2592" s="5" t="s">
        <v>400</v>
      </c>
      <c r="F2592" s="1" t="s">
        <v>401</v>
      </c>
      <c r="G2592" s="99" t="s">
        <v>95</v>
      </c>
      <c r="H2592" s="5">
        <v>1</v>
      </c>
      <c r="I2592" s="5" t="str">
        <f>VLOOKUP(F2592,'Set up'!$A$2:$C$50,3,FALSE)</f>
        <v>Cash</v>
      </c>
      <c r="J2592" s="5">
        <f>VLOOKUP(F2592,'Set up'!$A$2:$D$50,4,FALSE)</f>
        <v>0</v>
      </c>
      <c r="K2592" s="4">
        <f t="shared" ref="K2592:K2655" si="908">A2592+J2592</f>
        <v>45323</v>
      </c>
      <c r="L2592" s="5">
        <f t="shared" ref="L2592:L2655" si="909">MONTH(K2592)</f>
        <v>2</v>
      </c>
      <c r="M2592" s="5">
        <f t="shared" ref="M2592:M2655" si="910">YEAR(K2592)</f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up'!$A$2:$E$50,5,FALSE)</f>
        <v>Trsf</v>
      </c>
    </row>
    <row r="2593" spans="1:19" ht="15" customHeight="1" x14ac:dyDescent="0.35">
      <c r="A2593" s="4">
        <v>45323</v>
      </c>
      <c r="B2593" s="5">
        <f t="shared" si="906"/>
        <v>2</v>
      </c>
      <c r="C2593" s="5">
        <f t="shared" si="907"/>
        <v>2024</v>
      </c>
      <c r="D2593" s="5" t="s">
        <v>2415</v>
      </c>
      <c r="E2593" s="5" t="s">
        <v>400</v>
      </c>
      <c r="F2593" s="1" t="s">
        <v>401</v>
      </c>
      <c r="G2593" s="99" t="s">
        <v>2212</v>
      </c>
      <c r="H2593" s="5">
        <v>1</v>
      </c>
      <c r="I2593" s="5" t="str">
        <f>VLOOKUP(F2593,'Set up'!$A$2:$C$50,3,FALSE)</f>
        <v>Cash</v>
      </c>
      <c r="J2593" s="5">
        <f>VLOOKUP(F2593,'Set up'!$A$2:$D$50,4,FALSE)</f>
        <v>0</v>
      </c>
      <c r="K2593" s="4">
        <f t="shared" si="908"/>
        <v>45323</v>
      </c>
      <c r="L2593" s="5">
        <f t="shared" si="909"/>
        <v>2</v>
      </c>
      <c r="M2593" s="5">
        <f t="shared" si="910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up'!$A$2:$E$50,5,FALSE)</f>
        <v>Trsf</v>
      </c>
    </row>
    <row r="2594" spans="1:19" ht="15" customHeight="1" x14ac:dyDescent="0.35">
      <c r="A2594" s="4">
        <v>45323</v>
      </c>
      <c r="B2594" s="5">
        <f t="shared" si="906"/>
        <v>2</v>
      </c>
      <c r="C2594" s="5">
        <f t="shared" si="907"/>
        <v>2024</v>
      </c>
      <c r="D2594" s="5" t="s">
        <v>2415</v>
      </c>
      <c r="E2594" s="5" t="s">
        <v>400</v>
      </c>
      <c r="F2594" s="1" t="s">
        <v>401</v>
      </c>
      <c r="G2594" s="99" t="s">
        <v>46</v>
      </c>
      <c r="H2594" s="5">
        <v>1</v>
      </c>
      <c r="I2594" s="5" t="str">
        <f>VLOOKUP(F2594,'Set up'!$A$2:$C$50,3,FALSE)</f>
        <v>Cash</v>
      </c>
      <c r="J2594" s="5">
        <f>VLOOKUP(F2594,'Set up'!$A$2:$D$50,4,FALSE)</f>
        <v>0</v>
      </c>
      <c r="K2594" s="4">
        <f t="shared" si="908"/>
        <v>45323</v>
      </c>
      <c r="L2594" s="5">
        <f t="shared" si="909"/>
        <v>2</v>
      </c>
      <c r="M2594" s="5">
        <f t="shared" si="910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up'!$A$2:$E$50,5,FALSE)</f>
        <v>Trsf</v>
      </c>
    </row>
    <row r="2595" spans="1:19" ht="15" customHeight="1" x14ac:dyDescent="0.35">
      <c r="A2595" s="4">
        <v>45323</v>
      </c>
      <c r="B2595" s="5">
        <f t="shared" si="906"/>
        <v>2</v>
      </c>
      <c r="C2595" s="5">
        <f t="shared" si="907"/>
        <v>2024</v>
      </c>
      <c r="D2595" s="5" t="s">
        <v>2415</v>
      </c>
      <c r="E2595" s="5" t="s">
        <v>400</v>
      </c>
      <c r="F2595" s="1" t="s">
        <v>401</v>
      </c>
      <c r="G2595" s="99" t="s">
        <v>1470</v>
      </c>
      <c r="H2595" s="5">
        <v>1</v>
      </c>
      <c r="I2595" s="5" t="str">
        <f>VLOOKUP(F2595,'Set up'!$A$2:$C$50,3,FALSE)</f>
        <v>Cash</v>
      </c>
      <c r="J2595" s="5">
        <f>VLOOKUP(F2595,'Set up'!$A$2:$D$50,4,FALSE)</f>
        <v>0</v>
      </c>
      <c r="K2595" s="4">
        <f t="shared" si="908"/>
        <v>45323</v>
      </c>
      <c r="L2595" s="5">
        <f t="shared" si="909"/>
        <v>2</v>
      </c>
      <c r="M2595" s="5">
        <f t="shared" si="910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up'!$A$2:$E$50,5,FALSE)</f>
        <v>Trsf</v>
      </c>
    </row>
    <row r="2596" spans="1:19" ht="15" customHeight="1" x14ac:dyDescent="0.35">
      <c r="A2596" s="4">
        <v>45324</v>
      </c>
      <c r="B2596" s="5">
        <f t="shared" si="906"/>
        <v>2</v>
      </c>
      <c r="C2596" s="5">
        <f t="shared" si="907"/>
        <v>2024</v>
      </c>
      <c r="D2596" s="5" t="s">
        <v>2416</v>
      </c>
      <c r="E2596" s="5" t="s">
        <v>1311</v>
      </c>
      <c r="F2596" s="1" t="s">
        <v>1310</v>
      </c>
      <c r="G2596" s="99" t="s">
        <v>1895</v>
      </c>
      <c r="H2596" s="5">
        <v>3</v>
      </c>
      <c r="I2596" s="5">
        <f>VLOOKUP(F2596,'Set up'!$A$2:$C$50,3,FALSE)</f>
        <v>30</v>
      </c>
      <c r="J2596" s="5">
        <f>VLOOKUP(F2596,'Set up'!$A$2:$D$50,4,FALSE)</f>
        <v>30</v>
      </c>
      <c r="K2596" s="4">
        <f t="shared" si="908"/>
        <v>45354</v>
      </c>
      <c r="L2596" s="5">
        <f t="shared" si="909"/>
        <v>3</v>
      </c>
      <c r="M2596" s="5">
        <f t="shared" si="910"/>
        <v>2024</v>
      </c>
      <c r="N2596" s="6">
        <v>5214</v>
      </c>
      <c r="O2596" s="6">
        <f t="shared" ref="O2596:O2600" si="911">-N2596</f>
        <v>-5214</v>
      </c>
      <c r="P2596" s="6">
        <f t="shared" ref="P2596:P2600" si="912">SUM(N2596+O2596)</f>
        <v>0</v>
      </c>
      <c r="Q2596" s="7">
        <v>4207706.1500000013</v>
      </c>
      <c r="R2596" s="44" t="str">
        <f>VLOOKUP(F2596,'Set up'!$A$2:$E$50,5,FALSE)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906"/>
        <v>2</v>
      </c>
      <c r="C2597" s="5">
        <f t="shared" si="907"/>
        <v>2024</v>
      </c>
      <c r="D2597" s="5" t="s">
        <v>2416</v>
      </c>
      <c r="E2597" s="5" t="s">
        <v>1311</v>
      </c>
      <c r="F2597" s="1" t="s">
        <v>1310</v>
      </c>
      <c r="G2597" s="99" t="s">
        <v>2214</v>
      </c>
      <c r="H2597" s="5">
        <v>5</v>
      </c>
      <c r="I2597" s="5">
        <f>VLOOKUP(F2597,'Set up'!$A$2:$C$50,3,FALSE)</f>
        <v>30</v>
      </c>
      <c r="J2597" s="5">
        <f>VLOOKUP(F2597,'Set up'!$A$2:$D$50,4,FALSE)</f>
        <v>30</v>
      </c>
      <c r="K2597" s="4">
        <f t="shared" si="908"/>
        <v>45354</v>
      </c>
      <c r="L2597" s="5">
        <f t="shared" si="909"/>
        <v>3</v>
      </c>
      <c r="M2597" s="5">
        <f t="shared" si="910"/>
        <v>2024</v>
      </c>
      <c r="N2597" s="6">
        <v>2613</v>
      </c>
      <c r="O2597" s="6">
        <f t="shared" si="911"/>
        <v>-2613</v>
      </c>
      <c r="P2597" s="6">
        <f t="shared" si="912"/>
        <v>0</v>
      </c>
      <c r="Q2597" s="7">
        <v>4210319.1500000013</v>
      </c>
      <c r="R2597" s="44" t="str">
        <f>VLOOKUP(F2597,'Set up'!$A$2:$E$50,5,FALSE)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906"/>
        <v>2</v>
      </c>
      <c r="C2598" s="5">
        <f t="shared" si="907"/>
        <v>2024</v>
      </c>
      <c r="D2598" s="5" t="s">
        <v>2416</v>
      </c>
      <c r="E2598" s="5" t="s">
        <v>1311</v>
      </c>
      <c r="F2598" s="1" t="s">
        <v>1310</v>
      </c>
      <c r="G2598" s="99" t="s">
        <v>1406</v>
      </c>
      <c r="H2598" s="5">
        <v>3</v>
      </c>
      <c r="I2598" s="5">
        <f>VLOOKUP(F2598,'Set up'!$A$2:$C$50,3,FALSE)</f>
        <v>30</v>
      </c>
      <c r="J2598" s="5">
        <f>VLOOKUP(F2598,'Set up'!$A$2:$D$50,4,FALSE)</f>
        <v>30</v>
      </c>
      <c r="K2598" s="4">
        <f t="shared" si="908"/>
        <v>45354</v>
      </c>
      <c r="L2598" s="5">
        <f t="shared" si="909"/>
        <v>3</v>
      </c>
      <c r="M2598" s="5">
        <f t="shared" si="910"/>
        <v>2024</v>
      </c>
      <c r="N2598" s="6">
        <v>144</v>
      </c>
      <c r="O2598" s="6">
        <f t="shared" si="911"/>
        <v>-144</v>
      </c>
      <c r="P2598" s="6">
        <f t="shared" si="912"/>
        <v>0</v>
      </c>
      <c r="Q2598" s="7">
        <v>4210463.1500000013</v>
      </c>
      <c r="R2598" s="44" t="str">
        <f>VLOOKUP(F2598,'Set up'!$A$2:$E$50,5,FALSE)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906"/>
        <v>2</v>
      </c>
      <c r="C2599" s="5">
        <f t="shared" si="907"/>
        <v>2024</v>
      </c>
      <c r="D2599" s="5" t="s">
        <v>2416</v>
      </c>
      <c r="E2599" s="5" t="s">
        <v>1311</v>
      </c>
      <c r="F2599" s="1" t="s">
        <v>1310</v>
      </c>
      <c r="G2599" s="99" t="s">
        <v>2200</v>
      </c>
      <c r="H2599" s="5">
        <v>3</v>
      </c>
      <c r="I2599" s="5">
        <f>VLOOKUP(F2599,'Set up'!$A$2:$C$50,3,FALSE)</f>
        <v>30</v>
      </c>
      <c r="J2599" s="5">
        <f>VLOOKUP(F2599,'Set up'!$A$2:$D$50,4,FALSE)</f>
        <v>30</v>
      </c>
      <c r="K2599" s="4">
        <f t="shared" si="908"/>
        <v>45354</v>
      </c>
      <c r="L2599" s="5">
        <f t="shared" si="909"/>
        <v>3</v>
      </c>
      <c r="M2599" s="5">
        <f t="shared" si="910"/>
        <v>2024</v>
      </c>
      <c r="N2599" s="6">
        <v>187.5</v>
      </c>
      <c r="O2599" s="6">
        <f t="shared" si="911"/>
        <v>-187.5</v>
      </c>
      <c r="P2599" s="6">
        <f t="shared" si="912"/>
        <v>0</v>
      </c>
      <c r="Q2599" s="7">
        <v>4210650.6500000013</v>
      </c>
      <c r="R2599" s="44" t="str">
        <f>VLOOKUP(F2599,'Set up'!$A$2:$E$50,5,FALSE)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906"/>
        <v>2</v>
      </c>
      <c r="C2600" s="5">
        <f t="shared" si="907"/>
        <v>2024</v>
      </c>
      <c r="D2600" s="5" t="s">
        <v>2416</v>
      </c>
      <c r="E2600" s="5" t="s">
        <v>1311</v>
      </c>
      <c r="F2600" s="1" t="s">
        <v>1310</v>
      </c>
      <c r="G2600" s="99" t="s">
        <v>1062</v>
      </c>
      <c r="H2600" s="5">
        <v>2</v>
      </c>
      <c r="I2600" s="5">
        <f>VLOOKUP(F2600,'Set up'!$A$2:$C$50,3,FALSE)</f>
        <v>30</v>
      </c>
      <c r="J2600" s="5">
        <f>VLOOKUP(F2600,'Set up'!$A$2:$D$50,4,FALSE)</f>
        <v>30</v>
      </c>
      <c r="K2600" s="4">
        <f t="shared" si="908"/>
        <v>45354</v>
      </c>
      <c r="L2600" s="5">
        <f t="shared" si="909"/>
        <v>3</v>
      </c>
      <c r="M2600" s="5">
        <f t="shared" si="910"/>
        <v>2024</v>
      </c>
      <c r="N2600" s="6">
        <v>190</v>
      </c>
      <c r="O2600" s="6">
        <f t="shared" si="911"/>
        <v>-190</v>
      </c>
      <c r="P2600" s="6">
        <f t="shared" si="912"/>
        <v>0</v>
      </c>
      <c r="Q2600" s="7">
        <v>4210840.6500000013</v>
      </c>
      <c r="R2600" s="44" t="str">
        <f>VLOOKUP(F2600,'Set up'!$A$2:$E$50,5,FALSE)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906"/>
        <v>2</v>
      </c>
      <c r="C2601" s="5">
        <f t="shared" si="907"/>
        <v>2024</v>
      </c>
      <c r="D2601" s="5" t="s">
        <v>2417</v>
      </c>
      <c r="E2601" s="5" t="s">
        <v>2376</v>
      </c>
      <c r="F2601" s="1" t="s">
        <v>2357</v>
      </c>
      <c r="G2601" s="99" t="s">
        <v>2352</v>
      </c>
      <c r="H2601" s="5">
        <v>2</v>
      </c>
      <c r="I2601" s="5" t="str">
        <f>VLOOKUP(F2601,'Set up'!$A$2:$C$50,3,FALSE)</f>
        <v>Cash</v>
      </c>
      <c r="J2601" s="5">
        <f>VLOOKUP(F2601,'Set up'!$A$2:$D$50,4,FALSE)</f>
        <v>0</v>
      </c>
      <c r="K2601" s="4">
        <f t="shared" si="908"/>
        <v>45324</v>
      </c>
      <c r="L2601" s="5">
        <f t="shared" si="909"/>
        <v>2</v>
      </c>
      <c r="M2601" s="5">
        <f t="shared" si="910"/>
        <v>2024</v>
      </c>
      <c r="N2601" s="6">
        <v>555</v>
      </c>
      <c r="O2601" s="6">
        <f t="shared" ref="O2601" si="913">-N2601</f>
        <v>-555</v>
      </c>
      <c r="P2601" s="6">
        <f t="shared" ref="P2601" si="914">SUM(N2601+O2601)</f>
        <v>0</v>
      </c>
      <c r="Q2601" s="7">
        <v>4211395.6500000013</v>
      </c>
      <c r="R2601" s="44" t="str">
        <f>VLOOKUP(F2601,'Set up'!$A$2:$E$50,5,FALSE)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906"/>
        <v>2</v>
      </c>
      <c r="C2602" s="5">
        <f t="shared" si="907"/>
        <v>2024</v>
      </c>
      <c r="D2602" s="5" t="s">
        <v>2418</v>
      </c>
      <c r="E2602" s="5" t="s">
        <v>2016</v>
      </c>
      <c r="F2602" s="1" t="s">
        <v>2013</v>
      </c>
      <c r="G2602" s="99" t="s">
        <v>2200</v>
      </c>
      <c r="H2602" s="5">
        <v>3</v>
      </c>
      <c r="I2602" s="5" t="str">
        <f>VLOOKUP(F2602,'Set up'!$A$2:$C$50,3,FALSE)</f>
        <v>Cash</v>
      </c>
      <c r="J2602" s="5">
        <f>VLOOKUP(F2602,'Set up'!$A$2:$D$50,4,FALSE)</f>
        <v>0</v>
      </c>
      <c r="K2602" s="4">
        <f t="shared" si="908"/>
        <v>45325</v>
      </c>
      <c r="L2602" s="5">
        <f t="shared" si="909"/>
        <v>2</v>
      </c>
      <c r="M2602" s="5">
        <f t="shared" si="910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up'!$A$2:$E$50,5,FALSE)</f>
        <v>Trsf</v>
      </c>
    </row>
    <row r="2603" spans="1:19" ht="15" customHeight="1" x14ac:dyDescent="0.35">
      <c r="A2603" s="4">
        <v>45325</v>
      </c>
      <c r="B2603" s="5">
        <f t="shared" si="906"/>
        <v>2</v>
      </c>
      <c r="C2603" s="5">
        <f t="shared" si="907"/>
        <v>2024</v>
      </c>
      <c r="D2603" s="5" t="s">
        <v>2419</v>
      </c>
      <c r="E2603" s="5" t="s">
        <v>2016</v>
      </c>
      <c r="F2603" s="1" t="s">
        <v>2013</v>
      </c>
      <c r="G2603" s="99" t="s">
        <v>1895</v>
      </c>
      <c r="H2603" s="5">
        <v>3</v>
      </c>
      <c r="I2603" s="5" t="str">
        <f>VLOOKUP(F2603,'Set up'!$A$2:$C$50,3,FALSE)</f>
        <v>Cash</v>
      </c>
      <c r="J2603" s="5">
        <f>VLOOKUP(F2603,'Set up'!$A$2:$D$50,4,FALSE)</f>
        <v>0</v>
      </c>
      <c r="K2603" s="4">
        <f t="shared" si="908"/>
        <v>45325</v>
      </c>
      <c r="L2603" s="5">
        <f t="shared" si="909"/>
        <v>2</v>
      </c>
      <c r="M2603" s="5">
        <f t="shared" si="910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up'!$A$2:$E$50,5,FALSE)</f>
        <v>Trsf</v>
      </c>
    </row>
    <row r="2604" spans="1:19" ht="15" customHeight="1" x14ac:dyDescent="0.35">
      <c r="A2604" s="4">
        <v>45325</v>
      </c>
      <c r="B2604" s="5">
        <f t="shared" si="906"/>
        <v>2</v>
      </c>
      <c r="C2604" s="5">
        <f t="shared" si="907"/>
        <v>2024</v>
      </c>
      <c r="D2604" s="5" t="s">
        <v>2419</v>
      </c>
      <c r="E2604" s="5" t="s">
        <v>2016</v>
      </c>
      <c r="F2604" s="1" t="s">
        <v>2013</v>
      </c>
      <c r="G2604" s="99" t="s">
        <v>1797</v>
      </c>
      <c r="H2604" s="5">
        <v>1</v>
      </c>
      <c r="I2604" s="5" t="str">
        <f>VLOOKUP(F2604,'Set up'!$A$2:$C$50,3,FALSE)</f>
        <v>Cash</v>
      </c>
      <c r="J2604" s="5">
        <f>VLOOKUP(F2604,'Set up'!$A$2:$D$50,4,FALSE)</f>
        <v>0</v>
      </c>
      <c r="K2604" s="4">
        <f t="shared" si="908"/>
        <v>45325</v>
      </c>
      <c r="L2604" s="5">
        <f t="shared" si="909"/>
        <v>2</v>
      </c>
      <c r="M2604" s="5">
        <f t="shared" si="910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up'!$A$2:$E$50,5,FALSE)</f>
        <v>Trsf</v>
      </c>
    </row>
    <row r="2605" spans="1:19" ht="15" customHeight="1" x14ac:dyDescent="0.35">
      <c r="A2605" s="4">
        <v>45325</v>
      </c>
      <c r="B2605" s="5">
        <f t="shared" si="906"/>
        <v>2</v>
      </c>
      <c r="C2605" s="5">
        <f t="shared" si="907"/>
        <v>2024</v>
      </c>
      <c r="D2605" s="5" t="s">
        <v>2419</v>
      </c>
      <c r="E2605" s="5" t="s">
        <v>2016</v>
      </c>
      <c r="F2605" s="1" t="s">
        <v>2013</v>
      </c>
      <c r="G2605" s="99" t="s">
        <v>2352</v>
      </c>
      <c r="H2605" s="5">
        <v>8</v>
      </c>
      <c r="I2605" s="5" t="str">
        <f>VLOOKUP(F2605,'Set up'!$A$2:$C$50,3,FALSE)</f>
        <v>Cash</v>
      </c>
      <c r="J2605" s="5">
        <f>VLOOKUP(F2605,'Set up'!$A$2:$D$50,4,FALSE)</f>
        <v>0</v>
      </c>
      <c r="K2605" s="4">
        <f t="shared" si="908"/>
        <v>45325</v>
      </c>
      <c r="L2605" s="5">
        <f t="shared" si="909"/>
        <v>2</v>
      </c>
      <c r="M2605" s="5">
        <f t="shared" si="910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up'!$A$2:$E$50,5,FALSE)</f>
        <v>Trsf</v>
      </c>
    </row>
    <row r="2606" spans="1:19" ht="15" customHeight="1" x14ac:dyDescent="0.35">
      <c r="A2606" s="4">
        <v>45325</v>
      </c>
      <c r="B2606" s="5">
        <f t="shared" si="906"/>
        <v>2</v>
      </c>
      <c r="C2606" s="5">
        <f t="shared" si="907"/>
        <v>2024</v>
      </c>
      <c r="D2606" s="5" t="s">
        <v>2419</v>
      </c>
      <c r="E2606" s="5" t="s">
        <v>2016</v>
      </c>
      <c r="F2606" s="1" t="s">
        <v>2013</v>
      </c>
      <c r="G2606" s="99" t="s">
        <v>2031</v>
      </c>
      <c r="H2606" s="5">
        <v>5</v>
      </c>
      <c r="I2606" s="5" t="str">
        <f>VLOOKUP(F2606,'Set up'!$A$2:$C$50,3,FALSE)</f>
        <v>Cash</v>
      </c>
      <c r="J2606" s="5">
        <f>VLOOKUP(F2606,'Set up'!$A$2:$D$50,4,FALSE)</f>
        <v>0</v>
      </c>
      <c r="K2606" s="4">
        <f t="shared" si="908"/>
        <v>45325</v>
      </c>
      <c r="L2606" s="5">
        <f t="shared" si="909"/>
        <v>2</v>
      </c>
      <c r="M2606" s="5">
        <f t="shared" si="910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up'!$A$2:$E$50,5,FALSE)</f>
        <v>Trsf</v>
      </c>
    </row>
    <row r="2607" spans="1:19" ht="15" customHeight="1" x14ac:dyDescent="0.35">
      <c r="A2607" s="4">
        <v>45325</v>
      </c>
      <c r="B2607" s="5">
        <f t="shared" si="906"/>
        <v>2</v>
      </c>
      <c r="C2607" s="5">
        <f t="shared" si="907"/>
        <v>2024</v>
      </c>
      <c r="D2607" s="5" t="s">
        <v>2419</v>
      </c>
      <c r="E2607" s="5" t="s">
        <v>2016</v>
      </c>
      <c r="F2607" s="1" t="s">
        <v>2013</v>
      </c>
      <c r="G2607" s="99" t="s">
        <v>2003</v>
      </c>
      <c r="H2607" s="5">
        <v>2</v>
      </c>
      <c r="I2607" s="5" t="str">
        <f>VLOOKUP(F2607,'Set up'!$A$2:$C$50,3,FALSE)</f>
        <v>Cash</v>
      </c>
      <c r="J2607" s="5">
        <f>VLOOKUP(F2607,'Set up'!$A$2:$D$50,4,FALSE)</f>
        <v>0</v>
      </c>
      <c r="K2607" s="4">
        <f t="shared" si="908"/>
        <v>45325</v>
      </c>
      <c r="L2607" s="5">
        <f t="shared" si="909"/>
        <v>2</v>
      </c>
      <c r="M2607" s="5">
        <f t="shared" si="910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up'!$A$2:$E$50,5,FALSE)</f>
        <v>Trsf</v>
      </c>
    </row>
    <row r="2608" spans="1:19" ht="15" customHeight="1" x14ac:dyDescent="0.35">
      <c r="A2608" s="4">
        <v>45325</v>
      </c>
      <c r="B2608" s="5">
        <f t="shared" si="906"/>
        <v>2</v>
      </c>
      <c r="C2608" s="5">
        <f t="shared" si="907"/>
        <v>2024</v>
      </c>
      <c r="D2608" s="5" t="s">
        <v>2419</v>
      </c>
      <c r="E2608" s="5" t="s">
        <v>2016</v>
      </c>
      <c r="F2608" s="1" t="s">
        <v>2013</v>
      </c>
      <c r="G2608" s="99" t="s">
        <v>1062</v>
      </c>
      <c r="H2608" s="5">
        <v>4</v>
      </c>
      <c r="I2608" s="5" t="str">
        <f>VLOOKUP(F2608,'Set up'!$A$2:$C$50,3,FALSE)</f>
        <v>Cash</v>
      </c>
      <c r="J2608" s="5">
        <f>VLOOKUP(F2608,'Set up'!$A$2:$D$50,4,FALSE)</f>
        <v>0</v>
      </c>
      <c r="K2608" s="4">
        <f t="shared" si="908"/>
        <v>45325</v>
      </c>
      <c r="L2608" s="5">
        <f t="shared" si="909"/>
        <v>2</v>
      </c>
      <c r="M2608" s="5">
        <f t="shared" si="910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up'!$A$2:$E$50,5,FALSE)</f>
        <v>Trsf</v>
      </c>
    </row>
    <row r="2609" spans="1:19" ht="15" customHeight="1" x14ac:dyDescent="0.35">
      <c r="A2609" s="4">
        <v>45325</v>
      </c>
      <c r="B2609" s="5">
        <f t="shared" si="906"/>
        <v>2</v>
      </c>
      <c r="C2609" s="5">
        <f t="shared" si="907"/>
        <v>2024</v>
      </c>
      <c r="D2609" s="5" t="s">
        <v>2420</v>
      </c>
      <c r="E2609" s="5" t="s">
        <v>2016</v>
      </c>
      <c r="F2609" s="1" t="s">
        <v>2013</v>
      </c>
      <c r="G2609" s="99" t="s">
        <v>1074</v>
      </c>
      <c r="H2609" s="5">
        <v>1</v>
      </c>
      <c r="I2609" s="5" t="str">
        <f>VLOOKUP(F2609,'Set up'!$A$2:$C$50,3,FALSE)</f>
        <v>Cash</v>
      </c>
      <c r="J2609" s="5">
        <f>VLOOKUP(F2609,'Set up'!$A$2:$D$50,4,FALSE)</f>
        <v>0</v>
      </c>
      <c r="K2609" s="4">
        <f t="shared" si="908"/>
        <v>45325</v>
      </c>
      <c r="L2609" s="5">
        <f t="shared" si="909"/>
        <v>2</v>
      </c>
      <c r="M2609" s="5">
        <f t="shared" si="910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up'!$A$2:$E$50,5,FALSE)</f>
        <v>Trsf</v>
      </c>
    </row>
    <row r="2610" spans="1:19" ht="15" customHeight="1" x14ac:dyDescent="0.35">
      <c r="A2610" s="4">
        <v>45327</v>
      </c>
      <c r="B2610" s="5">
        <f t="shared" si="906"/>
        <v>2</v>
      </c>
      <c r="C2610" s="5">
        <f t="shared" si="907"/>
        <v>2024</v>
      </c>
      <c r="D2610" s="5" t="s">
        <v>2421</v>
      </c>
      <c r="E2610" s="5" t="s">
        <v>61</v>
      </c>
      <c r="F2610" s="1" t="s">
        <v>62</v>
      </c>
      <c r="G2610" s="99" t="s">
        <v>1179</v>
      </c>
      <c r="H2610" s="5">
        <v>8</v>
      </c>
      <c r="I2610" s="5">
        <f>VLOOKUP(F2610,'Set up'!$A$2:$C$50,3,FALSE)</f>
        <v>120</v>
      </c>
      <c r="J2610" s="5">
        <f>VLOOKUP(F2610,'Set up'!$A$2:$D$50,4,FALSE)</f>
        <v>120</v>
      </c>
      <c r="K2610" s="4">
        <f t="shared" si="908"/>
        <v>45447</v>
      </c>
      <c r="L2610" s="5">
        <f t="shared" si="909"/>
        <v>6</v>
      </c>
      <c r="M2610" s="5">
        <f t="shared" si="910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up'!$A$2:$E$50,5,FALSE)</f>
        <v>Trsf</v>
      </c>
    </row>
    <row r="2611" spans="1:19" ht="15" customHeight="1" x14ac:dyDescent="0.35">
      <c r="A2611" s="4">
        <v>45327</v>
      </c>
      <c r="B2611" s="5">
        <f t="shared" si="906"/>
        <v>2</v>
      </c>
      <c r="C2611" s="5">
        <f t="shared" si="907"/>
        <v>2024</v>
      </c>
      <c r="D2611" s="5" t="s">
        <v>2421</v>
      </c>
      <c r="E2611" s="5" t="s">
        <v>61</v>
      </c>
      <c r="F2611" s="1" t="s">
        <v>62</v>
      </c>
      <c r="G2611" s="99" t="s">
        <v>1393</v>
      </c>
      <c r="H2611" s="5">
        <v>10</v>
      </c>
      <c r="I2611" s="5">
        <f>VLOOKUP(F2611,'Set up'!$A$2:$C$50,3,FALSE)</f>
        <v>120</v>
      </c>
      <c r="J2611" s="5">
        <f>VLOOKUP(F2611,'Set up'!$A$2:$D$50,4,FALSE)</f>
        <v>120</v>
      </c>
      <c r="K2611" s="4">
        <f t="shared" si="908"/>
        <v>45447</v>
      </c>
      <c r="L2611" s="5">
        <f t="shared" si="909"/>
        <v>6</v>
      </c>
      <c r="M2611" s="5">
        <f t="shared" si="910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up'!$A$2:$E$50,5,FALSE)</f>
        <v>Trsf</v>
      </c>
    </row>
    <row r="2612" spans="1:19" ht="15" customHeight="1" x14ac:dyDescent="0.35">
      <c r="A2612" s="4">
        <v>45327</v>
      </c>
      <c r="B2612" s="5">
        <f t="shared" si="906"/>
        <v>2</v>
      </c>
      <c r="C2612" s="5">
        <f t="shared" si="907"/>
        <v>2024</v>
      </c>
      <c r="D2612" s="5" t="s">
        <v>2421</v>
      </c>
      <c r="E2612" s="5" t="s">
        <v>61</v>
      </c>
      <c r="F2612" s="1" t="s">
        <v>62</v>
      </c>
      <c r="G2612" s="99" t="s">
        <v>792</v>
      </c>
      <c r="H2612" s="5">
        <v>10</v>
      </c>
      <c r="I2612" s="5">
        <f>VLOOKUP(F2612,'Set up'!$A$2:$C$50,3,FALSE)</f>
        <v>120</v>
      </c>
      <c r="J2612" s="5">
        <f>VLOOKUP(F2612,'Set up'!$A$2:$D$50,4,FALSE)</f>
        <v>120</v>
      </c>
      <c r="K2612" s="4">
        <f t="shared" si="908"/>
        <v>45447</v>
      </c>
      <c r="L2612" s="5">
        <f t="shared" si="909"/>
        <v>6</v>
      </c>
      <c r="M2612" s="5">
        <f t="shared" si="910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up'!$A$2:$E$50,5,FALSE)</f>
        <v>Trsf</v>
      </c>
    </row>
    <row r="2613" spans="1:19" ht="15" customHeight="1" x14ac:dyDescent="0.35">
      <c r="A2613" s="4">
        <v>45327</v>
      </c>
      <c r="B2613" s="5">
        <f t="shared" si="906"/>
        <v>2</v>
      </c>
      <c r="C2613" s="5">
        <f t="shared" si="907"/>
        <v>2024</v>
      </c>
      <c r="D2613" s="5" t="s">
        <v>2421</v>
      </c>
      <c r="E2613" s="5" t="s">
        <v>61</v>
      </c>
      <c r="F2613" s="1" t="s">
        <v>62</v>
      </c>
      <c r="G2613" s="99" t="s">
        <v>46</v>
      </c>
      <c r="H2613" s="5">
        <v>8</v>
      </c>
      <c r="I2613" s="5">
        <f>VLOOKUP(F2613,'Set up'!$A$2:$C$50,3,FALSE)</f>
        <v>120</v>
      </c>
      <c r="J2613" s="5">
        <f>VLOOKUP(F2613,'Set up'!$A$2:$D$50,4,FALSE)</f>
        <v>120</v>
      </c>
      <c r="K2613" s="4">
        <f t="shared" si="908"/>
        <v>45447</v>
      </c>
      <c r="L2613" s="5">
        <f t="shared" si="909"/>
        <v>6</v>
      </c>
      <c r="M2613" s="5">
        <f t="shared" si="910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up'!$A$2:$E$50,5,FALSE)</f>
        <v>Trsf</v>
      </c>
    </row>
    <row r="2614" spans="1:19" ht="15" customHeight="1" x14ac:dyDescent="0.35">
      <c r="A2614" s="4">
        <v>45327</v>
      </c>
      <c r="B2614" s="5">
        <f t="shared" si="906"/>
        <v>2</v>
      </c>
      <c r="C2614" s="5">
        <f t="shared" si="907"/>
        <v>2024</v>
      </c>
      <c r="D2614" s="5" t="s">
        <v>2421</v>
      </c>
      <c r="E2614" s="5" t="s">
        <v>61</v>
      </c>
      <c r="F2614" s="1" t="s">
        <v>62</v>
      </c>
      <c r="G2614" s="99" t="s">
        <v>945</v>
      </c>
      <c r="H2614" s="5">
        <v>1</v>
      </c>
      <c r="I2614" s="5">
        <f>VLOOKUP(F2614,'Set up'!$A$2:$C$50,3,FALSE)</f>
        <v>120</v>
      </c>
      <c r="J2614" s="5">
        <f>VLOOKUP(F2614,'Set up'!$A$2:$D$50,4,FALSE)</f>
        <v>120</v>
      </c>
      <c r="K2614" s="4">
        <f t="shared" si="908"/>
        <v>45447</v>
      </c>
      <c r="L2614" s="5">
        <f t="shared" si="909"/>
        <v>6</v>
      </c>
      <c r="M2614" s="5">
        <f t="shared" si="910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up'!$A$2:$E$50,5,FALSE)</f>
        <v>Trsf</v>
      </c>
    </row>
    <row r="2615" spans="1:19" ht="15" customHeight="1" x14ac:dyDescent="0.35">
      <c r="A2615" s="4">
        <v>45327</v>
      </c>
      <c r="B2615" s="5">
        <f t="shared" si="906"/>
        <v>2</v>
      </c>
      <c r="C2615" s="5">
        <f t="shared" si="907"/>
        <v>2024</v>
      </c>
      <c r="D2615" s="5" t="s">
        <v>2421</v>
      </c>
      <c r="E2615" s="5" t="s">
        <v>61</v>
      </c>
      <c r="F2615" s="1" t="s">
        <v>62</v>
      </c>
      <c r="G2615" s="99" t="s">
        <v>615</v>
      </c>
      <c r="H2615" s="5">
        <v>1</v>
      </c>
      <c r="I2615" s="5">
        <f>VLOOKUP(F2615,'Set up'!$A$2:$C$50,3,FALSE)</f>
        <v>120</v>
      </c>
      <c r="J2615" s="5">
        <f>VLOOKUP(F2615,'Set up'!$A$2:$D$50,4,FALSE)</f>
        <v>120</v>
      </c>
      <c r="K2615" s="4">
        <f t="shared" si="908"/>
        <v>45447</v>
      </c>
      <c r="L2615" s="5">
        <f t="shared" si="909"/>
        <v>6</v>
      </c>
      <c r="M2615" s="5">
        <f t="shared" si="910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up'!$A$2:$E$50,5,FALSE)</f>
        <v>Trsf</v>
      </c>
    </row>
    <row r="2616" spans="1:19" ht="15" customHeight="1" x14ac:dyDescent="0.35">
      <c r="A2616" s="4">
        <v>45328</v>
      </c>
      <c r="B2616" s="5">
        <f t="shared" si="906"/>
        <v>2</v>
      </c>
      <c r="C2616" s="5">
        <f t="shared" si="907"/>
        <v>2024</v>
      </c>
      <c r="D2616" s="5" t="s">
        <v>2422</v>
      </c>
      <c r="E2616" s="5" t="s">
        <v>2016</v>
      </c>
      <c r="F2616" s="1" t="s">
        <v>2013</v>
      </c>
      <c r="G2616" s="99" t="s">
        <v>2200</v>
      </c>
      <c r="H2616" s="5">
        <v>13</v>
      </c>
      <c r="I2616" s="5" t="str">
        <f>VLOOKUP(F2616,'Set up'!$A$2:$C$50,3,FALSE)</f>
        <v>Cash</v>
      </c>
      <c r="J2616" s="5">
        <f>VLOOKUP(F2616,'Set up'!$A$2:$D$50,4,FALSE)</f>
        <v>0</v>
      </c>
      <c r="K2616" s="4">
        <f t="shared" si="908"/>
        <v>45328</v>
      </c>
      <c r="L2616" s="5">
        <f t="shared" si="909"/>
        <v>2</v>
      </c>
      <c r="M2616" s="5">
        <f t="shared" si="910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up'!$A$2:$E$50,5,FALSE)</f>
        <v>Trsf</v>
      </c>
    </row>
    <row r="2617" spans="1:19" ht="15" customHeight="1" x14ac:dyDescent="0.35">
      <c r="A2617" s="4">
        <v>45328</v>
      </c>
      <c r="B2617" s="5">
        <f t="shared" si="906"/>
        <v>2</v>
      </c>
      <c r="C2617" s="5">
        <f t="shared" si="907"/>
        <v>2024</v>
      </c>
      <c r="D2617" s="5" t="s">
        <v>2423</v>
      </c>
      <c r="E2617" s="5" t="s">
        <v>2016</v>
      </c>
      <c r="F2617" s="1" t="s">
        <v>2013</v>
      </c>
      <c r="G2617" s="99" t="s">
        <v>1895</v>
      </c>
      <c r="H2617" s="5">
        <v>12</v>
      </c>
      <c r="I2617" s="5" t="str">
        <f>VLOOKUP(F2617,'Set up'!$A$2:$C$50,3,FALSE)</f>
        <v>Cash</v>
      </c>
      <c r="J2617" s="5">
        <f>VLOOKUP(F2617,'Set up'!$A$2:$D$50,4,FALSE)</f>
        <v>0</v>
      </c>
      <c r="K2617" s="4">
        <f t="shared" si="908"/>
        <v>45328</v>
      </c>
      <c r="L2617" s="5">
        <f t="shared" si="909"/>
        <v>2</v>
      </c>
      <c r="M2617" s="5">
        <f t="shared" si="910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up'!$A$2:$E$50,5,FALSE)</f>
        <v>Trsf</v>
      </c>
    </row>
    <row r="2618" spans="1:19" ht="15" customHeight="1" x14ac:dyDescent="0.35">
      <c r="A2618" s="4">
        <v>45328</v>
      </c>
      <c r="B2618" s="5">
        <f t="shared" si="906"/>
        <v>2</v>
      </c>
      <c r="C2618" s="5">
        <f t="shared" si="907"/>
        <v>2024</v>
      </c>
      <c r="D2618" s="5" t="s">
        <v>2423</v>
      </c>
      <c r="E2618" s="5" t="s">
        <v>2016</v>
      </c>
      <c r="F2618" s="1" t="s">
        <v>2013</v>
      </c>
      <c r="G2618" s="99" t="s">
        <v>1797</v>
      </c>
      <c r="H2618" s="5">
        <v>33</v>
      </c>
      <c r="I2618" s="5" t="str">
        <f>VLOOKUP(F2618,'Set up'!$A$2:$C$50,3,FALSE)</f>
        <v>Cash</v>
      </c>
      <c r="J2618" s="5">
        <f>VLOOKUP(F2618,'Set up'!$A$2:$D$50,4,FALSE)</f>
        <v>0</v>
      </c>
      <c r="K2618" s="4">
        <f t="shared" si="908"/>
        <v>45328</v>
      </c>
      <c r="L2618" s="5">
        <f t="shared" si="909"/>
        <v>2</v>
      </c>
      <c r="M2618" s="5">
        <f t="shared" si="910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up'!$A$2:$E$50,5,FALSE)</f>
        <v>Trsf</v>
      </c>
    </row>
    <row r="2619" spans="1:19" ht="15" customHeight="1" x14ac:dyDescent="0.35">
      <c r="A2619" s="4">
        <v>45328</v>
      </c>
      <c r="B2619" s="5">
        <f t="shared" si="906"/>
        <v>2</v>
      </c>
      <c r="C2619" s="5">
        <f t="shared" si="907"/>
        <v>2024</v>
      </c>
      <c r="D2619" s="5" t="s">
        <v>2423</v>
      </c>
      <c r="E2619" s="5" t="s">
        <v>2016</v>
      </c>
      <c r="F2619" s="1" t="s">
        <v>2013</v>
      </c>
      <c r="G2619" s="99" t="s">
        <v>1923</v>
      </c>
      <c r="H2619" s="5">
        <v>21</v>
      </c>
      <c r="I2619" s="5" t="str">
        <f>VLOOKUP(F2619,'Set up'!$A$2:$C$50,3,FALSE)</f>
        <v>Cash</v>
      </c>
      <c r="J2619" s="5">
        <f>VLOOKUP(F2619,'Set up'!$A$2:$D$50,4,FALSE)</f>
        <v>0</v>
      </c>
      <c r="K2619" s="4">
        <f t="shared" si="908"/>
        <v>45328</v>
      </c>
      <c r="L2619" s="5">
        <f t="shared" si="909"/>
        <v>2</v>
      </c>
      <c r="M2619" s="5">
        <f t="shared" si="910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up'!$A$2:$E$50,5,FALSE)</f>
        <v>Trsf</v>
      </c>
    </row>
    <row r="2620" spans="1:19" ht="15" customHeight="1" x14ac:dyDescent="0.35">
      <c r="A2620" s="4">
        <v>45328</v>
      </c>
      <c r="B2620" s="5">
        <f t="shared" si="906"/>
        <v>2</v>
      </c>
      <c r="C2620" s="5">
        <f t="shared" si="907"/>
        <v>2024</v>
      </c>
      <c r="D2620" s="5" t="s">
        <v>2423</v>
      </c>
      <c r="E2620" s="5" t="s">
        <v>2016</v>
      </c>
      <c r="F2620" s="1" t="s">
        <v>2013</v>
      </c>
      <c r="G2620" s="99" t="s">
        <v>1062</v>
      </c>
      <c r="H2620" s="5">
        <v>4</v>
      </c>
      <c r="I2620" s="5" t="str">
        <f>VLOOKUP(F2620,'Set up'!$A$2:$C$50,3,FALSE)</f>
        <v>Cash</v>
      </c>
      <c r="J2620" s="5">
        <f>VLOOKUP(F2620,'Set up'!$A$2:$D$50,4,FALSE)</f>
        <v>0</v>
      </c>
      <c r="K2620" s="4">
        <f t="shared" si="908"/>
        <v>45328</v>
      </c>
      <c r="L2620" s="5">
        <f t="shared" si="909"/>
        <v>2</v>
      </c>
      <c r="M2620" s="5">
        <f t="shared" si="910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up'!$A$2:$E$50,5,FALSE)</f>
        <v>Trsf</v>
      </c>
    </row>
    <row r="2621" spans="1:19" ht="15" customHeight="1" x14ac:dyDescent="0.35">
      <c r="A2621" s="4">
        <v>45328</v>
      </c>
      <c r="B2621" s="5">
        <f t="shared" si="906"/>
        <v>2</v>
      </c>
      <c r="C2621" s="5">
        <f t="shared" si="907"/>
        <v>2024</v>
      </c>
      <c r="D2621" s="5" t="s">
        <v>2424</v>
      </c>
      <c r="E2621" s="5" t="s">
        <v>786</v>
      </c>
      <c r="F2621" s="1" t="s">
        <v>785</v>
      </c>
      <c r="G2621" s="99" t="s">
        <v>1734</v>
      </c>
      <c r="H2621" s="5">
        <v>1</v>
      </c>
      <c r="I2621" s="5" t="str">
        <f>VLOOKUP(F2621,'Set up'!$A$2:$C$50,3,FALSE)</f>
        <v>Cash</v>
      </c>
      <c r="J2621" s="5">
        <f>VLOOKUP(F2621,'Set up'!$A$2:$D$50,4,FALSE)</f>
        <v>0</v>
      </c>
      <c r="K2621" s="4">
        <f t="shared" si="908"/>
        <v>45328</v>
      </c>
      <c r="L2621" s="5">
        <f t="shared" si="909"/>
        <v>2</v>
      </c>
      <c r="M2621" s="5">
        <f t="shared" si="910"/>
        <v>2024</v>
      </c>
      <c r="N2621" s="6">
        <v>1738</v>
      </c>
      <c r="O2621" s="6">
        <f t="shared" ref="O2621:O2627" si="915">-N2621</f>
        <v>-1738</v>
      </c>
      <c r="P2621" s="6">
        <f t="shared" ref="P2621:P2627" si="916">SUM(N2621+O2621)</f>
        <v>0</v>
      </c>
      <c r="Q2621" s="7">
        <v>4272228.4500000011</v>
      </c>
      <c r="R2621" s="44" t="str">
        <f>VLOOKUP(F2621,'Set up'!$A$2:$E$50,5,FALSE)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906"/>
        <v>2</v>
      </c>
      <c r="C2622" s="5">
        <f t="shared" si="907"/>
        <v>2024</v>
      </c>
      <c r="D2622" s="5" t="s">
        <v>2424</v>
      </c>
      <c r="E2622" s="5" t="s">
        <v>786</v>
      </c>
      <c r="F2622" s="1" t="s">
        <v>785</v>
      </c>
      <c r="G2622" s="99" t="s">
        <v>641</v>
      </c>
      <c r="H2622" s="5">
        <v>1</v>
      </c>
      <c r="I2622" s="5" t="str">
        <f>VLOOKUP(F2622,'Set up'!$A$2:$C$50,3,FALSE)</f>
        <v>Cash</v>
      </c>
      <c r="J2622" s="5">
        <f>VLOOKUP(F2622,'Set up'!$A$2:$D$50,4,FALSE)</f>
        <v>0</v>
      </c>
      <c r="K2622" s="4">
        <f t="shared" si="908"/>
        <v>45328</v>
      </c>
      <c r="L2622" s="5">
        <f t="shared" si="909"/>
        <v>2</v>
      </c>
      <c r="M2622" s="5">
        <f t="shared" si="910"/>
        <v>2024</v>
      </c>
      <c r="N2622" s="6">
        <v>250</v>
      </c>
      <c r="O2622" s="6">
        <f t="shared" si="915"/>
        <v>-250</v>
      </c>
      <c r="P2622" s="6">
        <f t="shared" si="916"/>
        <v>0</v>
      </c>
      <c r="Q2622" s="7">
        <v>4272478.4500000011</v>
      </c>
      <c r="R2622" s="44" t="str">
        <f>VLOOKUP(F2622,'Set up'!$A$2:$E$50,5,FALSE)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906"/>
        <v>2</v>
      </c>
      <c r="C2623" s="5">
        <f t="shared" si="907"/>
        <v>2024</v>
      </c>
      <c r="D2623" s="5" t="s">
        <v>2424</v>
      </c>
      <c r="E2623" s="5" t="s">
        <v>786</v>
      </c>
      <c r="F2623" s="1" t="s">
        <v>785</v>
      </c>
      <c r="G2623" s="99" t="s">
        <v>2215</v>
      </c>
      <c r="H2623" s="5">
        <v>1</v>
      </c>
      <c r="I2623" s="5" t="str">
        <f>VLOOKUP(F2623,'Set up'!$A$2:$C$50,3,FALSE)</f>
        <v>Cash</v>
      </c>
      <c r="J2623" s="5">
        <f>VLOOKUP(F2623,'Set up'!$A$2:$D$50,4,FALSE)</f>
        <v>0</v>
      </c>
      <c r="K2623" s="4">
        <f t="shared" si="908"/>
        <v>45328</v>
      </c>
      <c r="L2623" s="5">
        <f t="shared" si="909"/>
        <v>2</v>
      </c>
      <c r="M2623" s="5">
        <f t="shared" si="910"/>
        <v>2024</v>
      </c>
      <c r="N2623" s="6">
        <v>283.8</v>
      </c>
      <c r="O2623" s="6">
        <f t="shared" si="915"/>
        <v>-283.8</v>
      </c>
      <c r="P2623" s="6">
        <f t="shared" si="916"/>
        <v>0</v>
      </c>
      <c r="Q2623" s="7">
        <v>4272762.2500000009</v>
      </c>
      <c r="R2623" s="44" t="str">
        <f>VLOOKUP(F2623,'Set up'!$A$2:$E$50,5,FALSE)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906"/>
        <v>2</v>
      </c>
      <c r="C2624" s="5">
        <f t="shared" si="907"/>
        <v>2024</v>
      </c>
      <c r="D2624" s="5" t="s">
        <v>2424</v>
      </c>
      <c r="E2624" s="5" t="s">
        <v>786</v>
      </c>
      <c r="F2624" s="1" t="s">
        <v>785</v>
      </c>
      <c r="G2624" s="99" t="s">
        <v>1744</v>
      </c>
      <c r="H2624" s="5">
        <v>1</v>
      </c>
      <c r="I2624" s="5" t="str">
        <f>VLOOKUP(F2624,'Set up'!$A$2:$C$50,3,FALSE)</f>
        <v>Cash</v>
      </c>
      <c r="J2624" s="5">
        <f>VLOOKUP(F2624,'Set up'!$A$2:$D$50,4,FALSE)</f>
        <v>0</v>
      </c>
      <c r="K2624" s="4">
        <f t="shared" si="908"/>
        <v>45328</v>
      </c>
      <c r="L2624" s="5">
        <f t="shared" si="909"/>
        <v>2</v>
      </c>
      <c r="M2624" s="5">
        <f t="shared" si="910"/>
        <v>2024</v>
      </c>
      <c r="N2624" s="6">
        <v>55.2</v>
      </c>
      <c r="O2624" s="6">
        <f t="shared" si="915"/>
        <v>-55.2</v>
      </c>
      <c r="P2624" s="6">
        <f t="shared" si="916"/>
        <v>0</v>
      </c>
      <c r="Q2624" s="7">
        <v>4272817.4500000011</v>
      </c>
      <c r="R2624" s="44" t="str">
        <f>VLOOKUP(F2624,'Set up'!$A$2:$E$50,5,FALSE)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906"/>
        <v>2</v>
      </c>
      <c r="C2625" s="5">
        <f t="shared" si="907"/>
        <v>2024</v>
      </c>
      <c r="D2625" s="5" t="s">
        <v>2424</v>
      </c>
      <c r="E2625" s="5" t="s">
        <v>786</v>
      </c>
      <c r="F2625" s="1" t="s">
        <v>785</v>
      </c>
      <c r="G2625" s="99" t="s">
        <v>1400</v>
      </c>
      <c r="H2625" s="5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908"/>
        <v>45328</v>
      </c>
      <c r="L2625" s="5">
        <f t="shared" si="909"/>
        <v>2</v>
      </c>
      <c r="M2625" s="5">
        <f t="shared" si="910"/>
        <v>2024</v>
      </c>
      <c r="N2625" s="6">
        <v>160</v>
      </c>
      <c r="O2625" s="6">
        <f t="shared" si="915"/>
        <v>-160</v>
      </c>
      <c r="P2625" s="6">
        <f t="shared" si="916"/>
        <v>0</v>
      </c>
      <c r="Q2625" s="7">
        <v>4272977.4500000011</v>
      </c>
      <c r="R2625" s="44" t="str">
        <f>VLOOKUP(F2625,'Set up'!$A$2:$E$50,5,FALSE)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906"/>
        <v>2</v>
      </c>
      <c r="C2626" s="5">
        <f t="shared" si="907"/>
        <v>2024</v>
      </c>
      <c r="D2626" s="5" t="s">
        <v>2424</v>
      </c>
      <c r="E2626" s="5" t="s">
        <v>786</v>
      </c>
      <c r="F2626" s="1" t="s">
        <v>785</v>
      </c>
      <c r="G2626" s="99" t="s">
        <v>950</v>
      </c>
      <c r="H2626" s="5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908"/>
        <v>45328</v>
      </c>
      <c r="L2626" s="5">
        <f t="shared" si="909"/>
        <v>2</v>
      </c>
      <c r="M2626" s="5">
        <f t="shared" si="910"/>
        <v>2024</v>
      </c>
      <c r="N2626" s="6">
        <v>120</v>
      </c>
      <c r="O2626" s="6">
        <f t="shared" si="915"/>
        <v>-120</v>
      </c>
      <c r="P2626" s="6">
        <f t="shared" si="916"/>
        <v>0</v>
      </c>
      <c r="Q2626" s="7">
        <v>4273097.4500000011</v>
      </c>
      <c r="R2626" s="44" t="str">
        <f>VLOOKUP(F2626,'Set up'!$A$2:$E$50,5,FALSE)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906"/>
        <v>2</v>
      </c>
      <c r="C2627" s="5">
        <f t="shared" si="907"/>
        <v>2024</v>
      </c>
      <c r="D2627" s="5" t="s">
        <v>2425</v>
      </c>
      <c r="E2627" s="5" t="s">
        <v>2376</v>
      </c>
      <c r="F2627" s="1" t="s">
        <v>2357</v>
      </c>
      <c r="G2627" s="99" t="s">
        <v>1739</v>
      </c>
      <c r="H2627" s="5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908"/>
        <v>45330</v>
      </c>
      <c r="L2627" s="5">
        <f t="shared" si="909"/>
        <v>2</v>
      </c>
      <c r="M2627" s="5">
        <f t="shared" si="910"/>
        <v>2024</v>
      </c>
      <c r="N2627" s="6">
        <v>1694</v>
      </c>
      <c r="O2627" s="6">
        <f t="shared" si="915"/>
        <v>-1694</v>
      </c>
      <c r="P2627" s="6">
        <f t="shared" si="916"/>
        <v>0</v>
      </c>
      <c r="Q2627" s="7">
        <v>4274791.4500000011</v>
      </c>
      <c r="R2627" s="44" t="str">
        <f>VLOOKUP(F2627,'Set up'!$A$2:$E$50,5,FALSE)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906"/>
        <v>2</v>
      </c>
      <c r="C2628" s="5">
        <f t="shared" si="907"/>
        <v>2024</v>
      </c>
      <c r="D2628" s="5" t="s">
        <v>2426</v>
      </c>
      <c r="E2628" s="5" t="s">
        <v>61</v>
      </c>
      <c r="F2628" s="1" t="s">
        <v>62</v>
      </c>
      <c r="G2628" s="99" t="s">
        <v>1179</v>
      </c>
      <c r="H2628" s="5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908"/>
        <v>45450</v>
      </c>
      <c r="L2628" s="5">
        <f t="shared" si="909"/>
        <v>6</v>
      </c>
      <c r="M2628" s="5">
        <f t="shared" si="910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up'!$A$2:$E$50,5,FALSE)</f>
        <v>Trsf</v>
      </c>
    </row>
    <row r="2629" spans="1:19" ht="15" customHeight="1" x14ac:dyDescent="0.35">
      <c r="A2629" s="4">
        <v>45330</v>
      </c>
      <c r="B2629" s="5">
        <f t="shared" si="906"/>
        <v>2</v>
      </c>
      <c r="C2629" s="5">
        <f t="shared" si="907"/>
        <v>2024</v>
      </c>
      <c r="D2629" s="5" t="s">
        <v>2426</v>
      </c>
      <c r="E2629" s="5" t="s">
        <v>61</v>
      </c>
      <c r="F2629" s="1" t="s">
        <v>62</v>
      </c>
      <c r="G2629" s="99" t="s">
        <v>1393</v>
      </c>
      <c r="H2629" s="5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908"/>
        <v>45450</v>
      </c>
      <c r="L2629" s="5">
        <f t="shared" si="909"/>
        <v>6</v>
      </c>
      <c r="M2629" s="5">
        <f t="shared" si="910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up'!$A$2:$E$50,5,FALSE)</f>
        <v>Trsf</v>
      </c>
    </row>
    <row r="2630" spans="1:19" ht="15" customHeight="1" x14ac:dyDescent="0.35">
      <c r="A2630" s="4">
        <v>45330</v>
      </c>
      <c r="B2630" s="5">
        <f t="shared" si="906"/>
        <v>2</v>
      </c>
      <c r="C2630" s="5">
        <f t="shared" si="907"/>
        <v>2024</v>
      </c>
      <c r="D2630" s="5" t="s">
        <v>2426</v>
      </c>
      <c r="E2630" s="5" t="s">
        <v>61</v>
      </c>
      <c r="F2630" s="1" t="s">
        <v>62</v>
      </c>
      <c r="G2630" s="99" t="s">
        <v>792</v>
      </c>
      <c r="H2630" s="5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908"/>
        <v>45450</v>
      </c>
      <c r="L2630" s="5">
        <f t="shared" si="909"/>
        <v>6</v>
      </c>
      <c r="M2630" s="5">
        <f t="shared" si="910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up'!$A$2:$E$50,5,FALSE)</f>
        <v>Trsf</v>
      </c>
    </row>
    <row r="2631" spans="1:19" ht="15" customHeight="1" x14ac:dyDescent="0.35">
      <c r="A2631" s="4">
        <v>45330</v>
      </c>
      <c r="B2631" s="5">
        <f t="shared" si="906"/>
        <v>2</v>
      </c>
      <c r="C2631" s="5">
        <f t="shared" si="907"/>
        <v>2024</v>
      </c>
      <c r="D2631" s="5" t="s">
        <v>2426</v>
      </c>
      <c r="E2631" s="5" t="s">
        <v>61</v>
      </c>
      <c r="F2631" s="1" t="s">
        <v>62</v>
      </c>
      <c r="G2631" s="99" t="s">
        <v>46</v>
      </c>
      <c r="H2631" s="5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908"/>
        <v>45450</v>
      </c>
      <c r="L2631" s="5">
        <f t="shared" si="909"/>
        <v>6</v>
      </c>
      <c r="M2631" s="5">
        <f t="shared" si="910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up'!$A$2:$E$50,5,FALSE)</f>
        <v>Trsf</v>
      </c>
    </row>
    <row r="2632" spans="1:19" ht="15" customHeight="1" x14ac:dyDescent="0.35">
      <c r="A2632" s="4">
        <v>45330</v>
      </c>
      <c r="B2632" s="5">
        <f t="shared" si="906"/>
        <v>2</v>
      </c>
      <c r="C2632" s="5">
        <f t="shared" si="907"/>
        <v>2024</v>
      </c>
      <c r="D2632" s="5" t="s">
        <v>2426</v>
      </c>
      <c r="E2632" s="5" t="s">
        <v>61</v>
      </c>
      <c r="F2632" s="1" t="s">
        <v>62</v>
      </c>
      <c r="G2632" s="99" t="s">
        <v>945</v>
      </c>
      <c r="H2632" s="5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908"/>
        <v>45450</v>
      </c>
      <c r="L2632" s="5">
        <f t="shared" si="909"/>
        <v>6</v>
      </c>
      <c r="M2632" s="5">
        <f t="shared" si="910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up'!$A$2:$E$50,5,FALSE)</f>
        <v>Trsf</v>
      </c>
    </row>
    <row r="2633" spans="1:19" ht="15" customHeight="1" x14ac:dyDescent="0.35">
      <c r="A2633" s="4">
        <v>45330</v>
      </c>
      <c r="B2633" s="5">
        <f t="shared" si="906"/>
        <v>2</v>
      </c>
      <c r="C2633" s="5">
        <f t="shared" si="907"/>
        <v>2024</v>
      </c>
      <c r="D2633" s="5" t="s">
        <v>2426</v>
      </c>
      <c r="E2633" s="5" t="s">
        <v>61</v>
      </c>
      <c r="F2633" s="1" t="s">
        <v>62</v>
      </c>
      <c r="G2633" s="99" t="s">
        <v>947</v>
      </c>
      <c r="H2633" s="5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si="908"/>
        <v>45450</v>
      </c>
      <c r="L2633" s="5">
        <f t="shared" si="909"/>
        <v>6</v>
      </c>
      <c r="M2633" s="5">
        <f t="shared" si="910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up'!$A$2:$E$50,5,FALSE)</f>
        <v>Trsf</v>
      </c>
    </row>
    <row r="2634" spans="1:19" ht="15" customHeight="1" x14ac:dyDescent="0.35">
      <c r="A2634" s="4">
        <v>45337</v>
      </c>
      <c r="B2634" s="5">
        <f t="shared" si="906"/>
        <v>2</v>
      </c>
      <c r="C2634" s="5">
        <f t="shared" si="907"/>
        <v>2024</v>
      </c>
      <c r="D2634" s="5" t="s">
        <v>2427</v>
      </c>
      <c r="E2634" s="5" t="s">
        <v>400</v>
      </c>
      <c r="F2634" s="1" t="s">
        <v>401</v>
      </c>
      <c r="G2634" s="99" t="s">
        <v>720</v>
      </c>
      <c r="H2634" s="5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908"/>
        <v>45337</v>
      </c>
      <c r="L2634" s="5">
        <f t="shared" si="909"/>
        <v>2</v>
      </c>
      <c r="M2634" s="5">
        <f t="shared" si="910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up'!$A$2:$E$50,5,FALSE)</f>
        <v>Trsf</v>
      </c>
    </row>
    <row r="2635" spans="1:19" ht="15" customHeight="1" x14ac:dyDescent="0.35">
      <c r="A2635" s="4">
        <v>45337</v>
      </c>
      <c r="B2635" s="5">
        <f t="shared" si="906"/>
        <v>2</v>
      </c>
      <c r="C2635" s="5">
        <f t="shared" si="907"/>
        <v>2024</v>
      </c>
      <c r="D2635" s="5" t="s">
        <v>2427</v>
      </c>
      <c r="E2635" s="5" t="s">
        <v>400</v>
      </c>
      <c r="F2635" s="1" t="s">
        <v>401</v>
      </c>
      <c r="G2635" s="99" t="s">
        <v>2212</v>
      </c>
      <c r="H2635" s="5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908"/>
        <v>45337</v>
      </c>
      <c r="L2635" s="5">
        <f t="shared" si="909"/>
        <v>2</v>
      </c>
      <c r="M2635" s="5">
        <f t="shared" si="910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up'!$A$2:$E$50,5,FALSE)</f>
        <v>Trsf</v>
      </c>
    </row>
    <row r="2636" spans="1:19" ht="15" customHeight="1" x14ac:dyDescent="0.35">
      <c r="A2636" s="4">
        <v>45337</v>
      </c>
      <c r="B2636" s="5">
        <f t="shared" si="906"/>
        <v>2</v>
      </c>
      <c r="C2636" s="5">
        <f t="shared" si="907"/>
        <v>2024</v>
      </c>
      <c r="D2636" s="5" t="s">
        <v>2427</v>
      </c>
      <c r="E2636" s="5" t="s">
        <v>400</v>
      </c>
      <c r="F2636" s="1" t="s">
        <v>401</v>
      </c>
      <c r="G2636" s="99" t="s">
        <v>792</v>
      </c>
      <c r="H2636" s="5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908"/>
        <v>45337</v>
      </c>
      <c r="L2636" s="5">
        <f t="shared" si="909"/>
        <v>2</v>
      </c>
      <c r="M2636" s="5">
        <f t="shared" si="910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up'!$A$2:$E$50,5,FALSE)</f>
        <v>Trsf</v>
      </c>
    </row>
    <row r="2637" spans="1:19" ht="15" customHeight="1" x14ac:dyDescent="0.35">
      <c r="A2637" s="4">
        <v>45337</v>
      </c>
      <c r="B2637" s="5">
        <f t="shared" si="906"/>
        <v>2</v>
      </c>
      <c r="C2637" s="5">
        <f t="shared" si="907"/>
        <v>2024</v>
      </c>
      <c r="D2637" s="5" t="s">
        <v>2427</v>
      </c>
      <c r="E2637" s="5" t="s">
        <v>400</v>
      </c>
      <c r="F2637" s="1" t="s">
        <v>401</v>
      </c>
      <c r="G2637" s="99" t="s">
        <v>1470</v>
      </c>
      <c r="H2637" s="5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908"/>
        <v>45337</v>
      </c>
      <c r="L2637" s="5">
        <f t="shared" si="909"/>
        <v>2</v>
      </c>
      <c r="M2637" s="5">
        <f t="shared" si="910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up'!$A$2:$E$50,5,FALSE)</f>
        <v>Trsf</v>
      </c>
    </row>
    <row r="2638" spans="1:19" ht="15" customHeight="1" x14ac:dyDescent="0.35">
      <c r="A2638" s="4">
        <v>45337</v>
      </c>
      <c r="B2638" s="5">
        <f t="shared" si="906"/>
        <v>2</v>
      </c>
      <c r="C2638" s="5">
        <f t="shared" si="907"/>
        <v>2024</v>
      </c>
      <c r="D2638" s="5" t="s">
        <v>2428</v>
      </c>
      <c r="E2638" s="5" t="s">
        <v>61</v>
      </c>
      <c r="F2638" s="1" t="s">
        <v>62</v>
      </c>
      <c r="G2638" s="99" t="s">
        <v>792</v>
      </c>
      <c r="H2638" s="5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908"/>
        <v>45457</v>
      </c>
      <c r="L2638" s="5">
        <f t="shared" si="909"/>
        <v>6</v>
      </c>
      <c r="M2638" s="5">
        <f t="shared" si="910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up'!$A$2:$E$50,5,FALSE)</f>
        <v>Trsf</v>
      </c>
    </row>
    <row r="2639" spans="1:19" ht="15" customHeight="1" x14ac:dyDescent="0.35">
      <c r="A2639" s="4">
        <v>45337</v>
      </c>
      <c r="B2639" s="5">
        <f t="shared" si="906"/>
        <v>2</v>
      </c>
      <c r="C2639" s="5">
        <f t="shared" si="907"/>
        <v>2024</v>
      </c>
      <c r="D2639" s="5" t="s">
        <v>2428</v>
      </c>
      <c r="E2639" s="5" t="s">
        <v>61</v>
      </c>
      <c r="F2639" s="1" t="s">
        <v>62</v>
      </c>
      <c r="G2639" s="99" t="s">
        <v>945</v>
      </c>
      <c r="H2639" s="5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908"/>
        <v>45457</v>
      </c>
      <c r="L2639" s="5">
        <f t="shared" si="909"/>
        <v>6</v>
      </c>
      <c r="M2639" s="5">
        <f t="shared" si="910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up'!$A$2:$E$50,5,FALSE)</f>
        <v>Trsf</v>
      </c>
    </row>
    <row r="2640" spans="1:19" ht="15" customHeight="1" x14ac:dyDescent="0.35">
      <c r="A2640" s="4">
        <v>45338</v>
      </c>
      <c r="B2640" s="5">
        <f t="shared" si="906"/>
        <v>2</v>
      </c>
      <c r="C2640" s="5">
        <f t="shared" si="907"/>
        <v>2024</v>
      </c>
      <c r="D2640" s="5" t="s">
        <v>2429</v>
      </c>
      <c r="E2640" s="5" t="s">
        <v>475</v>
      </c>
      <c r="F2640" s="1" t="s">
        <v>492</v>
      </c>
      <c r="G2640" s="99" t="s">
        <v>67</v>
      </c>
      <c r="H2640" s="5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908"/>
        <v>45338</v>
      </c>
      <c r="L2640" s="5">
        <f t="shared" si="909"/>
        <v>2</v>
      </c>
      <c r="M2640" s="5">
        <f t="shared" si="910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up'!$A$2:$E$50,5,FALSE)</f>
        <v>PD Chq</v>
      </c>
    </row>
    <row r="2641" spans="1:19" ht="15" customHeight="1" x14ac:dyDescent="0.35">
      <c r="A2641" s="4">
        <v>45338</v>
      </c>
      <c r="B2641" s="5">
        <f t="shared" si="906"/>
        <v>2</v>
      </c>
      <c r="C2641" s="5">
        <f t="shared" si="907"/>
        <v>2024</v>
      </c>
      <c r="D2641" s="5" t="s">
        <v>2429</v>
      </c>
      <c r="E2641" s="5" t="s">
        <v>475</v>
      </c>
      <c r="F2641" s="1" t="s">
        <v>492</v>
      </c>
      <c r="G2641" s="99" t="s">
        <v>2215</v>
      </c>
      <c r="H2641" s="5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908"/>
        <v>45338</v>
      </c>
      <c r="L2641" s="5">
        <f t="shared" si="909"/>
        <v>2</v>
      </c>
      <c r="M2641" s="5">
        <f t="shared" si="910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up'!$A$2:$E$50,5,FALSE)</f>
        <v>PD Chq</v>
      </c>
    </row>
    <row r="2642" spans="1:19" ht="15" customHeight="1" x14ac:dyDescent="0.35">
      <c r="A2642" s="4">
        <v>45338</v>
      </c>
      <c r="B2642" s="5">
        <f t="shared" si="906"/>
        <v>2</v>
      </c>
      <c r="C2642" s="5">
        <f t="shared" si="907"/>
        <v>2024</v>
      </c>
      <c r="D2642" s="5" t="s">
        <v>2429</v>
      </c>
      <c r="E2642" s="5" t="s">
        <v>475</v>
      </c>
      <c r="F2642" s="1" t="s">
        <v>492</v>
      </c>
      <c r="G2642" s="99" t="s">
        <v>1062</v>
      </c>
      <c r="H2642" s="5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908"/>
        <v>45338</v>
      </c>
      <c r="L2642" s="5">
        <f t="shared" si="909"/>
        <v>2</v>
      </c>
      <c r="M2642" s="5">
        <f t="shared" si="910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up'!$A$2:$E$50,5,FALSE)</f>
        <v>PD Chq</v>
      </c>
    </row>
    <row r="2643" spans="1:19" ht="15" customHeight="1" x14ac:dyDescent="0.35">
      <c r="A2643" s="4">
        <v>45338</v>
      </c>
      <c r="B2643" s="5">
        <f t="shared" si="906"/>
        <v>2</v>
      </c>
      <c r="C2643" s="5">
        <f t="shared" si="907"/>
        <v>2024</v>
      </c>
      <c r="D2643" s="5" t="s">
        <v>2429</v>
      </c>
      <c r="E2643" s="5" t="s">
        <v>475</v>
      </c>
      <c r="F2643" s="1" t="s">
        <v>492</v>
      </c>
      <c r="G2643" s="99" t="s">
        <v>1111</v>
      </c>
      <c r="H2643" s="5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908"/>
        <v>45338</v>
      </c>
      <c r="L2643" s="5">
        <f t="shared" si="909"/>
        <v>2</v>
      </c>
      <c r="M2643" s="5">
        <f t="shared" si="910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up'!$A$2:$E$50,5,FALSE)</f>
        <v>PD Chq</v>
      </c>
    </row>
    <row r="2644" spans="1:19" ht="15" customHeight="1" x14ac:dyDescent="0.35">
      <c r="A2644" s="4">
        <v>45341</v>
      </c>
      <c r="B2644" s="5">
        <f t="shared" si="906"/>
        <v>2</v>
      </c>
      <c r="C2644" s="5">
        <f t="shared" si="907"/>
        <v>2024</v>
      </c>
      <c r="D2644" s="5" t="s">
        <v>2430</v>
      </c>
      <c r="E2644" s="5" t="s">
        <v>2016</v>
      </c>
      <c r="F2644" s="1" t="s">
        <v>2013</v>
      </c>
      <c r="G2644" s="99" t="s">
        <v>1111</v>
      </c>
      <c r="H2644" s="5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908"/>
        <v>45341</v>
      </c>
      <c r="L2644" s="5">
        <f t="shared" si="909"/>
        <v>2</v>
      </c>
      <c r="M2644" s="5">
        <f t="shared" si="910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up'!$A$2:$E$50,5,FALSE)</f>
        <v>Trsf</v>
      </c>
    </row>
    <row r="2645" spans="1:19" ht="15" customHeight="1" x14ac:dyDescent="0.35">
      <c r="A2645" s="4">
        <v>45342</v>
      </c>
      <c r="B2645" s="5">
        <f t="shared" si="906"/>
        <v>2</v>
      </c>
      <c r="C2645" s="5">
        <f t="shared" si="907"/>
        <v>2024</v>
      </c>
      <c r="D2645" s="5" t="s">
        <v>2431</v>
      </c>
      <c r="E2645" s="5" t="s">
        <v>2016</v>
      </c>
      <c r="F2645" s="1" t="s">
        <v>2013</v>
      </c>
      <c r="G2645" s="99" t="s">
        <v>1734</v>
      </c>
      <c r="H2645" s="5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908"/>
        <v>45342</v>
      </c>
      <c r="L2645" s="5">
        <f t="shared" si="909"/>
        <v>2</v>
      </c>
      <c r="M2645" s="5">
        <f t="shared" si="910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up'!$A$2:$E$50,5,FALSE)</f>
        <v>Trsf</v>
      </c>
    </row>
    <row r="2646" spans="1:19" ht="15" customHeight="1" x14ac:dyDescent="0.35">
      <c r="A2646" s="4">
        <v>45342</v>
      </c>
      <c r="B2646" s="5">
        <f t="shared" si="906"/>
        <v>2</v>
      </c>
      <c r="C2646" s="5">
        <f t="shared" si="907"/>
        <v>2024</v>
      </c>
      <c r="D2646" s="5" t="s">
        <v>2431</v>
      </c>
      <c r="E2646" s="5" t="s">
        <v>2016</v>
      </c>
      <c r="F2646" s="1" t="s">
        <v>2013</v>
      </c>
      <c r="G2646" s="99" t="s">
        <v>914</v>
      </c>
      <c r="H2646" s="5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908"/>
        <v>45342</v>
      </c>
      <c r="L2646" s="5">
        <f t="shared" si="909"/>
        <v>2</v>
      </c>
      <c r="M2646" s="5">
        <f t="shared" si="910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up'!$A$2:$E$50,5,FALSE)</f>
        <v>Trsf</v>
      </c>
    </row>
    <row r="2647" spans="1:19" ht="15" customHeight="1" x14ac:dyDescent="0.35">
      <c r="A2647" s="4">
        <v>45342</v>
      </c>
      <c r="B2647" s="5">
        <f t="shared" si="906"/>
        <v>2</v>
      </c>
      <c r="C2647" s="5">
        <f t="shared" si="907"/>
        <v>2024</v>
      </c>
      <c r="D2647" s="5" t="s">
        <v>2431</v>
      </c>
      <c r="E2647" s="5" t="s">
        <v>2016</v>
      </c>
      <c r="F2647" s="1" t="s">
        <v>2013</v>
      </c>
      <c r="G2647" s="99" t="s">
        <v>1923</v>
      </c>
      <c r="H2647" s="5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908"/>
        <v>45342</v>
      </c>
      <c r="L2647" s="5">
        <f t="shared" si="909"/>
        <v>2</v>
      </c>
      <c r="M2647" s="5">
        <f t="shared" si="910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up'!$A$2:$E$50,5,FALSE)</f>
        <v>Trsf</v>
      </c>
    </row>
    <row r="2648" spans="1:19" ht="15" customHeight="1" x14ac:dyDescent="0.35">
      <c r="A2648" s="4">
        <v>45342</v>
      </c>
      <c r="B2648" s="5">
        <f t="shared" si="906"/>
        <v>2</v>
      </c>
      <c r="C2648" s="5">
        <f t="shared" si="907"/>
        <v>2024</v>
      </c>
      <c r="D2648" s="5" t="s">
        <v>2431</v>
      </c>
      <c r="E2648" s="5" t="s">
        <v>2016</v>
      </c>
      <c r="F2648" s="1" t="s">
        <v>2013</v>
      </c>
      <c r="G2648" s="99" t="s">
        <v>1062</v>
      </c>
      <c r="H2648" s="5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908"/>
        <v>45342</v>
      </c>
      <c r="L2648" s="5">
        <f t="shared" si="909"/>
        <v>2</v>
      </c>
      <c r="M2648" s="5">
        <f t="shared" si="910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up'!$A$2:$E$50,5,FALSE)</f>
        <v>Trsf</v>
      </c>
    </row>
    <row r="2649" spans="1:19" ht="15" customHeight="1" x14ac:dyDescent="0.35">
      <c r="A2649" s="4">
        <v>45342</v>
      </c>
      <c r="B2649" s="5">
        <f t="shared" si="906"/>
        <v>2</v>
      </c>
      <c r="C2649" s="5">
        <f t="shared" si="907"/>
        <v>2024</v>
      </c>
      <c r="D2649" s="5" t="s">
        <v>2431</v>
      </c>
      <c r="E2649" s="5" t="s">
        <v>2016</v>
      </c>
      <c r="F2649" s="1" t="s">
        <v>2013</v>
      </c>
      <c r="G2649" s="99" t="s">
        <v>2003</v>
      </c>
      <c r="H2649" s="5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908"/>
        <v>45342</v>
      </c>
      <c r="L2649" s="5">
        <f t="shared" si="909"/>
        <v>2</v>
      </c>
      <c r="M2649" s="5">
        <f t="shared" si="910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up'!$A$2:$E$50,5,FALSE)</f>
        <v>Trsf</v>
      </c>
    </row>
    <row r="2650" spans="1:19" ht="15" customHeight="1" x14ac:dyDescent="0.35">
      <c r="A2650" s="4">
        <v>45342</v>
      </c>
      <c r="B2650" s="5">
        <f t="shared" si="906"/>
        <v>2</v>
      </c>
      <c r="C2650" s="5">
        <f t="shared" si="907"/>
        <v>2024</v>
      </c>
      <c r="D2650" s="5" t="s">
        <v>2431</v>
      </c>
      <c r="E2650" s="5" t="s">
        <v>2016</v>
      </c>
      <c r="F2650" s="1" t="s">
        <v>2013</v>
      </c>
      <c r="G2650" s="99" t="s">
        <v>46</v>
      </c>
      <c r="H2650" s="5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908"/>
        <v>45342</v>
      </c>
      <c r="L2650" s="5">
        <f t="shared" si="909"/>
        <v>2</v>
      </c>
      <c r="M2650" s="5">
        <f t="shared" si="910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up'!$A$2:$E$50,5,FALSE)</f>
        <v>Trsf</v>
      </c>
    </row>
    <row r="2651" spans="1:19" ht="15" customHeight="1" x14ac:dyDescent="0.35">
      <c r="A2651" s="4">
        <v>45342</v>
      </c>
      <c r="B2651" s="5">
        <f t="shared" si="906"/>
        <v>2</v>
      </c>
      <c r="C2651" s="5">
        <f t="shared" si="907"/>
        <v>2024</v>
      </c>
      <c r="D2651" s="5" t="s">
        <v>2432</v>
      </c>
      <c r="E2651" s="5" t="s">
        <v>786</v>
      </c>
      <c r="F2651" s="1" t="s">
        <v>785</v>
      </c>
      <c r="G2651" s="99" t="s">
        <v>1400</v>
      </c>
      <c r="H2651" s="5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908"/>
        <v>45342</v>
      </c>
      <c r="L2651" s="5">
        <f t="shared" si="909"/>
        <v>2</v>
      </c>
      <c r="M2651" s="5">
        <f t="shared" si="910"/>
        <v>2024</v>
      </c>
      <c r="N2651" s="6">
        <v>350</v>
      </c>
      <c r="O2651" s="6">
        <f t="shared" ref="O2651:O2654" si="917">-N2651</f>
        <v>-350</v>
      </c>
      <c r="P2651" s="6">
        <f t="shared" ref="P2651:P2654" si="918">SUM(N2651+O2651)</f>
        <v>0</v>
      </c>
      <c r="Q2651" s="7">
        <v>4301523.0500000007</v>
      </c>
      <c r="R2651" s="44" t="str">
        <f>VLOOKUP(F2651,'Set up'!$A$2:$E$50,5,FALSE)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906"/>
        <v>2</v>
      </c>
      <c r="C2652" s="5">
        <f t="shared" si="907"/>
        <v>2024</v>
      </c>
      <c r="D2652" s="5" t="s">
        <v>2432</v>
      </c>
      <c r="E2652" s="5" t="s">
        <v>786</v>
      </c>
      <c r="F2652" s="1" t="s">
        <v>785</v>
      </c>
      <c r="G2652" s="99" t="s">
        <v>1130</v>
      </c>
      <c r="H2652" s="5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908"/>
        <v>45342</v>
      </c>
      <c r="L2652" s="5">
        <f t="shared" si="909"/>
        <v>2</v>
      </c>
      <c r="M2652" s="5">
        <f t="shared" si="910"/>
        <v>2024</v>
      </c>
      <c r="N2652" s="6">
        <v>50</v>
      </c>
      <c r="O2652" s="6">
        <f t="shared" si="917"/>
        <v>-50</v>
      </c>
      <c r="P2652" s="6">
        <f t="shared" si="918"/>
        <v>0</v>
      </c>
      <c r="Q2652" s="7">
        <v>4301573.0500000007</v>
      </c>
      <c r="R2652" s="44" t="str">
        <f>VLOOKUP(F2652,'Set up'!$A$2:$E$50,5,FALSE)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906"/>
        <v>2</v>
      </c>
      <c r="C2653" s="5">
        <f t="shared" si="907"/>
        <v>2024</v>
      </c>
      <c r="D2653" s="5" t="s">
        <v>2433</v>
      </c>
      <c r="E2653" s="5" t="s">
        <v>2434</v>
      </c>
      <c r="F2653" s="1" t="s">
        <v>2435</v>
      </c>
      <c r="G2653" s="99" t="s">
        <v>2208</v>
      </c>
      <c r="H2653" s="5">
        <v>1</v>
      </c>
      <c r="I2653" s="5" t="str">
        <f>VLOOKUP(F2653,'Set up'!$A$2:$C$50,3,FALSE)</f>
        <v>Cash</v>
      </c>
      <c r="J2653" s="5">
        <f>VLOOKUP(F2653,'Set up'!$A$2:$D$50,4,FALSE)</f>
        <v>1</v>
      </c>
      <c r="K2653" s="4">
        <f t="shared" si="908"/>
        <v>45343</v>
      </c>
      <c r="L2653" s="5">
        <f t="shared" si="909"/>
        <v>2</v>
      </c>
      <c r="M2653" s="5">
        <f t="shared" si="910"/>
        <v>2024</v>
      </c>
      <c r="N2653" s="6">
        <v>575</v>
      </c>
      <c r="O2653" s="6">
        <f t="shared" si="917"/>
        <v>-575</v>
      </c>
      <c r="P2653" s="6">
        <f t="shared" si="918"/>
        <v>0</v>
      </c>
      <c r="Q2653" s="7">
        <v>4302148.0500000007</v>
      </c>
      <c r="R2653" s="44" t="str">
        <f>VLOOKUP(F2653,'Set up'!$A$2:$E$50,5,FALSE)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906"/>
        <v>2</v>
      </c>
      <c r="C2654" s="5">
        <f t="shared" si="907"/>
        <v>2024</v>
      </c>
      <c r="D2654" s="5" t="s">
        <v>2433</v>
      </c>
      <c r="E2654" s="5" t="s">
        <v>2434</v>
      </c>
      <c r="F2654" s="1" t="s">
        <v>2435</v>
      </c>
      <c r="G2654" s="99" t="s">
        <v>2436</v>
      </c>
      <c r="H2654" s="5">
        <v>1</v>
      </c>
      <c r="I2654" s="5" t="str">
        <f>VLOOKUP(F2654,'Set up'!$A$2:$C$50,3,FALSE)</f>
        <v>Cash</v>
      </c>
      <c r="J2654" s="5">
        <f>VLOOKUP(F2654,'Set up'!$A$2:$D$50,4,FALSE)</f>
        <v>1</v>
      </c>
      <c r="K2654" s="4">
        <f t="shared" si="908"/>
        <v>45343</v>
      </c>
      <c r="L2654" s="5">
        <f t="shared" si="909"/>
        <v>2</v>
      </c>
      <c r="M2654" s="5">
        <f t="shared" si="910"/>
        <v>2024</v>
      </c>
      <c r="N2654" s="6">
        <v>48</v>
      </c>
      <c r="O2654" s="6">
        <f t="shared" si="917"/>
        <v>-48</v>
      </c>
      <c r="P2654" s="6">
        <f t="shared" si="918"/>
        <v>0</v>
      </c>
      <c r="Q2654" s="7">
        <v>4302196.0500000007</v>
      </c>
      <c r="R2654" s="44" t="str">
        <f>VLOOKUP(F2654,'Set up'!$A$2:$E$50,5,FALSE)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906"/>
        <v>2</v>
      </c>
      <c r="C2655" s="5">
        <f t="shared" si="907"/>
        <v>2024</v>
      </c>
      <c r="D2655" s="5" t="s">
        <v>2437</v>
      </c>
      <c r="E2655" s="5" t="s">
        <v>2218</v>
      </c>
      <c r="F2655" s="1" t="s">
        <v>2210</v>
      </c>
      <c r="G2655" s="99" t="s">
        <v>2364</v>
      </c>
      <c r="H2655" s="5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908"/>
        <v>45343</v>
      </c>
      <c r="L2655" s="5">
        <f t="shared" si="909"/>
        <v>2</v>
      </c>
      <c r="M2655" s="5">
        <f t="shared" si="910"/>
        <v>2024</v>
      </c>
      <c r="N2655" s="6">
        <v>1606</v>
      </c>
      <c r="O2655" s="6">
        <f t="shared" ref="O2655:O2656" si="919">-N2655</f>
        <v>-1606</v>
      </c>
      <c r="P2655" s="6">
        <f t="shared" ref="P2655:P2656" si="920">SUM(N2655+O2655)</f>
        <v>0</v>
      </c>
      <c r="Q2655" s="7">
        <v>4303802.0500000007</v>
      </c>
      <c r="R2655" s="44" t="str">
        <f>VLOOKUP(F2655,'Set up'!$A$2:$E$50,5,FALSE)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921">MONTH(A2656)</f>
        <v>2</v>
      </c>
      <c r="C2656" s="5">
        <f t="shared" ref="C2656:C2719" si="922">YEAR(A2656)</f>
        <v>2024</v>
      </c>
      <c r="D2656" s="5" t="s">
        <v>2437</v>
      </c>
      <c r="E2656" s="5" t="s">
        <v>2218</v>
      </c>
      <c r="F2656" s="1" t="s">
        <v>2210</v>
      </c>
      <c r="G2656" s="99" t="s">
        <v>2365</v>
      </c>
      <c r="H2656" s="5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ref="K2656:K2719" si="923">A2656+J2656</f>
        <v>45343</v>
      </c>
      <c r="L2656" s="5">
        <f t="shared" ref="L2656:L2719" si="924">MONTH(K2656)</f>
        <v>2</v>
      </c>
      <c r="M2656" s="5">
        <f t="shared" ref="M2656:M2719" si="925">YEAR(K2656)</f>
        <v>2024</v>
      </c>
      <c r="N2656" s="6">
        <v>630</v>
      </c>
      <c r="O2656" s="6">
        <f t="shared" si="919"/>
        <v>-630</v>
      </c>
      <c r="P2656" s="6">
        <f t="shared" si="920"/>
        <v>0</v>
      </c>
      <c r="Q2656" s="7">
        <v>4304432.0500000007</v>
      </c>
      <c r="R2656" s="44" t="str">
        <f>VLOOKUP(F2656,'Set up'!$A$2:$E$50,5,FALSE)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921"/>
        <v>2</v>
      </c>
      <c r="C2657" s="5">
        <f t="shared" si="922"/>
        <v>2024</v>
      </c>
      <c r="D2657" s="5" t="s">
        <v>2438</v>
      </c>
      <c r="E2657" s="5" t="s">
        <v>59</v>
      </c>
      <c r="F2657" s="1" t="s">
        <v>58</v>
      </c>
      <c r="G2657" s="99" t="s">
        <v>95</v>
      </c>
      <c r="H2657" s="5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923"/>
        <v>45404</v>
      </c>
      <c r="L2657" s="5">
        <f t="shared" si="924"/>
        <v>4</v>
      </c>
      <c r="M2657" s="5">
        <f t="shared" si="925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up'!$A$2:$E$50,5,FALSE)</f>
        <v>Chq</v>
      </c>
    </row>
    <row r="2658" spans="1:18" ht="15" customHeight="1" x14ac:dyDescent="0.35">
      <c r="A2658" s="4">
        <v>45344</v>
      </c>
      <c r="B2658" s="5">
        <f t="shared" si="921"/>
        <v>2</v>
      </c>
      <c r="C2658" s="5">
        <f t="shared" si="922"/>
        <v>2024</v>
      </c>
      <c r="D2658" s="5" t="s">
        <v>2438</v>
      </c>
      <c r="E2658" s="5" t="s">
        <v>59</v>
      </c>
      <c r="F2658" s="1" t="s">
        <v>58</v>
      </c>
      <c r="G2658" s="99" t="s">
        <v>617</v>
      </c>
      <c r="H2658" s="5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923"/>
        <v>45404</v>
      </c>
      <c r="L2658" s="5">
        <f t="shared" si="924"/>
        <v>4</v>
      </c>
      <c r="M2658" s="5">
        <f t="shared" si="925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up'!$A$2:$E$50,5,FALSE)</f>
        <v>Chq</v>
      </c>
    </row>
    <row r="2659" spans="1:18" ht="15" customHeight="1" x14ac:dyDescent="0.35">
      <c r="A2659" s="4">
        <v>45344</v>
      </c>
      <c r="B2659" s="5">
        <f t="shared" si="921"/>
        <v>2</v>
      </c>
      <c r="C2659" s="5">
        <f t="shared" si="922"/>
        <v>2024</v>
      </c>
      <c r="D2659" s="5" t="s">
        <v>2438</v>
      </c>
      <c r="E2659" s="5" t="s">
        <v>59</v>
      </c>
      <c r="F2659" s="1" t="s">
        <v>58</v>
      </c>
      <c r="G2659" s="99" t="s">
        <v>1412</v>
      </c>
      <c r="H2659" s="5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923"/>
        <v>45404</v>
      </c>
      <c r="L2659" s="5">
        <f t="shared" si="924"/>
        <v>4</v>
      </c>
      <c r="M2659" s="5">
        <f t="shared" si="925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up'!$A$2:$E$50,5,FALSE)</f>
        <v>Chq</v>
      </c>
    </row>
    <row r="2660" spans="1:18" ht="15" customHeight="1" x14ac:dyDescent="0.35">
      <c r="A2660" s="4">
        <v>45344</v>
      </c>
      <c r="B2660" s="5">
        <f t="shared" si="921"/>
        <v>2</v>
      </c>
      <c r="C2660" s="5">
        <f t="shared" si="922"/>
        <v>2024</v>
      </c>
      <c r="D2660" s="5" t="s">
        <v>2438</v>
      </c>
      <c r="E2660" s="5" t="s">
        <v>59</v>
      </c>
      <c r="F2660" s="1" t="s">
        <v>58</v>
      </c>
      <c r="G2660" s="99" t="s">
        <v>46</v>
      </c>
      <c r="H2660" s="5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923"/>
        <v>45404</v>
      </c>
      <c r="L2660" s="5">
        <f t="shared" si="924"/>
        <v>4</v>
      </c>
      <c r="M2660" s="5">
        <f t="shared" si="925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up'!$A$2:$E$50,5,FALSE)</f>
        <v>Chq</v>
      </c>
    </row>
    <row r="2661" spans="1:18" ht="15" customHeight="1" x14ac:dyDescent="0.35">
      <c r="A2661" s="4">
        <v>45345</v>
      </c>
      <c r="B2661" s="5">
        <f t="shared" si="921"/>
        <v>2</v>
      </c>
      <c r="C2661" s="5">
        <f t="shared" si="922"/>
        <v>2024</v>
      </c>
      <c r="D2661" s="5" t="s">
        <v>2439</v>
      </c>
      <c r="E2661" s="5" t="s">
        <v>400</v>
      </c>
      <c r="F2661" s="1" t="s">
        <v>401</v>
      </c>
      <c r="G2661" s="99" t="s">
        <v>95</v>
      </c>
      <c r="H2661" s="5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923"/>
        <v>45345</v>
      </c>
      <c r="L2661" s="5">
        <f t="shared" si="924"/>
        <v>2</v>
      </c>
      <c r="M2661" s="5">
        <f t="shared" si="925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up'!$A$2:$E$50,5,FALSE)</f>
        <v>Trsf</v>
      </c>
    </row>
    <row r="2662" spans="1:18" ht="15" customHeight="1" x14ac:dyDescent="0.35">
      <c r="A2662" s="4">
        <v>45345</v>
      </c>
      <c r="B2662" s="5">
        <f t="shared" si="921"/>
        <v>2</v>
      </c>
      <c r="C2662" s="5">
        <f t="shared" si="922"/>
        <v>2024</v>
      </c>
      <c r="D2662" s="5" t="s">
        <v>2439</v>
      </c>
      <c r="E2662" s="5" t="s">
        <v>400</v>
      </c>
      <c r="F2662" s="1" t="s">
        <v>401</v>
      </c>
      <c r="G2662" s="99" t="s">
        <v>2212</v>
      </c>
      <c r="H2662" s="5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923"/>
        <v>45345</v>
      </c>
      <c r="L2662" s="5">
        <f t="shared" si="924"/>
        <v>2</v>
      </c>
      <c r="M2662" s="5">
        <f t="shared" si="925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up'!$A$2:$E$50,5,FALSE)</f>
        <v>Trsf</v>
      </c>
    </row>
    <row r="2663" spans="1:18" ht="15" customHeight="1" x14ac:dyDescent="0.35">
      <c r="A2663" s="4">
        <v>45345</v>
      </c>
      <c r="B2663" s="5">
        <f t="shared" si="921"/>
        <v>2</v>
      </c>
      <c r="C2663" s="5">
        <f t="shared" si="922"/>
        <v>2024</v>
      </c>
      <c r="D2663" s="5" t="s">
        <v>2439</v>
      </c>
      <c r="E2663" s="5" t="s">
        <v>400</v>
      </c>
      <c r="F2663" s="1" t="s">
        <v>401</v>
      </c>
      <c r="G2663" s="99" t="s">
        <v>792</v>
      </c>
      <c r="H2663" s="5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923"/>
        <v>45345</v>
      </c>
      <c r="L2663" s="5">
        <f t="shared" si="924"/>
        <v>2</v>
      </c>
      <c r="M2663" s="5">
        <f t="shared" si="925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up'!$A$2:$E$50,5,FALSE)</f>
        <v>Trsf</v>
      </c>
    </row>
    <row r="2664" spans="1:18" ht="15" customHeight="1" x14ac:dyDescent="0.35">
      <c r="A2664" s="4">
        <v>45345</v>
      </c>
      <c r="B2664" s="5">
        <f t="shared" si="921"/>
        <v>2</v>
      </c>
      <c r="C2664" s="5">
        <f t="shared" si="922"/>
        <v>2024</v>
      </c>
      <c r="D2664" s="5" t="s">
        <v>2439</v>
      </c>
      <c r="E2664" s="5" t="s">
        <v>400</v>
      </c>
      <c r="F2664" s="1" t="s">
        <v>401</v>
      </c>
      <c r="G2664" s="99" t="s">
        <v>945</v>
      </c>
      <c r="H2664" s="5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923"/>
        <v>45345</v>
      </c>
      <c r="L2664" s="5">
        <f t="shared" si="924"/>
        <v>2</v>
      </c>
      <c r="M2664" s="5">
        <f t="shared" si="925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up'!$A$2:$E$50,5,FALSE)</f>
        <v>Trsf</v>
      </c>
    </row>
    <row r="2665" spans="1:18" ht="15" customHeight="1" x14ac:dyDescent="0.35">
      <c r="A2665" s="4">
        <v>45345</v>
      </c>
      <c r="B2665" s="5">
        <f t="shared" si="921"/>
        <v>2</v>
      </c>
      <c r="C2665" s="5">
        <f t="shared" si="922"/>
        <v>2024</v>
      </c>
      <c r="D2665" s="5" t="s">
        <v>2439</v>
      </c>
      <c r="E2665" s="5" t="s">
        <v>400</v>
      </c>
      <c r="F2665" s="1" t="s">
        <v>401</v>
      </c>
      <c r="G2665" s="99" t="s">
        <v>2440</v>
      </c>
      <c r="H2665" s="5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923"/>
        <v>45345</v>
      </c>
      <c r="L2665" s="5">
        <f t="shared" si="924"/>
        <v>2</v>
      </c>
      <c r="M2665" s="5">
        <f t="shared" si="925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up'!$A$2:$E$50,5,FALSE)</f>
        <v>Trsf</v>
      </c>
    </row>
    <row r="2666" spans="1:18" ht="15" customHeight="1" x14ac:dyDescent="0.35">
      <c r="A2666" s="4">
        <v>45345</v>
      </c>
      <c r="B2666" s="5">
        <f t="shared" si="921"/>
        <v>2</v>
      </c>
      <c r="C2666" s="5">
        <f t="shared" si="922"/>
        <v>2024</v>
      </c>
      <c r="D2666" s="5" t="s">
        <v>2439</v>
      </c>
      <c r="E2666" s="5" t="s">
        <v>400</v>
      </c>
      <c r="F2666" s="1" t="s">
        <v>401</v>
      </c>
      <c r="G2666" s="99" t="s">
        <v>1661</v>
      </c>
      <c r="H2666" s="5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923"/>
        <v>45345</v>
      </c>
      <c r="L2666" s="5">
        <f t="shared" si="924"/>
        <v>2</v>
      </c>
      <c r="M2666" s="5">
        <f t="shared" si="925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up'!$A$2:$E$50,5,FALSE)</f>
        <v>Trsf</v>
      </c>
    </row>
    <row r="2667" spans="1:18" ht="15" customHeight="1" x14ac:dyDescent="0.35">
      <c r="A2667" s="4">
        <v>45348</v>
      </c>
      <c r="B2667" s="5">
        <f t="shared" si="921"/>
        <v>2</v>
      </c>
      <c r="C2667" s="5">
        <f t="shared" si="922"/>
        <v>2024</v>
      </c>
      <c r="D2667" s="5" t="s">
        <v>2441</v>
      </c>
      <c r="E2667" s="5" t="s">
        <v>2016</v>
      </c>
      <c r="F2667" s="1" t="s">
        <v>2013</v>
      </c>
      <c r="G2667" s="99" t="s">
        <v>1111</v>
      </c>
      <c r="H2667" s="5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923"/>
        <v>45348</v>
      </c>
      <c r="L2667" s="5">
        <f t="shared" si="924"/>
        <v>2</v>
      </c>
      <c r="M2667" s="5">
        <f t="shared" si="925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up'!$A$2:$E$50,5,FALSE)</f>
        <v>Trsf</v>
      </c>
    </row>
    <row r="2668" spans="1:18" ht="15" customHeight="1" x14ac:dyDescent="0.35">
      <c r="A2668" s="4">
        <v>45348</v>
      </c>
      <c r="B2668" s="5">
        <f t="shared" si="921"/>
        <v>2</v>
      </c>
      <c r="C2668" s="5">
        <f t="shared" si="922"/>
        <v>2024</v>
      </c>
      <c r="D2668" s="5" t="s">
        <v>2442</v>
      </c>
      <c r="E2668" s="5" t="s">
        <v>2016</v>
      </c>
      <c r="F2668" s="1" t="s">
        <v>2013</v>
      </c>
      <c r="G2668" s="99" t="s">
        <v>1734</v>
      </c>
      <c r="H2668" s="5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923"/>
        <v>45348</v>
      </c>
      <c r="L2668" s="5">
        <f t="shared" si="924"/>
        <v>2</v>
      </c>
      <c r="M2668" s="5">
        <f t="shared" si="925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up'!$A$2:$E$50,5,FALSE)</f>
        <v>Trsf</v>
      </c>
    </row>
    <row r="2669" spans="1:18" ht="15" customHeight="1" x14ac:dyDescent="0.35">
      <c r="A2669" s="4">
        <v>45348</v>
      </c>
      <c r="B2669" s="5">
        <f t="shared" si="921"/>
        <v>2</v>
      </c>
      <c r="C2669" s="5">
        <f t="shared" si="922"/>
        <v>2024</v>
      </c>
      <c r="D2669" s="5" t="s">
        <v>2442</v>
      </c>
      <c r="E2669" s="5" t="s">
        <v>2016</v>
      </c>
      <c r="F2669" s="1" t="s">
        <v>2013</v>
      </c>
      <c r="G2669" s="99" t="s">
        <v>2443</v>
      </c>
      <c r="H2669" s="5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923"/>
        <v>45348</v>
      </c>
      <c r="L2669" s="5">
        <f t="shared" si="924"/>
        <v>2</v>
      </c>
      <c r="M2669" s="5">
        <f t="shared" si="925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up'!$A$2:$E$50,5,FALSE)</f>
        <v>Trsf</v>
      </c>
    </row>
    <row r="2670" spans="1:18" ht="15" customHeight="1" x14ac:dyDescent="0.35">
      <c r="A2670" s="4">
        <v>45348</v>
      </c>
      <c r="B2670" s="5">
        <f t="shared" si="921"/>
        <v>2</v>
      </c>
      <c r="C2670" s="5">
        <f t="shared" si="922"/>
        <v>2024</v>
      </c>
      <c r="D2670" s="5" t="s">
        <v>2442</v>
      </c>
      <c r="E2670" s="5" t="s">
        <v>2016</v>
      </c>
      <c r="F2670" s="1" t="s">
        <v>2013</v>
      </c>
      <c r="G2670" s="99" t="s">
        <v>1923</v>
      </c>
      <c r="H2670" s="5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923"/>
        <v>45348</v>
      </c>
      <c r="L2670" s="5">
        <f t="shared" si="924"/>
        <v>2</v>
      </c>
      <c r="M2670" s="5">
        <f t="shared" si="925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up'!$A$2:$E$50,5,FALSE)</f>
        <v>Trsf</v>
      </c>
    </row>
    <row r="2671" spans="1:18" ht="15" customHeight="1" x14ac:dyDescent="0.35">
      <c r="A2671" s="4">
        <v>45348</v>
      </c>
      <c r="B2671" s="5">
        <f t="shared" si="921"/>
        <v>2</v>
      </c>
      <c r="C2671" s="5">
        <f t="shared" si="922"/>
        <v>2024</v>
      </c>
      <c r="D2671" s="5" t="s">
        <v>2442</v>
      </c>
      <c r="E2671" s="5" t="s">
        <v>2016</v>
      </c>
      <c r="F2671" s="1" t="s">
        <v>2013</v>
      </c>
      <c r="G2671" s="99" t="s">
        <v>1062</v>
      </c>
      <c r="H2671" s="5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923"/>
        <v>45348</v>
      </c>
      <c r="L2671" s="5">
        <f t="shared" si="924"/>
        <v>2</v>
      </c>
      <c r="M2671" s="5">
        <f t="shared" si="925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up'!$A$2:$E$50,5,FALSE)</f>
        <v>Trsf</v>
      </c>
    </row>
    <row r="2672" spans="1:18" ht="15" customHeight="1" x14ac:dyDescent="0.35">
      <c r="A2672" s="4">
        <v>45348</v>
      </c>
      <c r="B2672" s="5">
        <f t="shared" si="921"/>
        <v>2</v>
      </c>
      <c r="C2672" s="5">
        <f t="shared" si="922"/>
        <v>2024</v>
      </c>
      <c r="D2672" s="5" t="s">
        <v>2442</v>
      </c>
      <c r="E2672" s="5" t="s">
        <v>2016</v>
      </c>
      <c r="F2672" s="1" t="s">
        <v>2013</v>
      </c>
      <c r="G2672" s="99" t="s">
        <v>2003</v>
      </c>
      <c r="H2672" s="5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923"/>
        <v>45348</v>
      </c>
      <c r="L2672" s="5">
        <f t="shared" si="924"/>
        <v>2</v>
      </c>
      <c r="M2672" s="5">
        <f t="shared" si="925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up'!$A$2:$E$50,5,FALSE)</f>
        <v>Trsf</v>
      </c>
    </row>
    <row r="2673" spans="1:19" ht="15" customHeight="1" x14ac:dyDescent="0.35">
      <c r="A2673" s="4">
        <v>45349</v>
      </c>
      <c r="B2673" s="5">
        <f t="shared" si="921"/>
        <v>2</v>
      </c>
      <c r="C2673" s="5">
        <f t="shared" si="922"/>
        <v>2024</v>
      </c>
      <c r="D2673" s="5" t="s">
        <v>2444</v>
      </c>
      <c r="E2673" s="5" t="s">
        <v>786</v>
      </c>
      <c r="F2673" s="1" t="s">
        <v>785</v>
      </c>
      <c r="G2673" s="99" t="s">
        <v>2215</v>
      </c>
      <c r="H2673" s="5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923"/>
        <v>45349</v>
      </c>
      <c r="L2673" s="5">
        <f t="shared" si="924"/>
        <v>2</v>
      </c>
      <c r="M2673" s="5">
        <f t="shared" si="925"/>
        <v>2024</v>
      </c>
      <c r="N2673" s="6">
        <v>567.6</v>
      </c>
      <c r="O2673" s="6">
        <f t="shared" ref="O2673" si="926">-N2673</f>
        <v>-567.6</v>
      </c>
      <c r="P2673" s="6">
        <f t="shared" ref="P2673" si="927">SUM(N2673+O2673)</f>
        <v>0</v>
      </c>
      <c r="Q2673" s="7">
        <v>4333200.4500000011</v>
      </c>
      <c r="R2673" s="44" t="str">
        <f>VLOOKUP(F2673,'Set up'!$A$2:$E$50,5,FALSE)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921"/>
        <v>2</v>
      </c>
      <c r="C2674" s="5">
        <f t="shared" si="922"/>
        <v>2024</v>
      </c>
      <c r="D2674" s="5" t="s">
        <v>2445</v>
      </c>
      <c r="E2674" s="5" t="s">
        <v>2016</v>
      </c>
      <c r="F2674" s="1" t="s">
        <v>2013</v>
      </c>
      <c r="G2674" s="99" t="s">
        <v>1074</v>
      </c>
      <c r="H2674" s="5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4">
        <f t="shared" si="923"/>
        <v>45350</v>
      </c>
      <c r="L2674" s="5">
        <f t="shared" si="924"/>
        <v>2</v>
      </c>
      <c r="M2674" s="5">
        <f t="shared" si="925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up'!$A$2:$E$50,5,FALSE)</f>
        <v>Trsf</v>
      </c>
    </row>
    <row r="2675" spans="1:19" ht="15" customHeight="1" x14ac:dyDescent="0.35">
      <c r="A2675" s="4">
        <v>45352</v>
      </c>
      <c r="B2675" s="5">
        <f t="shared" si="921"/>
        <v>3</v>
      </c>
      <c r="C2675" s="5">
        <f t="shared" si="922"/>
        <v>2024</v>
      </c>
      <c r="D2675" s="5" t="s">
        <v>2496</v>
      </c>
      <c r="E2675" s="5" t="str">
        <f>VLOOKUP(F2675,'[1]Set up'!$A$2:$C$50,2,FALSE)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4">
        <f t="shared" si="923"/>
        <v>45352</v>
      </c>
      <c r="L2675" s="5">
        <f t="shared" si="924"/>
        <v>3</v>
      </c>
      <c r="M2675" s="5">
        <f t="shared" si="925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928">SUM(Q2674+N2675)</f>
        <v>4335938.4500000011</v>
      </c>
      <c r="R2675" s="44" t="str">
        <f>VLOOKUP(F2675,'Set up'!$A$2:$E$50,5,FALSE)</f>
        <v>PD Chq</v>
      </c>
    </row>
    <row r="2676" spans="1:19" ht="15" customHeight="1" x14ac:dyDescent="0.35">
      <c r="A2676" s="4">
        <v>45352</v>
      </c>
      <c r="B2676" s="5">
        <f t="shared" si="921"/>
        <v>3</v>
      </c>
      <c r="C2676" s="5">
        <f t="shared" si="922"/>
        <v>2024</v>
      </c>
      <c r="D2676" s="5" t="s">
        <v>2496</v>
      </c>
      <c r="E2676" s="5" t="str">
        <f>VLOOKUP(F2676,'[1]Set up'!$A$2:$C$50,2,FALSE)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4">
        <f t="shared" si="923"/>
        <v>45352</v>
      </c>
      <c r="L2676" s="5">
        <f t="shared" si="924"/>
        <v>3</v>
      </c>
      <c r="M2676" s="5">
        <f t="shared" si="925"/>
        <v>2024</v>
      </c>
      <c r="N2676" s="12">
        <v>555</v>
      </c>
      <c r="O2676" s="12"/>
      <c r="P2676" s="12">
        <f t="shared" ref="P2676:P2728" si="929">SUM(N2676+O2676)</f>
        <v>555</v>
      </c>
      <c r="Q2676" s="7">
        <f t="shared" si="928"/>
        <v>4336493.4500000011</v>
      </c>
      <c r="R2676" s="44" t="str">
        <f>VLOOKUP(F2676,'Set up'!$A$2:$E$50,5,FALSE)</f>
        <v>PD Chq</v>
      </c>
    </row>
    <row r="2677" spans="1:19" ht="15" customHeight="1" x14ac:dyDescent="0.35">
      <c r="A2677" s="4">
        <v>45352</v>
      </c>
      <c r="B2677" s="5">
        <f t="shared" si="921"/>
        <v>3</v>
      </c>
      <c r="C2677" s="5">
        <f t="shared" si="922"/>
        <v>2024</v>
      </c>
      <c r="D2677" s="5" t="s">
        <v>2496</v>
      </c>
      <c r="E2677" s="5" t="str">
        <f>VLOOKUP(F2677,'[1]Set up'!$A$2:$C$50,2,FALSE)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4">
        <f t="shared" si="923"/>
        <v>45352</v>
      </c>
      <c r="L2677" s="5">
        <f t="shared" si="924"/>
        <v>3</v>
      </c>
      <c r="M2677" s="5">
        <f t="shared" si="925"/>
        <v>2024</v>
      </c>
      <c r="N2677" s="12">
        <v>95</v>
      </c>
      <c r="O2677" s="12"/>
      <c r="P2677" s="12">
        <f t="shared" si="929"/>
        <v>95</v>
      </c>
      <c r="Q2677" s="7">
        <f t="shared" si="928"/>
        <v>4336588.4500000011</v>
      </c>
      <c r="R2677" s="44" t="str">
        <f>VLOOKUP(F2677,'Set up'!$A$2:$E$50,5,FALSE)</f>
        <v>PD Chq</v>
      </c>
    </row>
    <row r="2678" spans="1:19" ht="15" customHeight="1" x14ac:dyDescent="0.35">
      <c r="A2678" s="4">
        <v>45352</v>
      </c>
      <c r="B2678" s="5">
        <f t="shared" si="921"/>
        <v>3</v>
      </c>
      <c r="C2678" s="5">
        <f t="shared" si="922"/>
        <v>2024</v>
      </c>
      <c r="D2678" s="5" t="s">
        <v>2496</v>
      </c>
      <c r="E2678" s="5" t="str">
        <f>VLOOKUP(F2678,'[1]Set up'!$A$2:$C$50,2,FALSE)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4">
        <f t="shared" si="923"/>
        <v>45352</v>
      </c>
      <c r="L2678" s="5">
        <f t="shared" si="924"/>
        <v>3</v>
      </c>
      <c r="M2678" s="5">
        <f t="shared" si="925"/>
        <v>2024</v>
      </c>
      <c r="N2678" s="12">
        <v>225</v>
      </c>
      <c r="O2678" s="12"/>
      <c r="P2678" s="12">
        <f t="shared" si="929"/>
        <v>225</v>
      </c>
      <c r="Q2678" s="7">
        <f t="shared" si="928"/>
        <v>4336813.4500000011</v>
      </c>
      <c r="R2678" s="44" t="str">
        <f>VLOOKUP(F2678,'Set up'!$A$2:$E$50,5,FALSE)</f>
        <v>PD Chq</v>
      </c>
    </row>
    <row r="2679" spans="1:19" ht="15" customHeight="1" x14ac:dyDescent="0.35">
      <c r="A2679" s="4">
        <v>45353</v>
      </c>
      <c r="B2679" s="5">
        <f t="shared" si="921"/>
        <v>3</v>
      </c>
      <c r="C2679" s="5">
        <f t="shared" si="922"/>
        <v>2024</v>
      </c>
      <c r="D2679" s="5" t="s">
        <v>2497</v>
      </c>
      <c r="E2679" s="5" t="str">
        <f>VLOOKUP(F2679,'[1]Set up'!$A$2:$C$50,2,FALSE)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4">
        <f t="shared" si="923"/>
        <v>45473</v>
      </c>
      <c r="L2679" s="5">
        <f t="shared" si="924"/>
        <v>6</v>
      </c>
      <c r="M2679" s="5">
        <f t="shared" si="925"/>
        <v>2024</v>
      </c>
      <c r="N2679" s="12">
        <v>12848</v>
      </c>
      <c r="O2679" s="12"/>
      <c r="P2679" s="12">
        <f t="shared" si="929"/>
        <v>12848</v>
      </c>
      <c r="Q2679" s="7">
        <f t="shared" si="928"/>
        <v>4349661.4500000011</v>
      </c>
      <c r="R2679" s="44" t="str">
        <f>VLOOKUP(F2679,'Set up'!$A$2:$E$50,5,FALSE)</f>
        <v>Trsf</v>
      </c>
    </row>
    <row r="2680" spans="1:19" ht="15" customHeight="1" x14ac:dyDescent="0.35">
      <c r="A2680" s="4">
        <v>45353</v>
      </c>
      <c r="B2680" s="5">
        <f t="shared" si="921"/>
        <v>3</v>
      </c>
      <c r="C2680" s="5">
        <f t="shared" si="922"/>
        <v>2024</v>
      </c>
      <c r="D2680" s="5" t="s">
        <v>2497</v>
      </c>
      <c r="E2680" s="5" t="str">
        <f>VLOOKUP(F2680,'[1]Set up'!$A$2:$C$50,2,FALSE)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4">
        <f t="shared" si="923"/>
        <v>45473</v>
      </c>
      <c r="L2680" s="5">
        <f t="shared" si="924"/>
        <v>6</v>
      </c>
      <c r="M2680" s="5">
        <f t="shared" si="925"/>
        <v>2024</v>
      </c>
      <c r="N2680" s="12">
        <v>870</v>
      </c>
      <c r="O2680" s="12"/>
      <c r="P2680" s="12">
        <f t="shared" si="929"/>
        <v>870</v>
      </c>
      <c r="Q2680" s="7">
        <f t="shared" si="928"/>
        <v>4350531.4500000011</v>
      </c>
      <c r="R2680" s="44" t="str">
        <f>VLOOKUP(F2680,'Set up'!$A$2:$E$50,5,FALSE)</f>
        <v>Trsf</v>
      </c>
    </row>
    <row r="2681" spans="1:19" ht="15" customHeight="1" x14ac:dyDescent="0.35">
      <c r="A2681" s="4">
        <v>45353</v>
      </c>
      <c r="B2681" s="5">
        <f t="shared" si="921"/>
        <v>3</v>
      </c>
      <c r="C2681" s="5">
        <f t="shared" si="922"/>
        <v>2024</v>
      </c>
      <c r="D2681" s="5" t="s">
        <v>2497</v>
      </c>
      <c r="E2681" s="5" t="str">
        <f>VLOOKUP(F2681,'[1]Set up'!$A$2:$C$50,2,FALSE)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4">
        <f t="shared" si="923"/>
        <v>45473</v>
      </c>
      <c r="L2681" s="5">
        <f t="shared" si="924"/>
        <v>6</v>
      </c>
      <c r="M2681" s="5">
        <f t="shared" si="925"/>
        <v>2024</v>
      </c>
      <c r="N2681" s="12">
        <v>575</v>
      </c>
      <c r="O2681" s="12"/>
      <c r="P2681" s="12">
        <f t="shared" si="929"/>
        <v>575</v>
      </c>
      <c r="Q2681" s="7">
        <f t="shared" si="928"/>
        <v>4351106.4500000011</v>
      </c>
      <c r="R2681" s="44" t="str">
        <f>VLOOKUP(F2681,'Set up'!$A$2:$E$50,5,FALSE)</f>
        <v>Trsf</v>
      </c>
    </row>
    <row r="2682" spans="1:19" ht="15" customHeight="1" x14ac:dyDescent="0.35">
      <c r="A2682" s="4">
        <v>45353</v>
      </c>
      <c r="B2682" s="5">
        <f t="shared" si="921"/>
        <v>3</v>
      </c>
      <c r="C2682" s="5">
        <f t="shared" si="922"/>
        <v>2024</v>
      </c>
      <c r="D2682" s="5" t="s">
        <v>2497</v>
      </c>
      <c r="E2682" s="5" t="str">
        <f>VLOOKUP(F2682,'[1]Set up'!$A$2:$C$50,2,FALSE)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4">
        <f t="shared" si="923"/>
        <v>45473</v>
      </c>
      <c r="L2682" s="5">
        <f t="shared" si="924"/>
        <v>6</v>
      </c>
      <c r="M2682" s="5">
        <f t="shared" si="925"/>
        <v>2024</v>
      </c>
      <c r="N2682" s="12">
        <v>440</v>
      </c>
      <c r="O2682" s="12"/>
      <c r="P2682" s="12">
        <f t="shared" si="929"/>
        <v>440</v>
      </c>
      <c r="Q2682" s="7">
        <f t="shared" si="928"/>
        <v>4351546.4500000011</v>
      </c>
      <c r="R2682" s="44" t="str">
        <f>VLOOKUP(F2682,'Set up'!$A$2:$E$50,5,FALSE)</f>
        <v>Trsf</v>
      </c>
    </row>
    <row r="2683" spans="1:19" ht="15" customHeight="1" x14ac:dyDescent="0.35">
      <c r="A2683" s="4">
        <v>45353</v>
      </c>
      <c r="B2683" s="5">
        <f t="shared" si="921"/>
        <v>3</v>
      </c>
      <c r="C2683" s="5">
        <f t="shared" si="922"/>
        <v>2024</v>
      </c>
      <c r="D2683" s="5" t="s">
        <v>2497</v>
      </c>
      <c r="E2683" s="5" t="str">
        <f>VLOOKUP(F2683,'[1]Set up'!$A$2:$C$50,2,FALSE)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4">
        <f t="shared" si="923"/>
        <v>45473</v>
      </c>
      <c r="L2683" s="5">
        <f t="shared" si="924"/>
        <v>6</v>
      </c>
      <c r="M2683" s="5">
        <f t="shared" si="925"/>
        <v>2024</v>
      </c>
      <c r="N2683" s="12">
        <v>420</v>
      </c>
      <c r="O2683" s="12"/>
      <c r="P2683" s="12">
        <f t="shared" si="929"/>
        <v>420</v>
      </c>
      <c r="Q2683" s="7">
        <f t="shared" si="928"/>
        <v>4351966.4500000011</v>
      </c>
      <c r="R2683" s="44" t="str">
        <f>VLOOKUP(F2683,'Set up'!$A$2:$E$50,5,FALSE)</f>
        <v>Trsf</v>
      </c>
    </row>
    <row r="2684" spans="1:19" ht="15" customHeight="1" x14ac:dyDescent="0.35">
      <c r="A2684" s="4">
        <v>45353</v>
      </c>
      <c r="B2684" s="5">
        <f t="shared" si="921"/>
        <v>3</v>
      </c>
      <c r="C2684" s="5">
        <f t="shared" si="922"/>
        <v>2024</v>
      </c>
      <c r="D2684" s="5" t="s">
        <v>2497</v>
      </c>
      <c r="E2684" s="5" t="str">
        <f>VLOOKUP(F2684,'[1]Set up'!$A$2:$C$50,2,FALSE)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4">
        <f t="shared" si="923"/>
        <v>45473</v>
      </c>
      <c r="L2684" s="5">
        <f t="shared" si="924"/>
        <v>6</v>
      </c>
      <c r="M2684" s="5">
        <f t="shared" si="925"/>
        <v>2024</v>
      </c>
      <c r="N2684" s="12">
        <v>395</v>
      </c>
      <c r="O2684" s="12"/>
      <c r="P2684" s="12">
        <f t="shared" si="929"/>
        <v>395</v>
      </c>
      <c r="Q2684" s="7">
        <f t="shared" si="928"/>
        <v>4352361.4500000011</v>
      </c>
      <c r="R2684" s="44" t="str">
        <f>VLOOKUP(F2684,'Set up'!$A$2:$E$50,5,FALSE)</f>
        <v>Trsf</v>
      </c>
    </row>
    <row r="2685" spans="1:19" ht="15" customHeight="1" x14ac:dyDescent="0.35">
      <c r="A2685" s="4">
        <v>45353</v>
      </c>
      <c r="B2685" s="5">
        <f t="shared" si="921"/>
        <v>3</v>
      </c>
      <c r="C2685" s="5">
        <f t="shared" si="922"/>
        <v>2024</v>
      </c>
      <c r="D2685" s="5" t="s">
        <v>2498</v>
      </c>
      <c r="E2685" s="5" t="str">
        <f>VLOOKUP(F2685,'[1]Set up'!$A$2:$C$50,2,FALSE)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4">
        <f t="shared" si="923"/>
        <v>45353</v>
      </c>
      <c r="L2685" s="5">
        <f t="shared" si="924"/>
        <v>3</v>
      </c>
      <c r="M2685" s="5">
        <f t="shared" si="925"/>
        <v>2024</v>
      </c>
      <c r="N2685" s="12">
        <v>1279.8</v>
      </c>
      <c r="O2685" s="6">
        <f t="shared" ref="O2685" si="930">-N2685</f>
        <v>-1279.8</v>
      </c>
      <c r="P2685" s="12">
        <f t="shared" si="929"/>
        <v>0</v>
      </c>
      <c r="Q2685" s="7">
        <f t="shared" si="928"/>
        <v>4353641.2500000009</v>
      </c>
      <c r="R2685" s="44" t="str">
        <f>VLOOKUP(F2685,'Set up'!$A$2:$E$50,5,FALSE)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921"/>
        <v>3</v>
      </c>
      <c r="C2686" s="5">
        <f t="shared" si="922"/>
        <v>2024</v>
      </c>
      <c r="D2686" s="5" t="s">
        <v>2499</v>
      </c>
      <c r="E2686" s="5" t="str">
        <f>VLOOKUP(F2686,'[1]Set up'!$A$2:$C$50,2,FALSE)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4">
        <f t="shared" si="923"/>
        <v>45356</v>
      </c>
      <c r="L2686" s="5">
        <f t="shared" si="924"/>
        <v>3</v>
      </c>
      <c r="M2686" s="5">
        <f t="shared" si="925"/>
        <v>2024</v>
      </c>
      <c r="N2686" s="12">
        <v>625</v>
      </c>
      <c r="O2686" s="12"/>
      <c r="P2686" s="12">
        <f t="shared" si="929"/>
        <v>625</v>
      </c>
      <c r="Q2686" s="7">
        <f t="shared" si="928"/>
        <v>4354266.2500000009</v>
      </c>
      <c r="R2686" s="44" t="str">
        <f>VLOOKUP(F2686,'Set up'!$A$2:$E$50,5,FALSE)</f>
        <v>Trsf</v>
      </c>
    </row>
    <row r="2687" spans="1:19" ht="15" customHeight="1" x14ac:dyDescent="0.35">
      <c r="A2687" s="4">
        <v>45356</v>
      </c>
      <c r="B2687" s="5">
        <f t="shared" si="921"/>
        <v>3</v>
      </c>
      <c r="C2687" s="5">
        <f t="shared" si="922"/>
        <v>2024</v>
      </c>
      <c r="D2687" s="5" t="s">
        <v>2500</v>
      </c>
      <c r="E2687" s="5" t="str">
        <f>VLOOKUP(F2687,'[1]Set up'!$A$2:$C$50,2,FALSE)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4">
        <f t="shared" si="923"/>
        <v>45356</v>
      </c>
      <c r="L2687" s="5">
        <f t="shared" si="924"/>
        <v>3</v>
      </c>
      <c r="M2687" s="5">
        <f t="shared" si="925"/>
        <v>2024</v>
      </c>
      <c r="N2687" s="12">
        <v>16060</v>
      </c>
      <c r="O2687" s="12"/>
      <c r="P2687" s="12">
        <f t="shared" si="929"/>
        <v>16060</v>
      </c>
      <c r="Q2687" s="7">
        <f t="shared" si="928"/>
        <v>4370326.2500000009</v>
      </c>
      <c r="R2687" s="44" t="str">
        <f>VLOOKUP(F2687,'Set up'!$A$2:$E$50,5,FALSE)</f>
        <v>Trsf</v>
      </c>
    </row>
    <row r="2688" spans="1:19" ht="15" customHeight="1" x14ac:dyDescent="0.35">
      <c r="A2688" s="4">
        <v>45356</v>
      </c>
      <c r="B2688" s="5">
        <f t="shared" si="921"/>
        <v>3</v>
      </c>
      <c r="C2688" s="5">
        <f t="shared" si="922"/>
        <v>2024</v>
      </c>
      <c r="D2688" s="5" t="s">
        <v>2500</v>
      </c>
      <c r="E2688" s="5" t="str">
        <f>VLOOKUP(F2688,'[1]Set up'!$A$2:$C$50,2,FALSE)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4">
        <f t="shared" si="923"/>
        <v>45356</v>
      </c>
      <c r="L2688" s="5">
        <f t="shared" si="924"/>
        <v>3</v>
      </c>
      <c r="M2688" s="5">
        <f t="shared" si="925"/>
        <v>2024</v>
      </c>
      <c r="N2688" s="12">
        <v>3480</v>
      </c>
      <c r="O2688" s="12"/>
      <c r="P2688" s="12">
        <f t="shared" si="929"/>
        <v>3480</v>
      </c>
      <c r="Q2688" s="7">
        <f t="shared" si="928"/>
        <v>4373806.2500000009</v>
      </c>
      <c r="R2688" s="44" t="str">
        <f>VLOOKUP(F2688,'Set up'!$A$2:$E$50,5,FALSE)</f>
        <v>Trsf</v>
      </c>
    </row>
    <row r="2689" spans="1:19" ht="15" customHeight="1" x14ac:dyDescent="0.35">
      <c r="A2689" s="4">
        <v>45356</v>
      </c>
      <c r="B2689" s="5">
        <f t="shared" si="921"/>
        <v>3</v>
      </c>
      <c r="C2689" s="5">
        <f t="shared" si="922"/>
        <v>2024</v>
      </c>
      <c r="D2689" s="5" t="s">
        <v>2500</v>
      </c>
      <c r="E2689" s="5" t="str">
        <f>VLOOKUP(F2689,'[1]Set up'!$A$2:$C$50,2,FALSE)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4">
        <f t="shared" si="923"/>
        <v>45356</v>
      </c>
      <c r="L2689" s="5">
        <f t="shared" si="924"/>
        <v>3</v>
      </c>
      <c r="M2689" s="5">
        <f t="shared" si="925"/>
        <v>2024</v>
      </c>
      <c r="N2689" s="12">
        <v>2146</v>
      </c>
      <c r="O2689" s="12"/>
      <c r="P2689" s="12">
        <f t="shared" si="929"/>
        <v>2146</v>
      </c>
      <c r="Q2689" s="7">
        <f t="shared" si="928"/>
        <v>4375952.2500000009</v>
      </c>
      <c r="R2689" s="44" t="str">
        <f>VLOOKUP(F2689,'Set up'!$A$2:$E$50,5,FALSE)</f>
        <v>Trsf</v>
      </c>
    </row>
    <row r="2690" spans="1:19" ht="15" customHeight="1" x14ac:dyDescent="0.35">
      <c r="A2690" s="4">
        <v>45356</v>
      </c>
      <c r="B2690" s="5">
        <f t="shared" si="921"/>
        <v>3</v>
      </c>
      <c r="C2690" s="5">
        <f t="shared" si="922"/>
        <v>2024</v>
      </c>
      <c r="D2690" s="5" t="s">
        <v>2500</v>
      </c>
      <c r="E2690" s="5" t="str">
        <f>VLOOKUP(F2690,'[1]Set up'!$A$2:$C$50,2,FALSE)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4">
        <f t="shared" si="923"/>
        <v>45356</v>
      </c>
      <c r="L2690" s="5">
        <f t="shared" si="924"/>
        <v>3</v>
      </c>
      <c r="M2690" s="5">
        <f t="shared" si="925"/>
        <v>2024</v>
      </c>
      <c r="N2690" s="12">
        <v>3510</v>
      </c>
      <c r="O2690" s="12"/>
      <c r="P2690" s="12">
        <f t="shared" si="929"/>
        <v>3510</v>
      </c>
      <c r="Q2690" s="7">
        <f t="shared" si="928"/>
        <v>4379462.2500000009</v>
      </c>
      <c r="R2690" s="44" t="str">
        <f>VLOOKUP(F2690,'Set up'!$A$2:$E$50,5,FALSE)</f>
        <v>Trsf</v>
      </c>
    </row>
    <row r="2691" spans="1:19" ht="15" customHeight="1" x14ac:dyDescent="0.35">
      <c r="A2691" s="4">
        <v>45356</v>
      </c>
      <c r="B2691" s="5">
        <f t="shared" si="921"/>
        <v>3</v>
      </c>
      <c r="C2691" s="5">
        <f t="shared" si="922"/>
        <v>2024</v>
      </c>
      <c r="D2691" s="5" t="s">
        <v>2500</v>
      </c>
      <c r="E2691" s="5" t="str">
        <f>VLOOKUP(F2691,'[1]Set up'!$A$2:$C$50,2,FALSE)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4">
        <f t="shared" si="923"/>
        <v>45356</v>
      </c>
      <c r="L2691" s="5">
        <f t="shared" si="924"/>
        <v>3</v>
      </c>
      <c r="M2691" s="5">
        <f t="shared" si="925"/>
        <v>2024</v>
      </c>
      <c r="N2691" s="12">
        <v>380</v>
      </c>
      <c r="O2691" s="12"/>
      <c r="P2691" s="12">
        <f t="shared" si="929"/>
        <v>380</v>
      </c>
      <c r="Q2691" s="7">
        <f t="shared" si="928"/>
        <v>4379842.2500000009</v>
      </c>
      <c r="R2691" s="44" t="str">
        <f>VLOOKUP(F2691,'Set up'!$A$2:$E$50,5,FALSE)</f>
        <v>Trsf</v>
      </c>
    </row>
    <row r="2692" spans="1:19" ht="15" customHeight="1" x14ac:dyDescent="0.35">
      <c r="A2692" s="4">
        <v>45355</v>
      </c>
      <c r="B2692" s="5">
        <f t="shared" si="921"/>
        <v>3</v>
      </c>
      <c r="C2692" s="5">
        <f t="shared" si="922"/>
        <v>2024</v>
      </c>
      <c r="D2692" s="5" t="s">
        <v>2501</v>
      </c>
      <c r="E2692" s="5" t="str">
        <f>VLOOKUP(F2692,'[1]Set up'!$A$2:$C$50,2,FALSE)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up'!$A$2:$C$50,3,FALSE)</f>
        <v>60</v>
      </c>
      <c r="J2692" s="5">
        <f>VLOOKUP(F2692,'Set up'!$A$2:$D$50,4,FALSE)</f>
        <v>60</v>
      </c>
      <c r="K2692" s="4">
        <f t="shared" si="923"/>
        <v>45415</v>
      </c>
      <c r="L2692" s="5">
        <f t="shared" si="924"/>
        <v>5</v>
      </c>
      <c r="M2692" s="5">
        <f t="shared" si="925"/>
        <v>2024</v>
      </c>
      <c r="N2692" s="12">
        <v>3212</v>
      </c>
      <c r="O2692" s="12"/>
      <c r="P2692" s="12">
        <f t="shared" si="929"/>
        <v>3212</v>
      </c>
      <c r="Q2692" s="7">
        <f t="shared" si="928"/>
        <v>4383054.2500000009</v>
      </c>
      <c r="R2692" s="44" t="str">
        <f>VLOOKUP(F2692,'Set up'!$A$2:$E$50,5,FALSE)</f>
        <v>Chq</v>
      </c>
    </row>
    <row r="2693" spans="1:19" ht="15" customHeight="1" x14ac:dyDescent="0.35">
      <c r="A2693" s="4">
        <v>45356</v>
      </c>
      <c r="B2693" s="5">
        <f t="shared" si="921"/>
        <v>3</v>
      </c>
      <c r="C2693" s="5">
        <f t="shared" si="922"/>
        <v>2024</v>
      </c>
      <c r="D2693" s="5" t="s">
        <v>2502</v>
      </c>
      <c r="E2693" s="5" t="str">
        <f>VLOOKUP(F2693,'[1]Set up'!$A$2:$C$50,2,FALSE)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4">
        <f t="shared" si="923"/>
        <v>45356</v>
      </c>
      <c r="L2693" s="5">
        <f t="shared" si="924"/>
        <v>3</v>
      </c>
      <c r="M2693" s="5">
        <f t="shared" si="925"/>
        <v>2024</v>
      </c>
      <c r="N2693" s="12">
        <v>1628</v>
      </c>
      <c r="O2693" s="6">
        <f t="shared" ref="O2693:O2694" si="931">-N2693</f>
        <v>-1628</v>
      </c>
      <c r="P2693" s="12">
        <f t="shared" si="929"/>
        <v>0</v>
      </c>
      <c r="Q2693" s="7">
        <f t="shared" si="928"/>
        <v>4384682.2500000009</v>
      </c>
      <c r="R2693" s="44" t="str">
        <f>VLOOKUP(F2693,'Set up'!$A$2:$E$50,5,FALSE)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921"/>
        <v>3</v>
      </c>
      <c r="C2694" s="5">
        <f t="shared" si="922"/>
        <v>2024</v>
      </c>
      <c r="D2694" s="5" t="s">
        <v>2502</v>
      </c>
      <c r="E2694" s="5" t="str">
        <f>VLOOKUP(F2694,'[1]Set up'!$A$2:$C$50,2,FALSE)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4">
        <f t="shared" si="923"/>
        <v>45356</v>
      </c>
      <c r="L2694" s="5">
        <f t="shared" si="924"/>
        <v>3</v>
      </c>
      <c r="M2694" s="5">
        <f t="shared" si="925"/>
        <v>2024</v>
      </c>
      <c r="N2694" s="12">
        <v>630</v>
      </c>
      <c r="O2694" s="6">
        <f t="shared" si="931"/>
        <v>-630</v>
      </c>
      <c r="P2694" s="12">
        <f t="shared" si="929"/>
        <v>0</v>
      </c>
      <c r="Q2694" s="7">
        <f t="shared" si="928"/>
        <v>4385312.2500000009</v>
      </c>
      <c r="R2694" s="44" t="str">
        <f>VLOOKUP(F2694,'Set up'!$A$2:$E$50,5,FALSE)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921"/>
        <v>3</v>
      </c>
      <c r="C2695" s="5">
        <f t="shared" si="922"/>
        <v>2024</v>
      </c>
      <c r="D2695" s="5" t="s">
        <v>2503</v>
      </c>
      <c r="E2695" s="5" t="str">
        <f>VLOOKUP(F2695,'[1]Set up'!$A$2:$C$50,2,FALSE)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4">
        <f t="shared" si="923"/>
        <v>45356</v>
      </c>
      <c r="L2695" s="5">
        <f t="shared" si="924"/>
        <v>3</v>
      </c>
      <c r="M2695" s="5">
        <f t="shared" si="925"/>
        <v>2024</v>
      </c>
      <c r="N2695" s="12">
        <v>1738</v>
      </c>
      <c r="O2695" s="12"/>
      <c r="P2695" s="12">
        <f t="shared" si="929"/>
        <v>1738</v>
      </c>
      <c r="Q2695" s="7">
        <f t="shared" si="928"/>
        <v>4387050.2500000009</v>
      </c>
      <c r="R2695" s="44" t="str">
        <f>VLOOKUP(F2695,'Set up'!$A$2:$E$50,5,FALSE)</f>
        <v>Trsf</v>
      </c>
    </row>
    <row r="2696" spans="1:19" ht="15" customHeight="1" x14ac:dyDescent="0.35">
      <c r="A2696" s="4">
        <v>45356</v>
      </c>
      <c r="B2696" s="5">
        <f t="shared" si="921"/>
        <v>3</v>
      </c>
      <c r="C2696" s="5">
        <f t="shared" si="922"/>
        <v>2024</v>
      </c>
      <c r="D2696" s="5" t="s">
        <v>2503</v>
      </c>
      <c r="E2696" s="5" t="str">
        <f>VLOOKUP(F2696,'[1]Set up'!$A$2:$C$50,2,FALSE)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4">
        <f t="shared" si="923"/>
        <v>45356</v>
      </c>
      <c r="L2696" s="5">
        <f t="shared" si="924"/>
        <v>3</v>
      </c>
      <c r="M2696" s="5">
        <f t="shared" si="925"/>
        <v>2024</v>
      </c>
      <c r="N2696" s="12">
        <v>110</v>
      </c>
      <c r="O2696" s="12"/>
      <c r="P2696" s="12">
        <f t="shared" si="929"/>
        <v>110</v>
      </c>
      <c r="Q2696" s="7">
        <f t="shared" si="928"/>
        <v>4387160.2500000009</v>
      </c>
      <c r="R2696" s="44" t="str">
        <f>VLOOKUP(F2696,'Set up'!$A$2:$E$50,5,FALSE)</f>
        <v>Trsf</v>
      </c>
    </row>
    <row r="2697" spans="1:19" ht="15" customHeight="1" x14ac:dyDescent="0.35">
      <c r="A2697" s="4">
        <v>45358</v>
      </c>
      <c r="B2697" s="5">
        <f t="shared" si="921"/>
        <v>3</v>
      </c>
      <c r="C2697" s="5">
        <f t="shared" si="922"/>
        <v>2024</v>
      </c>
      <c r="D2697" s="5" t="s">
        <v>2504</v>
      </c>
      <c r="E2697" s="5" t="str">
        <f>VLOOKUP(F2697,'[1]Set up'!$A$2:$C$50,2,FALSE)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4">
        <f t="shared" si="923"/>
        <v>45358</v>
      </c>
      <c r="L2697" s="5">
        <f t="shared" si="924"/>
        <v>3</v>
      </c>
      <c r="M2697" s="5">
        <f t="shared" si="925"/>
        <v>2024</v>
      </c>
      <c r="N2697" s="12">
        <v>1738</v>
      </c>
      <c r="O2697" s="6">
        <f t="shared" ref="O2697:O2699" si="932">-N2697</f>
        <v>-1738</v>
      </c>
      <c r="P2697" s="12">
        <f t="shared" si="929"/>
        <v>0</v>
      </c>
      <c r="Q2697" s="7">
        <f t="shared" si="928"/>
        <v>4388898.2500000009</v>
      </c>
      <c r="R2697" s="44" t="str">
        <f>VLOOKUP(F2697,'Set up'!$A$2:$E$50,5,FALSE)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921"/>
        <v>3</v>
      </c>
      <c r="C2698" s="5">
        <f t="shared" si="922"/>
        <v>2024</v>
      </c>
      <c r="D2698" s="5" t="s">
        <v>2504</v>
      </c>
      <c r="E2698" s="5" t="str">
        <f>VLOOKUP(F2698,'[1]Set up'!$A$2:$C$50,2,FALSE)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4">
        <f t="shared" si="923"/>
        <v>45358</v>
      </c>
      <c r="L2698" s="5">
        <f t="shared" si="924"/>
        <v>3</v>
      </c>
      <c r="M2698" s="5">
        <f t="shared" si="925"/>
        <v>2024</v>
      </c>
      <c r="N2698" s="12">
        <v>110</v>
      </c>
      <c r="O2698" s="6">
        <f t="shared" si="932"/>
        <v>-110</v>
      </c>
      <c r="P2698" s="12">
        <f t="shared" si="929"/>
        <v>0</v>
      </c>
      <c r="Q2698" s="7">
        <f t="shared" si="928"/>
        <v>4389008.2500000009</v>
      </c>
      <c r="R2698" s="44" t="str">
        <f>VLOOKUP(F2698,'Set up'!$A$2:$E$50,5,FALSE)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921"/>
        <v>3</v>
      </c>
      <c r="C2699" s="5">
        <f t="shared" si="922"/>
        <v>2024</v>
      </c>
      <c r="D2699" s="5" t="s">
        <v>2504</v>
      </c>
      <c r="E2699" s="5" t="str">
        <f>VLOOKUP(F2699,'[1]Set up'!$A$2:$C$50,2,FALSE)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4">
        <f t="shared" si="923"/>
        <v>45358</v>
      </c>
      <c r="L2699" s="5">
        <f t="shared" si="924"/>
        <v>3</v>
      </c>
      <c r="M2699" s="5">
        <f t="shared" si="925"/>
        <v>2024</v>
      </c>
      <c r="N2699" s="12">
        <v>125</v>
      </c>
      <c r="O2699" s="6">
        <f t="shared" si="932"/>
        <v>-125</v>
      </c>
      <c r="P2699" s="12">
        <f t="shared" si="929"/>
        <v>0</v>
      </c>
      <c r="Q2699" s="7">
        <f t="shared" si="928"/>
        <v>4389133.2500000009</v>
      </c>
      <c r="R2699" s="44" t="str">
        <f>VLOOKUP(F2699,'Set up'!$A$2:$E$50,5,FALSE)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921"/>
        <v>3</v>
      </c>
      <c r="C2700" s="5">
        <f t="shared" si="922"/>
        <v>2024</v>
      </c>
      <c r="D2700" s="5" t="s">
        <v>2505</v>
      </c>
      <c r="E2700" s="5" t="str">
        <f>VLOOKUP(F2700,'[1]Set up'!$A$2:$C$50,2,FALSE)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up'!$A$2:$C$50,3,FALSE)</f>
        <v>45</v>
      </c>
      <c r="J2700" s="5">
        <f>VLOOKUP(F2700,'Set up'!$A$2:$D$50,4,FALSE)</f>
        <v>45</v>
      </c>
      <c r="K2700" s="4">
        <f t="shared" si="923"/>
        <v>45408</v>
      </c>
      <c r="L2700" s="5">
        <f t="shared" si="924"/>
        <v>4</v>
      </c>
      <c r="M2700" s="5">
        <f t="shared" si="925"/>
        <v>2024</v>
      </c>
      <c r="N2700" s="12">
        <v>1738</v>
      </c>
      <c r="O2700" s="6">
        <f>-N2700</f>
        <v>-1738</v>
      </c>
      <c r="P2700" s="12">
        <f t="shared" si="929"/>
        <v>0</v>
      </c>
      <c r="Q2700" s="7">
        <f t="shared" si="928"/>
        <v>4390871.2500000009</v>
      </c>
      <c r="R2700" s="44" t="str">
        <f>VLOOKUP(F2700,'Set up'!$A$2:$E$50,5,FALSE)</f>
        <v>PD Chq</v>
      </c>
      <c r="S2700" s="1" t="s">
        <v>2705</v>
      </c>
    </row>
    <row r="2701" spans="1:19" ht="15" customHeight="1" x14ac:dyDescent="0.35">
      <c r="A2701" s="4">
        <v>45363</v>
      </c>
      <c r="B2701" s="5">
        <f t="shared" si="921"/>
        <v>3</v>
      </c>
      <c r="C2701" s="5">
        <f t="shared" si="922"/>
        <v>2024</v>
      </c>
      <c r="D2701" s="5" t="s">
        <v>2505</v>
      </c>
      <c r="E2701" s="5" t="str">
        <f>VLOOKUP(F2701,'[1]Set up'!$A$2:$C$50,2,FALSE)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up'!$A$2:$C$50,3,FALSE)</f>
        <v>45</v>
      </c>
      <c r="J2701" s="5">
        <f>VLOOKUP(F2701,'Set up'!$A$2:$D$50,4,FALSE)</f>
        <v>45</v>
      </c>
      <c r="K2701" s="4">
        <f t="shared" si="923"/>
        <v>45408</v>
      </c>
      <c r="L2701" s="5">
        <f t="shared" si="924"/>
        <v>4</v>
      </c>
      <c r="M2701" s="5">
        <f t="shared" si="925"/>
        <v>2024</v>
      </c>
      <c r="N2701" s="12">
        <v>220</v>
      </c>
      <c r="O2701" s="6">
        <f>-N2701</f>
        <v>-220</v>
      </c>
      <c r="P2701" s="12">
        <f t="shared" si="929"/>
        <v>0</v>
      </c>
      <c r="Q2701" s="7">
        <f t="shared" si="928"/>
        <v>4391091.2500000009</v>
      </c>
      <c r="R2701" s="44" t="str">
        <f>VLOOKUP(F2701,'Set up'!$A$2:$E$50,5,FALSE)</f>
        <v>PD Chq</v>
      </c>
      <c r="S2701" s="1" t="s">
        <v>2705</v>
      </c>
    </row>
    <row r="2702" spans="1:19" ht="15" customHeight="1" x14ac:dyDescent="0.35">
      <c r="A2702" s="4">
        <v>45363</v>
      </c>
      <c r="B2702" s="5">
        <f t="shared" si="921"/>
        <v>3</v>
      </c>
      <c r="C2702" s="5">
        <f t="shared" si="922"/>
        <v>2024</v>
      </c>
      <c r="D2702" s="5" t="s">
        <v>2505</v>
      </c>
      <c r="E2702" s="5" t="str">
        <f>VLOOKUP(F2702,'[1]Set up'!$A$2:$C$50,2,FALSE)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up'!$A$2:$C$50,3,FALSE)</f>
        <v>45</v>
      </c>
      <c r="J2702" s="5">
        <f>VLOOKUP(F2702,'Set up'!$A$2:$D$50,4,FALSE)</f>
        <v>45</v>
      </c>
      <c r="K2702" s="4">
        <f t="shared" si="923"/>
        <v>45408</v>
      </c>
      <c r="L2702" s="5">
        <f t="shared" si="924"/>
        <v>4</v>
      </c>
      <c r="M2702" s="5">
        <f t="shared" si="925"/>
        <v>2024</v>
      </c>
      <c r="N2702" s="12">
        <v>60</v>
      </c>
      <c r="O2702" s="6">
        <f>-N2702</f>
        <v>-60</v>
      </c>
      <c r="P2702" s="12">
        <f t="shared" si="929"/>
        <v>0</v>
      </c>
      <c r="Q2702" s="7">
        <f t="shared" si="928"/>
        <v>4391151.2500000009</v>
      </c>
      <c r="R2702" s="44" t="str">
        <f>VLOOKUP(F2702,'Set up'!$A$2:$E$50,5,FALSE)</f>
        <v>PD Chq</v>
      </c>
      <c r="S2702" s="1" t="s">
        <v>2705</v>
      </c>
    </row>
    <row r="2703" spans="1:19" ht="15" customHeight="1" x14ac:dyDescent="0.35">
      <c r="A2703" s="4">
        <v>45364</v>
      </c>
      <c r="B2703" s="5">
        <f t="shared" si="921"/>
        <v>3</v>
      </c>
      <c r="C2703" s="5">
        <f t="shared" si="922"/>
        <v>2024</v>
      </c>
      <c r="D2703" s="5" t="s">
        <v>2506</v>
      </c>
      <c r="E2703" s="5" t="str">
        <f>VLOOKUP(F2703,'[1]Set up'!$A$2:$C$50,2,FALSE)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4">
        <f t="shared" si="923"/>
        <v>45484</v>
      </c>
      <c r="L2703" s="5">
        <f t="shared" si="924"/>
        <v>7</v>
      </c>
      <c r="M2703" s="5">
        <f t="shared" si="925"/>
        <v>2024</v>
      </c>
      <c r="N2703" s="12">
        <v>12848</v>
      </c>
      <c r="O2703" s="12"/>
      <c r="P2703" s="12">
        <f t="shared" si="929"/>
        <v>12848</v>
      </c>
      <c r="Q2703" s="7">
        <f t="shared" si="928"/>
        <v>4403999.2500000009</v>
      </c>
      <c r="R2703" s="44" t="str">
        <f>VLOOKUP(F2703,'Set up'!$A$2:$E$50,5,FALSE)</f>
        <v>Trsf</v>
      </c>
    </row>
    <row r="2704" spans="1:19" ht="15" customHeight="1" x14ac:dyDescent="0.35">
      <c r="A2704" s="4">
        <v>45364</v>
      </c>
      <c r="B2704" s="5">
        <f t="shared" si="921"/>
        <v>3</v>
      </c>
      <c r="C2704" s="5">
        <f t="shared" si="922"/>
        <v>2024</v>
      </c>
      <c r="D2704" s="5" t="s">
        <v>2506</v>
      </c>
      <c r="E2704" s="5" t="str">
        <f>VLOOKUP(F2704,'[1]Set up'!$A$2:$C$50,2,FALSE)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4">
        <f t="shared" si="923"/>
        <v>45484</v>
      </c>
      <c r="L2704" s="5">
        <f t="shared" si="924"/>
        <v>7</v>
      </c>
      <c r="M2704" s="5">
        <f t="shared" si="925"/>
        <v>2024</v>
      </c>
      <c r="N2704" s="12">
        <v>1073</v>
      </c>
      <c r="O2704" s="12"/>
      <c r="P2704" s="12">
        <f t="shared" si="929"/>
        <v>1073</v>
      </c>
      <c r="Q2704" s="7">
        <f t="shared" si="928"/>
        <v>4405072.2500000009</v>
      </c>
      <c r="R2704" s="44" t="str">
        <f>VLOOKUP(F2704,'Set up'!$A$2:$E$50,5,FALSE)</f>
        <v>Trsf</v>
      </c>
    </row>
    <row r="2705" spans="1:19" ht="15" customHeight="1" x14ac:dyDescent="0.35">
      <c r="A2705" s="4">
        <v>45364</v>
      </c>
      <c r="B2705" s="5">
        <f t="shared" si="921"/>
        <v>3</v>
      </c>
      <c r="C2705" s="5">
        <f t="shared" si="922"/>
        <v>2024</v>
      </c>
      <c r="D2705" s="5" t="s">
        <v>2506</v>
      </c>
      <c r="E2705" s="5" t="str">
        <f>VLOOKUP(F2705,'[1]Set up'!$A$2:$C$50,2,FALSE)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4">
        <f t="shared" si="923"/>
        <v>45484</v>
      </c>
      <c r="L2705" s="5">
        <f t="shared" si="924"/>
        <v>7</v>
      </c>
      <c r="M2705" s="5">
        <f t="shared" si="925"/>
        <v>2024</v>
      </c>
      <c r="N2705" s="12">
        <v>287.5</v>
      </c>
      <c r="O2705" s="12"/>
      <c r="P2705" s="12">
        <f t="shared" si="929"/>
        <v>287.5</v>
      </c>
      <c r="Q2705" s="7">
        <f t="shared" si="928"/>
        <v>4405359.7500000009</v>
      </c>
      <c r="R2705" s="44" t="str">
        <f>VLOOKUP(F2705,'Set up'!$A$2:$E$50,5,FALSE)</f>
        <v>Trsf</v>
      </c>
    </row>
    <row r="2706" spans="1:19" ht="15" customHeight="1" x14ac:dyDescent="0.35">
      <c r="A2706" s="4">
        <v>45364</v>
      </c>
      <c r="B2706" s="5">
        <f t="shared" si="921"/>
        <v>3</v>
      </c>
      <c r="C2706" s="5">
        <f t="shared" si="922"/>
        <v>2024</v>
      </c>
      <c r="D2706" s="5" t="s">
        <v>2506</v>
      </c>
      <c r="E2706" s="5" t="str">
        <f>VLOOKUP(F2706,'[1]Set up'!$A$2:$C$50,2,FALSE)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4">
        <f t="shared" si="923"/>
        <v>45484</v>
      </c>
      <c r="L2706" s="5">
        <f t="shared" si="924"/>
        <v>7</v>
      </c>
      <c r="M2706" s="5">
        <f t="shared" si="925"/>
        <v>2024</v>
      </c>
      <c r="N2706" s="12">
        <v>440</v>
      </c>
      <c r="O2706" s="12"/>
      <c r="P2706" s="12">
        <f t="shared" si="929"/>
        <v>440</v>
      </c>
      <c r="Q2706" s="7">
        <f t="shared" si="928"/>
        <v>4405799.7500000009</v>
      </c>
      <c r="R2706" s="44" t="str">
        <f>VLOOKUP(F2706,'Set up'!$A$2:$E$50,5,FALSE)</f>
        <v>Trsf</v>
      </c>
    </row>
    <row r="2707" spans="1:19" ht="15" customHeight="1" x14ac:dyDescent="0.35">
      <c r="A2707" s="4">
        <v>45364</v>
      </c>
      <c r="B2707" s="5">
        <f t="shared" si="921"/>
        <v>3</v>
      </c>
      <c r="C2707" s="5">
        <f t="shared" si="922"/>
        <v>2024</v>
      </c>
      <c r="D2707" s="5" t="s">
        <v>2506</v>
      </c>
      <c r="E2707" s="5" t="str">
        <f>VLOOKUP(F2707,'[1]Set up'!$A$2:$C$50,2,FALSE)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4">
        <f t="shared" si="923"/>
        <v>45484</v>
      </c>
      <c r="L2707" s="5">
        <f t="shared" si="924"/>
        <v>7</v>
      </c>
      <c r="M2707" s="5">
        <f t="shared" si="925"/>
        <v>2024</v>
      </c>
      <c r="N2707" s="12">
        <v>420</v>
      </c>
      <c r="O2707" s="12"/>
      <c r="P2707" s="12">
        <f t="shared" si="929"/>
        <v>420</v>
      </c>
      <c r="Q2707" s="7">
        <f t="shared" si="928"/>
        <v>4406219.7500000009</v>
      </c>
      <c r="R2707" s="44" t="str">
        <f>VLOOKUP(F2707,'Set up'!$A$2:$E$50,5,FALSE)</f>
        <v>Trsf</v>
      </c>
    </row>
    <row r="2708" spans="1:19" ht="15" customHeight="1" x14ac:dyDescent="0.35">
      <c r="A2708" s="4">
        <v>45364</v>
      </c>
      <c r="B2708" s="5">
        <f t="shared" si="921"/>
        <v>3</v>
      </c>
      <c r="C2708" s="5">
        <f t="shared" si="922"/>
        <v>2024</v>
      </c>
      <c r="D2708" s="5" t="s">
        <v>2508</v>
      </c>
      <c r="E2708" s="5" t="str">
        <f>VLOOKUP(F2708,'[1]Set up'!$A$2:$C$50,2,FALSE)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4">
        <f t="shared" si="923"/>
        <v>45364</v>
      </c>
      <c r="L2708" s="5">
        <f t="shared" si="924"/>
        <v>3</v>
      </c>
      <c r="M2708" s="5">
        <f t="shared" si="925"/>
        <v>2024</v>
      </c>
      <c r="N2708" s="12">
        <v>625</v>
      </c>
      <c r="O2708" s="12"/>
      <c r="P2708" s="12">
        <f t="shared" si="929"/>
        <v>625</v>
      </c>
      <c r="Q2708" s="7">
        <f t="shared" si="928"/>
        <v>4406844.7500000009</v>
      </c>
      <c r="R2708" s="44" t="str">
        <f>VLOOKUP(F2708,'Set up'!$A$2:$E$50,5,FALSE)</f>
        <v>Trsf</v>
      </c>
    </row>
    <row r="2709" spans="1:19" ht="15" customHeight="1" x14ac:dyDescent="0.35">
      <c r="A2709" s="4">
        <v>45364</v>
      </c>
      <c r="B2709" s="5">
        <f t="shared" si="921"/>
        <v>3</v>
      </c>
      <c r="C2709" s="5">
        <f t="shared" si="922"/>
        <v>2024</v>
      </c>
      <c r="D2709" s="5" t="s">
        <v>2509</v>
      </c>
      <c r="E2709" s="5" t="str">
        <f>VLOOKUP(F2709,'[1]Set up'!$A$2:$C$50,2,FALSE)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4">
        <f t="shared" si="923"/>
        <v>45364</v>
      </c>
      <c r="L2709" s="5">
        <f t="shared" si="924"/>
        <v>3</v>
      </c>
      <c r="M2709" s="5">
        <f t="shared" si="925"/>
        <v>2024</v>
      </c>
      <c r="N2709" s="12">
        <v>16060</v>
      </c>
      <c r="O2709" s="12"/>
      <c r="P2709" s="12">
        <f t="shared" si="929"/>
        <v>16060</v>
      </c>
      <c r="Q2709" s="7">
        <f t="shared" si="928"/>
        <v>4422904.7500000009</v>
      </c>
      <c r="R2709" s="44" t="str">
        <f>VLOOKUP(F2709,'Set up'!$A$2:$E$50,5,FALSE)</f>
        <v>Trsf</v>
      </c>
    </row>
    <row r="2710" spans="1:19" ht="15" customHeight="1" x14ac:dyDescent="0.35">
      <c r="A2710" s="4">
        <v>45364</v>
      </c>
      <c r="B2710" s="5">
        <f t="shared" si="921"/>
        <v>3</v>
      </c>
      <c r="C2710" s="5">
        <f t="shared" si="922"/>
        <v>2024</v>
      </c>
      <c r="D2710" s="5" t="s">
        <v>2509</v>
      </c>
      <c r="E2710" s="5" t="str">
        <f>VLOOKUP(F2710,'[1]Set up'!$A$2:$C$50,2,FALSE)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4">
        <f t="shared" si="923"/>
        <v>45364</v>
      </c>
      <c r="L2710" s="5">
        <f t="shared" si="924"/>
        <v>3</v>
      </c>
      <c r="M2710" s="5">
        <f t="shared" si="925"/>
        <v>2024</v>
      </c>
      <c r="N2710" s="12">
        <v>5220</v>
      </c>
      <c r="O2710" s="12"/>
      <c r="P2710" s="12">
        <f t="shared" si="929"/>
        <v>5220</v>
      </c>
      <c r="Q2710" s="7">
        <f t="shared" si="928"/>
        <v>4428124.7500000009</v>
      </c>
      <c r="R2710" s="44" t="str">
        <f>VLOOKUP(F2710,'Set up'!$A$2:$E$50,5,FALSE)</f>
        <v>Trsf</v>
      </c>
    </row>
    <row r="2711" spans="1:19" ht="15" customHeight="1" x14ac:dyDescent="0.35">
      <c r="A2711" s="4">
        <v>45364</v>
      </c>
      <c r="B2711" s="5">
        <f t="shared" si="921"/>
        <v>3</v>
      </c>
      <c r="C2711" s="5">
        <f t="shared" si="922"/>
        <v>2024</v>
      </c>
      <c r="D2711" s="5" t="s">
        <v>2509</v>
      </c>
      <c r="E2711" s="5" t="str">
        <f>VLOOKUP(F2711,'[1]Set up'!$A$2:$C$50,2,FALSE)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4">
        <f t="shared" si="923"/>
        <v>45364</v>
      </c>
      <c r="L2711" s="5">
        <f t="shared" si="924"/>
        <v>3</v>
      </c>
      <c r="M2711" s="5">
        <f t="shared" si="925"/>
        <v>2024</v>
      </c>
      <c r="N2711" s="12">
        <v>3510</v>
      </c>
      <c r="O2711" s="12"/>
      <c r="P2711" s="12">
        <f t="shared" si="929"/>
        <v>3510</v>
      </c>
      <c r="Q2711" s="7">
        <f t="shared" si="928"/>
        <v>4431634.7500000009</v>
      </c>
      <c r="R2711" s="44" t="str">
        <f>VLOOKUP(F2711,'Set up'!$A$2:$E$50,5,FALSE)</f>
        <v>Trsf</v>
      </c>
    </row>
    <row r="2712" spans="1:19" ht="15" customHeight="1" x14ac:dyDescent="0.35">
      <c r="A2712" s="4">
        <v>45364</v>
      </c>
      <c r="B2712" s="5">
        <f t="shared" si="921"/>
        <v>3</v>
      </c>
      <c r="C2712" s="5">
        <f t="shared" si="922"/>
        <v>2024</v>
      </c>
      <c r="D2712" s="5" t="s">
        <v>2509</v>
      </c>
      <c r="E2712" s="5" t="str">
        <f>VLOOKUP(F2712,'[1]Set up'!$A$2:$C$50,2,FALSE)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4">
        <f t="shared" si="923"/>
        <v>45364</v>
      </c>
      <c r="L2712" s="5">
        <f t="shared" si="924"/>
        <v>3</v>
      </c>
      <c r="M2712" s="5">
        <f t="shared" si="925"/>
        <v>2024</v>
      </c>
      <c r="N2712" s="12">
        <v>1000</v>
      </c>
      <c r="O2712" s="12"/>
      <c r="P2712" s="12">
        <f t="shared" si="929"/>
        <v>1000</v>
      </c>
      <c r="Q2712" s="7">
        <f t="shared" si="928"/>
        <v>4432634.7500000009</v>
      </c>
      <c r="R2712" s="44" t="str">
        <f>VLOOKUP(F2712,'Set up'!$A$2:$E$50,5,FALSE)</f>
        <v>Trsf</v>
      </c>
    </row>
    <row r="2713" spans="1:19" ht="15" customHeight="1" x14ac:dyDescent="0.35">
      <c r="A2713" s="4">
        <v>45364</v>
      </c>
      <c r="B2713" s="5">
        <f t="shared" si="921"/>
        <v>3</v>
      </c>
      <c r="C2713" s="5">
        <f t="shared" si="922"/>
        <v>2024</v>
      </c>
      <c r="D2713" s="5" t="s">
        <v>2509</v>
      </c>
      <c r="E2713" s="5" t="str">
        <f>VLOOKUP(F2713,'[1]Set up'!$A$2:$C$50,2,FALSE)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4">
        <f t="shared" si="923"/>
        <v>45364</v>
      </c>
      <c r="L2713" s="5">
        <f t="shared" si="924"/>
        <v>3</v>
      </c>
      <c r="M2713" s="5">
        <f t="shared" si="925"/>
        <v>2024</v>
      </c>
      <c r="N2713" s="12">
        <v>360</v>
      </c>
      <c r="O2713" s="12"/>
      <c r="P2713" s="12">
        <f t="shared" si="929"/>
        <v>360</v>
      </c>
      <c r="Q2713" s="7">
        <f t="shared" si="928"/>
        <v>4432994.7500000009</v>
      </c>
      <c r="R2713" s="44" t="str">
        <f>VLOOKUP(F2713,'Set up'!$A$2:$E$50,5,FALSE)</f>
        <v>Trsf</v>
      </c>
    </row>
    <row r="2714" spans="1:19" ht="15" customHeight="1" x14ac:dyDescent="0.35">
      <c r="A2714" s="4">
        <v>45364</v>
      </c>
      <c r="B2714" s="5">
        <f t="shared" si="921"/>
        <v>3</v>
      </c>
      <c r="C2714" s="5">
        <f t="shared" si="922"/>
        <v>2024</v>
      </c>
      <c r="D2714" s="5" t="s">
        <v>2509</v>
      </c>
      <c r="E2714" s="5" t="str">
        <f>VLOOKUP(F2714,'[1]Set up'!$A$2:$C$50,2,FALSE)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4">
        <f t="shared" si="923"/>
        <v>45364</v>
      </c>
      <c r="L2714" s="5">
        <f t="shared" si="924"/>
        <v>3</v>
      </c>
      <c r="M2714" s="5">
        <f t="shared" si="925"/>
        <v>2024</v>
      </c>
      <c r="N2714" s="12">
        <v>380</v>
      </c>
      <c r="O2714" s="12"/>
      <c r="P2714" s="12">
        <f t="shared" si="929"/>
        <v>380</v>
      </c>
      <c r="Q2714" s="7">
        <f t="shared" si="928"/>
        <v>4433374.7500000009</v>
      </c>
      <c r="R2714" s="44" t="str">
        <f>VLOOKUP(F2714,'Set up'!$A$2:$E$50,5,FALSE)</f>
        <v>Trsf</v>
      </c>
    </row>
    <row r="2715" spans="1:19" ht="15" customHeight="1" x14ac:dyDescent="0.35">
      <c r="A2715" s="4">
        <v>45367</v>
      </c>
      <c r="B2715" s="5">
        <f t="shared" si="921"/>
        <v>3</v>
      </c>
      <c r="C2715" s="5">
        <f t="shared" si="922"/>
        <v>2024</v>
      </c>
      <c r="D2715" s="5" t="s">
        <v>2511</v>
      </c>
      <c r="E2715" s="5" t="str">
        <f>VLOOKUP(F2715,'[1]Set up'!$A$2:$C$50,2,FALSE)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4">
        <f t="shared" si="923"/>
        <v>45367</v>
      </c>
      <c r="L2715" s="5">
        <f t="shared" si="924"/>
        <v>3</v>
      </c>
      <c r="M2715" s="5">
        <f t="shared" si="925"/>
        <v>2024</v>
      </c>
      <c r="N2715" s="12">
        <v>3212</v>
      </c>
      <c r="O2715" s="6">
        <f t="shared" ref="O2715:O2717" si="933">-N2715</f>
        <v>-3212</v>
      </c>
      <c r="P2715" s="12">
        <f t="shared" si="929"/>
        <v>0</v>
      </c>
      <c r="Q2715" s="7">
        <f t="shared" si="928"/>
        <v>4436586.7500000009</v>
      </c>
      <c r="R2715" s="44" t="str">
        <f>VLOOKUP(F2715,'Set up'!$A$2:$E$50,5,FALSE)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921"/>
        <v>3</v>
      </c>
      <c r="C2716" s="5">
        <f t="shared" si="922"/>
        <v>2024</v>
      </c>
      <c r="D2716" s="5" t="s">
        <v>2511</v>
      </c>
      <c r="E2716" s="5" t="str">
        <f>VLOOKUP(F2716,'[1]Set up'!$A$2:$C$50,2,FALSE)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4">
        <f t="shared" si="923"/>
        <v>45367</v>
      </c>
      <c r="L2716" s="5">
        <f t="shared" si="924"/>
        <v>3</v>
      </c>
      <c r="M2716" s="5">
        <f t="shared" si="925"/>
        <v>2024</v>
      </c>
      <c r="N2716" s="12">
        <v>828</v>
      </c>
      <c r="O2716" s="6">
        <f t="shared" si="933"/>
        <v>-828</v>
      </c>
      <c r="P2716" s="12">
        <f t="shared" si="929"/>
        <v>0</v>
      </c>
      <c r="Q2716" s="7">
        <f t="shared" si="928"/>
        <v>4437414.7500000009</v>
      </c>
      <c r="R2716" s="44" t="str">
        <f>VLOOKUP(F2716,'Set up'!$A$2:$E$50,5,FALSE)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921"/>
        <v>3</v>
      </c>
      <c r="C2717" s="5">
        <f t="shared" si="922"/>
        <v>2024</v>
      </c>
      <c r="D2717" s="5" t="s">
        <v>2511</v>
      </c>
      <c r="E2717" s="5" t="str">
        <f>VLOOKUP(F2717,'[1]Set up'!$A$2:$C$50,2,FALSE)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4">
        <f t="shared" si="923"/>
        <v>45367</v>
      </c>
      <c r="L2717" s="5">
        <f t="shared" si="924"/>
        <v>3</v>
      </c>
      <c r="M2717" s="5">
        <f t="shared" si="925"/>
        <v>2024</v>
      </c>
      <c r="N2717" s="12">
        <v>567.6</v>
      </c>
      <c r="O2717" s="6">
        <f t="shared" si="933"/>
        <v>-567.6</v>
      </c>
      <c r="P2717" s="12">
        <f t="shared" si="929"/>
        <v>0</v>
      </c>
      <c r="Q2717" s="7">
        <f t="shared" si="928"/>
        <v>4437982.3500000006</v>
      </c>
      <c r="R2717" s="44" t="str">
        <f>VLOOKUP(F2717,'Set up'!$A$2:$E$50,5,FALSE)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921"/>
        <v>3</v>
      </c>
      <c r="C2718" s="5">
        <f t="shared" si="922"/>
        <v>2024</v>
      </c>
      <c r="D2718" s="5" t="s">
        <v>2511</v>
      </c>
      <c r="E2718" s="5" t="str">
        <f>VLOOKUP(F2718,'[1]Set up'!$A$2:$C$50,2,FALSE)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4">
        <f t="shared" si="923"/>
        <v>45367</v>
      </c>
      <c r="L2718" s="5">
        <f t="shared" si="924"/>
        <v>3</v>
      </c>
      <c r="M2718" s="5">
        <f t="shared" si="925"/>
        <v>2024</v>
      </c>
      <c r="N2718" s="12">
        <v>110</v>
      </c>
      <c r="O2718" s="6">
        <f t="shared" ref="O2718:O2719" si="934">-N2718</f>
        <v>-110</v>
      </c>
      <c r="P2718" s="12">
        <f t="shared" si="929"/>
        <v>0</v>
      </c>
      <c r="Q2718" s="7">
        <f t="shared" si="928"/>
        <v>4438092.3500000006</v>
      </c>
      <c r="R2718" s="44" t="str">
        <f>VLOOKUP(F2718,'Set up'!$A$2:$E$50,5,FALSE)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921"/>
        <v>3</v>
      </c>
      <c r="C2719" s="5">
        <f t="shared" si="922"/>
        <v>2024</v>
      </c>
      <c r="D2719" s="5" t="s">
        <v>2511</v>
      </c>
      <c r="E2719" s="5" t="str">
        <f>VLOOKUP(F2719,'[1]Set up'!$A$2:$C$50,2,FALSE)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4">
        <f t="shared" si="923"/>
        <v>45367</v>
      </c>
      <c r="L2719" s="5">
        <f t="shared" si="924"/>
        <v>3</v>
      </c>
      <c r="M2719" s="5">
        <f t="shared" si="925"/>
        <v>2024</v>
      </c>
      <c r="N2719" s="12">
        <v>160</v>
      </c>
      <c r="O2719" s="6">
        <f t="shared" si="934"/>
        <v>-160</v>
      </c>
      <c r="P2719" s="12">
        <f t="shared" si="929"/>
        <v>0</v>
      </c>
      <c r="Q2719" s="7">
        <f t="shared" si="928"/>
        <v>4438252.3500000006</v>
      </c>
      <c r="R2719" s="44" t="str">
        <f>VLOOKUP(F2719,'Set up'!$A$2:$E$50,5,FALSE)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935">MONTH(A2720)</f>
        <v>3</v>
      </c>
      <c r="C2720" s="5">
        <f t="shared" ref="C2720:C2783" si="936">YEAR(A2720)</f>
        <v>2024</v>
      </c>
      <c r="D2720" s="5" t="s">
        <v>2512</v>
      </c>
      <c r="E2720" s="5" t="str">
        <f>VLOOKUP(F2720,'[1]Set up'!$A$2:$C$50,2,FALSE)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up'!$A$2:$C$50,3,FALSE)</f>
        <v>Cash</v>
      </c>
      <c r="J2720" s="5">
        <f>VLOOKUP(F2720,'Set up'!$A$2:$D$50,4,FALSE)</f>
        <v>2</v>
      </c>
      <c r="K2720" s="4">
        <f t="shared" ref="K2720:K2783" si="937">A2720+J2720</f>
        <v>45369</v>
      </c>
      <c r="L2720" s="5">
        <f t="shared" ref="L2720:L2783" si="938">MONTH(K2720)</f>
        <v>3</v>
      </c>
      <c r="M2720" s="5">
        <f t="shared" ref="M2720:M2783" si="939">YEAR(K2720)</f>
        <v>2024</v>
      </c>
      <c r="N2720" s="12">
        <v>200</v>
      </c>
      <c r="O2720" s="6">
        <f t="shared" ref="O2720" si="940">-N2720</f>
        <v>-200</v>
      </c>
      <c r="P2720" s="12">
        <f t="shared" si="929"/>
        <v>0</v>
      </c>
      <c r="Q2720" s="7">
        <f t="shared" si="928"/>
        <v>4438452.3500000006</v>
      </c>
      <c r="R2720" s="44" t="str">
        <f>VLOOKUP(F2720,'Set up'!$A$2:$E$50,5,FALSE)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935"/>
        <v>3</v>
      </c>
      <c r="C2721" s="5">
        <f t="shared" si="936"/>
        <v>2024</v>
      </c>
      <c r="D2721" s="5" t="s">
        <v>2514</v>
      </c>
      <c r="E2721" s="5" t="str">
        <f>VLOOKUP(F2721,'[1]Set up'!$A$2:$C$50,2,FALSE)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4">
        <f t="shared" si="937"/>
        <v>45367</v>
      </c>
      <c r="L2721" s="5">
        <f t="shared" si="938"/>
        <v>3</v>
      </c>
      <c r="M2721" s="5">
        <f t="shared" si="939"/>
        <v>2024</v>
      </c>
      <c r="N2721" s="12">
        <v>1738</v>
      </c>
      <c r="O2721" s="12"/>
      <c r="P2721" s="12">
        <f t="shared" si="929"/>
        <v>1738</v>
      </c>
      <c r="Q2721" s="7">
        <f t="shared" si="928"/>
        <v>4440190.3500000006</v>
      </c>
      <c r="R2721" s="44" t="str">
        <f>VLOOKUP(F2721,'Set up'!$A$2:$E$50,5,FALSE)</f>
        <v>Trsf</v>
      </c>
    </row>
    <row r="2722" spans="1:18" ht="15" customHeight="1" x14ac:dyDescent="0.35">
      <c r="A2722" s="4">
        <v>45367</v>
      </c>
      <c r="B2722" s="5">
        <f t="shared" si="935"/>
        <v>3</v>
      </c>
      <c r="C2722" s="5">
        <f t="shared" si="936"/>
        <v>2024</v>
      </c>
      <c r="D2722" s="5" t="s">
        <v>2514</v>
      </c>
      <c r="E2722" s="5" t="str">
        <f>VLOOKUP(F2722,'[1]Set up'!$A$2:$C$50,2,FALSE)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4">
        <f t="shared" si="937"/>
        <v>45367</v>
      </c>
      <c r="L2722" s="5">
        <f t="shared" si="938"/>
        <v>3</v>
      </c>
      <c r="M2722" s="5">
        <f t="shared" si="939"/>
        <v>2024</v>
      </c>
      <c r="N2722" s="12">
        <v>405</v>
      </c>
      <c r="O2722" s="12"/>
      <c r="P2722" s="12">
        <f t="shared" si="929"/>
        <v>405</v>
      </c>
      <c r="Q2722" s="7">
        <f t="shared" si="928"/>
        <v>4440595.3500000006</v>
      </c>
      <c r="R2722" s="44" t="str">
        <f>VLOOKUP(F2722,'Set up'!$A$2:$E$50,5,FALSE)</f>
        <v>Trsf</v>
      </c>
    </row>
    <row r="2723" spans="1:18" ht="15" customHeight="1" x14ac:dyDescent="0.35">
      <c r="A2723" s="4">
        <v>45367</v>
      </c>
      <c r="B2723" s="5">
        <f t="shared" si="935"/>
        <v>3</v>
      </c>
      <c r="C2723" s="5">
        <f t="shared" si="936"/>
        <v>2024</v>
      </c>
      <c r="D2723" s="5" t="s">
        <v>2514</v>
      </c>
      <c r="E2723" s="5" t="str">
        <f>VLOOKUP(F2723,'[1]Set up'!$A$2:$C$50,2,FALSE)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4">
        <f t="shared" si="937"/>
        <v>45367</v>
      </c>
      <c r="L2723" s="5">
        <f t="shared" si="938"/>
        <v>3</v>
      </c>
      <c r="M2723" s="5">
        <f t="shared" si="939"/>
        <v>2024</v>
      </c>
      <c r="N2723" s="12">
        <v>187.5</v>
      </c>
      <c r="O2723" s="12"/>
      <c r="P2723" s="12">
        <f t="shared" si="929"/>
        <v>187.5</v>
      </c>
      <c r="Q2723" s="7">
        <f t="shared" si="928"/>
        <v>4440782.8500000006</v>
      </c>
      <c r="R2723" s="44" t="str">
        <f>VLOOKUP(F2723,'Set up'!$A$2:$E$50,5,FALSE)</f>
        <v>Trsf</v>
      </c>
    </row>
    <row r="2724" spans="1:18" ht="15" customHeight="1" x14ac:dyDescent="0.35">
      <c r="A2724" s="4">
        <v>45367</v>
      </c>
      <c r="B2724" s="5">
        <f t="shared" si="935"/>
        <v>3</v>
      </c>
      <c r="C2724" s="5">
        <f t="shared" si="936"/>
        <v>2024</v>
      </c>
      <c r="D2724" s="5" t="s">
        <v>2514</v>
      </c>
      <c r="E2724" s="5" t="str">
        <f>VLOOKUP(F2724,'[1]Set up'!$A$2:$C$50,2,FALSE)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4">
        <f t="shared" si="937"/>
        <v>45367</v>
      </c>
      <c r="L2724" s="5">
        <f t="shared" si="938"/>
        <v>3</v>
      </c>
      <c r="M2724" s="5">
        <f t="shared" si="939"/>
        <v>2024</v>
      </c>
      <c r="N2724" s="12">
        <v>110</v>
      </c>
      <c r="O2724" s="12"/>
      <c r="P2724" s="12">
        <f t="shared" si="929"/>
        <v>110</v>
      </c>
      <c r="Q2724" s="7">
        <f t="shared" si="928"/>
        <v>4440892.8500000006</v>
      </c>
      <c r="R2724" s="44" t="str">
        <f>VLOOKUP(F2724,'Set up'!$A$2:$E$50,5,FALSE)</f>
        <v>Trsf</v>
      </c>
    </row>
    <row r="2725" spans="1:18" ht="15" customHeight="1" x14ac:dyDescent="0.35">
      <c r="A2725" s="4">
        <v>45367</v>
      </c>
      <c r="B2725" s="5">
        <f t="shared" si="935"/>
        <v>3</v>
      </c>
      <c r="C2725" s="5">
        <f t="shared" si="936"/>
        <v>2024</v>
      </c>
      <c r="D2725" s="5" t="s">
        <v>2514</v>
      </c>
      <c r="E2725" s="5" t="str">
        <f>VLOOKUP(F2725,'[1]Set up'!$A$2:$C$50,2,FALSE)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4">
        <f t="shared" si="937"/>
        <v>45367</v>
      </c>
      <c r="L2725" s="5">
        <f t="shared" si="938"/>
        <v>3</v>
      </c>
      <c r="M2725" s="5">
        <f t="shared" si="939"/>
        <v>2024</v>
      </c>
      <c r="N2725" s="12">
        <v>390</v>
      </c>
      <c r="O2725" s="12"/>
      <c r="P2725" s="12">
        <f t="shared" si="929"/>
        <v>390</v>
      </c>
      <c r="Q2725" s="7">
        <f t="shared" si="928"/>
        <v>4441282.8500000006</v>
      </c>
      <c r="R2725" s="44" t="str">
        <f>VLOOKUP(F2725,'Set up'!$A$2:$E$50,5,FALSE)</f>
        <v>Trsf</v>
      </c>
    </row>
    <row r="2726" spans="1:18" ht="15" customHeight="1" x14ac:dyDescent="0.35">
      <c r="A2726" s="4">
        <v>45367</v>
      </c>
      <c r="B2726" s="5">
        <f t="shared" si="935"/>
        <v>3</v>
      </c>
      <c r="C2726" s="5">
        <f t="shared" si="936"/>
        <v>2024</v>
      </c>
      <c r="D2726" s="5" t="s">
        <v>2514</v>
      </c>
      <c r="E2726" s="5" t="str">
        <f>VLOOKUP(F2726,'[1]Set up'!$A$2:$C$50,2,FALSE)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4">
        <f t="shared" si="937"/>
        <v>45367</v>
      </c>
      <c r="L2726" s="5">
        <f t="shared" si="938"/>
        <v>3</v>
      </c>
      <c r="M2726" s="5">
        <f t="shared" si="939"/>
        <v>2024</v>
      </c>
      <c r="N2726" s="12">
        <v>283.8</v>
      </c>
      <c r="O2726" s="12"/>
      <c r="P2726" s="12">
        <f t="shared" si="929"/>
        <v>283.8</v>
      </c>
      <c r="Q2726" s="7">
        <f t="shared" si="928"/>
        <v>4441566.6500000004</v>
      </c>
      <c r="R2726" s="44" t="str">
        <f>VLOOKUP(F2726,'Set up'!$A$2:$E$50,5,FALSE)</f>
        <v>Trsf</v>
      </c>
    </row>
    <row r="2727" spans="1:18" ht="15" customHeight="1" x14ac:dyDescent="0.35">
      <c r="A2727" s="4">
        <v>45367</v>
      </c>
      <c r="B2727" s="5">
        <f t="shared" si="935"/>
        <v>3</v>
      </c>
      <c r="C2727" s="5">
        <f t="shared" si="936"/>
        <v>2024</v>
      </c>
      <c r="D2727" s="5" t="s">
        <v>2514</v>
      </c>
      <c r="E2727" s="5" t="str">
        <f>VLOOKUP(F2727,'[1]Set up'!$A$2:$C$50,2,FALSE)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4">
        <f t="shared" si="937"/>
        <v>45367</v>
      </c>
      <c r="L2727" s="5">
        <f t="shared" si="938"/>
        <v>3</v>
      </c>
      <c r="M2727" s="5">
        <f t="shared" si="939"/>
        <v>2024</v>
      </c>
      <c r="N2727" s="12">
        <v>260</v>
      </c>
      <c r="O2727" s="12"/>
      <c r="P2727" s="12">
        <f t="shared" si="929"/>
        <v>260</v>
      </c>
      <c r="Q2727" s="7">
        <f t="shared" si="928"/>
        <v>4441826.6500000004</v>
      </c>
      <c r="R2727" s="44" t="str">
        <f>VLOOKUP(F2727,'Set up'!$A$2:$E$50,5,FALSE)</f>
        <v>Trsf</v>
      </c>
    </row>
    <row r="2728" spans="1:18" ht="15" customHeight="1" x14ac:dyDescent="0.35">
      <c r="A2728" s="4">
        <v>45367</v>
      </c>
      <c r="B2728" s="5">
        <f t="shared" si="935"/>
        <v>3</v>
      </c>
      <c r="C2728" s="5">
        <f t="shared" si="936"/>
        <v>2024</v>
      </c>
      <c r="D2728" s="5" t="s">
        <v>2514</v>
      </c>
      <c r="E2728" s="5" t="str">
        <f>VLOOKUP(F2728,'[1]Set up'!$A$2:$C$50,2,FALSE)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4">
        <f t="shared" si="937"/>
        <v>45367</v>
      </c>
      <c r="L2728" s="5">
        <f t="shared" si="938"/>
        <v>3</v>
      </c>
      <c r="M2728" s="5">
        <f t="shared" si="939"/>
        <v>2024</v>
      </c>
      <c r="N2728" s="12">
        <v>120</v>
      </c>
      <c r="O2728" s="12"/>
      <c r="P2728" s="12">
        <f t="shared" si="929"/>
        <v>120</v>
      </c>
      <c r="Q2728" s="7">
        <f t="shared" si="928"/>
        <v>4441946.6500000004</v>
      </c>
      <c r="R2728" s="44" t="str">
        <f>VLOOKUP(F2728,'Set up'!$A$2:$E$50,5,FALSE)</f>
        <v>Trsf</v>
      </c>
    </row>
    <row r="2729" spans="1:18" ht="15" customHeight="1" x14ac:dyDescent="0.35">
      <c r="A2729" s="4">
        <v>45367</v>
      </c>
      <c r="B2729" s="5">
        <f t="shared" si="935"/>
        <v>3</v>
      </c>
      <c r="C2729" s="5">
        <f t="shared" si="936"/>
        <v>2024</v>
      </c>
      <c r="D2729" s="5" t="s">
        <v>2516</v>
      </c>
      <c r="E2729" s="5" t="str">
        <f>VLOOKUP(F2729,'[1]Set up'!$A$2:$C$50,2,FALSE)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4">
        <f t="shared" si="937"/>
        <v>45367</v>
      </c>
      <c r="L2729" s="5">
        <f t="shared" si="938"/>
        <v>3</v>
      </c>
      <c r="M2729" s="5">
        <f t="shared" si="939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up'!$A$2:$E$50,5,FALSE)</f>
        <v>Trsf</v>
      </c>
    </row>
    <row r="2730" spans="1:18" ht="15" customHeight="1" x14ac:dyDescent="0.35">
      <c r="A2730" s="4">
        <v>45367</v>
      </c>
      <c r="B2730" s="5">
        <f t="shared" si="935"/>
        <v>3</v>
      </c>
      <c r="C2730" s="5">
        <f t="shared" si="936"/>
        <v>2024</v>
      </c>
      <c r="D2730" s="5" t="s">
        <v>2517</v>
      </c>
      <c r="E2730" s="5" t="str">
        <f>VLOOKUP(F2730,'[1]Set up'!$A$2:$C$50,2,FALSE)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4">
        <f t="shared" si="937"/>
        <v>45367</v>
      </c>
      <c r="L2730" s="5">
        <f t="shared" si="938"/>
        <v>3</v>
      </c>
      <c r="M2730" s="5">
        <f t="shared" si="939"/>
        <v>2024</v>
      </c>
      <c r="N2730" s="12">
        <v>4818</v>
      </c>
      <c r="O2730" s="12"/>
      <c r="P2730" s="12">
        <f t="shared" ref="P2730:P2772" si="941">SUM(N2730+O2730)</f>
        <v>4818</v>
      </c>
      <c r="Q2730" s="7">
        <f t="shared" ref="Q2730:Q2768" si="942">SUM(Q2729+N2730)</f>
        <v>4446952.1500000004</v>
      </c>
      <c r="R2730" s="44" t="str">
        <f>VLOOKUP(F2730,'Set up'!$A$2:$E$50,5,FALSE)</f>
        <v>Trsf</v>
      </c>
    </row>
    <row r="2731" spans="1:18" ht="15" customHeight="1" x14ac:dyDescent="0.35">
      <c r="A2731" s="4">
        <v>45367</v>
      </c>
      <c r="B2731" s="5">
        <f t="shared" si="935"/>
        <v>3</v>
      </c>
      <c r="C2731" s="5">
        <f t="shared" si="936"/>
        <v>2024</v>
      </c>
      <c r="D2731" s="5" t="s">
        <v>2517</v>
      </c>
      <c r="E2731" s="5" t="str">
        <f>VLOOKUP(F2731,'[1]Set up'!$A$2:$C$50,2,FALSE)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4">
        <f t="shared" si="937"/>
        <v>45367</v>
      </c>
      <c r="L2731" s="5">
        <f t="shared" si="938"/>
        <v>3</v>
      </c>
      <c r="M2731" s="5">
        <f t="shared" si="939"/>
        <v>2024</v>
      </c>
      <c r="N2731" s="12">
        <v>1931.4</v>
      </c>
      <c r="O2731" s="12"/>
      <c r="P2731" s="12">
        <f t="shared" si="941"/>
        <v>1931.4</v>
      </c>
      <c r="Q2731" s="7">
        <f t="shared" si="942"/>
        <v>4448883.5500000007</v>
      </c>
      <c r="R2731" s="44" t="str">
        <f>VLOOKUP(F2731,'Set up'!$A$2:$E$50,5,FALSE)</f>
        <v>Trsf</v>
      </c>
    </row>
    <row r="2732" spans="1:18" ht="15" customHeight="1" x14ac:dyDescent="0.35">
      <c r="A2732" s="4">
        <v>45367</v>
      </c>
      <c r="B2732" s="5">
        <f t="shared" si="935"/>
        <v>3</v>
      </c>
      <c r="C2732" s="5">
        <f t="shared" si="936"/>
        <v>2024</v>
      </c>
      <c r="D2732" s="5" t="s">
        <v>2517</v>
      </c>
      <c r="E2732" s="5" t="str">
        <f>VLOOKUP(F2732,'[1]Set up'!$A$2:$C$50,2,FALSE)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4">
        <f t="shared" si="937"/>
        <v>45367</v>
      </c>
      <c r="L2732" s="5">
        <f t="shared" si="938"/>
        <v>3</v>
      </c>
      <c r="M2732" s="5">
        <f t="shared" si="939"/>
        <v>2024</v>
      </c>
      <c r="N2732" s="12">
        <v>1170</v>
      </c>
      <c r="O2732" s="12"/>
      <c r="P2732" s="12">
        <f t="shared" si="941"/>
        <v>1170</v>
      </c>
      <c r="Q2732" s="7">
        <f t="shared" si="942"/>
        <v>4450053.5500000007</v>
      </c>
      <c r="R2732" s="44" t="str">
        <f>VLOOKUP(F2732,'Set up'!$A$2:$E$50,5,FALSE)</f>
        <v>Trsf</v>
      </c>
    </row>
    <row r="2733" spans="1:18" ht="15" customHeight="1" x14ac:dyDescent="0.35">
      <c r="A2733" s="4">
        <v>45367</v>
      </c>
      <c r="B2733" s="5">
        <f t="shared" si="935"/>
        <v>3</v>
      </c>
      <c r="C2733" s="5">
        <f t="shared" si="936"/>
        <v>2024</v>
      </c>
      <c r="D2733" s="5" t="s">
        <v>2517</v>
      </c>
      <c r="E2733" s="5" t="str">
        <f>VLOOKUP(F2733,'[1]Set up'!$A$2:$C$50,2,FALSE)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4">
        <f t="shared" si="937"/>
        <v>45367</v>
      </c>
      <c r="L2733" s="5">
        <f t="shared" si="938"/>
        <v>3</v>
      </c>
      <c r="M2733" s="5">
        <f t="shared" si="939"/>
        <v>2024</v>
      </c>
      <c r="N2733" s="12">
        <v>1000</v>
      </c>
      <c r="O2733" s="12"/>
      <c r="P2733" s="12">
        <f t="shared" si="941"/>
        <v>1000</v>
      </c>
      <c r="Q2733" s="7">
        <f t="shared" si="942"/>
        <v>4451053.5500000007</v>
      </c>
      <c r="R2733" s="44" t="str">
        <f>VLOOKUP(F2733,'Set up'!$A$2:$E$50,5,FALSE)</f>
        <v>Trsf</v>
      </c>
    </row>
    <row r="2734" spans="1:18" ht="15" customHeight="1" x14ac:dyDescent="0.35">
      <c r="A2734" s="4">
        <v>45367</v>
      </c>
      <c r="B2734" s="5">
        <f t="shared" si="935"/>
        <v>3</v>
      </c>
      <c r="C2734" s="5">
        <f t="shared" si="936"/>
        <v>2024</v>
      </c>
      <c r="D2734" s="5" t="s">
        <v>2517</v>
      </c>
      <c r="E2734" s="5" t="str">
        <f>VLOOKUP(F2734,'[1]Set up'!$A$2:$C$50,2,FALSE)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4">
        <f t="shared" si="937"/>
        <v>45367</v>
      </c>
      <c r="L2734" s="5">
        <f t="shared" si="938"/>
        <v>3</v>
      </c>
      <c r="M2734" s="5">
        <f t="shared" si="939"/>
        <v>2024</v>
      </c>
      <c r="N2734" s="12">
        <v>380</v>
      </c>
      <c r="O2734" s="12"/>
      <c r="P2734" s="12">
        <f t="shared" si="941"/>
        <v>380</v>
      </c>
      <c r="Q2734" s="7">
        <f t="shared" si="942"/>
        <v>4451433.5500000007</v>
      </c>
      <c r="R2734" s="44" t="str">
        <f>VLOOKUP(F2734,'Set up'!$A$2:$E$50,5,FALSE)</f>
        <v>Trsf</v>
      </c>
    </row>
    <row r="2735" spans="1:18" ht="15" customHeight="1" x14ac:dyDescent="0.35">
      <c r="A2735" s="4">
        <v>45370</v>
      </c>
      <c r="B2735" s="5">
        <f t="shared" si="935"/>
        <v>3</v>
      </c>
      <c r="C2735" s="5">
        <f t="shared" si="936"/>
        <v>2024</v>
      </c>
      <c r="D2735" s="5" t="s">
        <v>2518</v>
      </c>
      <c r="E2735" s="5" t="str">
        <f>VLOOKUP(F2735,'[1]Set up'!$A$2:$C$50,2,FALSE)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4">
        <f t="shared" si="937"/>
        <v>45370</v>
      </c>
      <c r="L2735" s="5">
        <f t="shared" si="938"/>
        <v>3</v>
      </c>
      <c r="M2735" s="5">
        <f t="shared" si="939"/>
        <v>2024</v>
      </c>
      <c r="N2735" s="12">
        <v>125</v>
      </c>
      <c r="O2735" s="12"/>
      <c r="P2735" s="12">
        <f t="shared" si="941"/>
        <v>125</v>
      </c>
      <c r="Q2735" s="7">
        <f t="shared" si="942"/>
        <v>4451558.5500000007</v>
      </c>
      <c r="R2735" s="44" t="str">
        <f>VLOOKUP(F2735,'Set up'!$A$2:$E$50,5,FALSE)</f>
        <v>Trsf</v>
      </c>
    </row>
    <row r="2736" spans="1:18" ht="15" customHeight="1" x14ac:dyDescent="0.35">
      <c r="A2736" s="4">
        <v>45370</v>
      </c>
      <c r="B2736" s="5">
        <f t="shared" si="935"/>
        <v>3</v>
      </c>
      <c r="C2736" s="5">
        <f t="shared" si="936"/>
        <v>2024</v>
      </c>
      <c r="D2736" s="5" t="s">
        <v>2519</v>
      </c>
      <c r="E2736" s="5" t="str">
        <f>VLOOKUP(F2736,'[1]Set up'!$A$2:$C$50,2,FALSE)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4">
        <f t="shared" si="937"/>
        <v>45370</v>
      </c>
      <c r="L2736" s="5">
        <f t="shared" si="938"/>
        <v>3</v>
      </c>
      <c r="M2736" s="5">
        <f t="shared" si="939"/>
        <v>2024</v>
      </c>
      <c r="N2736" s="12">
        <v>3212</v>
      </c>
      <c r="O2736" s="12"/>
      <c r="P2736" s="12">
        <f t="shared" si="941"/>
        <v>3212</v>
      </c>
      <c r="Q2736" s="7">
        <f t="shared" si="942"/>
        <v>4454770.5500000007</v>
      </c>
      <c r="R2736" s="44" t="str">
        <f>VLOOKUP(F2736,'Set up'!$A$2:$E$50,5,FALSE)</f>
        <v>Trsf</v>
      </c>
    </row>
    <row r="2737" spans="1:19" ht="15" customHeight="1" x14ac:dyDescent="0.35">
      <c r="A2737" s="4">
        <v>45370</v>
      </c>
      <c r="B2737" s="5">
        <f t="shared" si="935"/>
        <v>3</v>
      </c>
      <c r="C2737" s="5">
        <f t="shared" si="936"/>
        <v>2024</v>
      </c>
      <c r="D2737" s="5" t="s">
        <v>2519</v>
      </c>
      <c r="E2737" s="5" t="str">
        <f>VLOOKUP(F2737,'[1]Set up'!$A$2:$C$50,2,FALSE)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4">
        <f t="shared" si="937"/>
        <v>45370</v>
      </c>
      <c r="L2737" s="5">
        <f t="shared" si="938"/>
        <v>3</v>
      </c>
      <c r="M2737" s="5">
        <f t="shared" si="939"/>
        <v>2024</v>
      </c>
      <c r="N2737" s="12">
        <v>1073</v>
      </c>
      <c r="O2737" s="12"/>
      <c r="P2737" s="12">
        <f t="shared" si="941"/>
        <v>1073</v>
      </c>
      <c r="Q2737" s="7">
        <f t="shared" si="942"/>
        <v>4455843.5500000007</v>
      </c>
      <c r="R2737" s="44" t="str">
        <f>VLOOKUP(F2737,'Set up'!$A$2:$E$50,5,FALSE)</f>
        <v>Trsf</v>
      </c>
    </row>
    <row r="2738" spans="1:19" ht="15" customHeight="1" x14ac:dyDescent="0.35">
      <c r="A2738" s="4">
        <v>45370</v>
      </c>
      <c r="B2738" s="5">
        <f t="shared" si="935"/>
        <v>3</v>
      </c>
      <c r="C2738" s="5">
        <f t="shared" si="936"/>
        <v>2024</v>
      </c>
      <c r="D2738" s="5" t="s">
        <v>2519</v>
      </c>
      <c r="E2738" s="5" t="str">
        <f>VLOOKUP(F2738,'[1]Set up'!$A$2:$C$50,2,FALSE)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4">
        <f t="shared" si="937"/>
        <v>45370</v>
      </c>
      <c r="L2738" s="5">
        <f t="shared" si="938"/>
        <v>3</v>
      </c>
      <c r="M2738" s="5">
        <f t="shared" si="939"/>
        <v>2024</v>
      </c>
      <c r="N2738" s="12">
        <v>702</v>
      </c>
      <c r="O2738" s="12"/>
      <c r="P2738" s="12">
        <f t="shared" si="941"/>
        <v>702</v>
      </c>
      <c r="Q2738" s="7">
        <f t="shared" si="942"/>
        <v>4456545.5500000007</v>
      </c>
      <c r="R2738" s="44" t="str">
        <f>VLOOKUP(F2738,'Set up'!$A$2:$E$50,5,FALSE)</f>
        <v>Trsf</v>
      </c>
    </row>
    <row r="2739" spans="1:19" ht="15" customHeight="1" x14ac:dyDescent="0.35">
      <c r="A2739" s="4">
        <v>45370</v>
      </c>
      <c r="B2739" s="5">
        <f t="shared" si="935"/>
        <v>3</v>
      </c>
      <c r="C2739" s="5">
        <f t="shared" si="936"/>
        <v>2024</v>
      </c>
      <c r="D2739" s="5" t="s">
        <v>2519</v>
      </c>
      <c r="E2739" s="5" t="str">
        <f>VLOOKUP(F2739,'[1]Set up'!$A$2:$C$50,2,FALSE)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4">
        <f t="shared" si="937"/>
        <v>45370</v>
      </c>
      <c r="L2739" s="5">
        <f t="shared" si="938"/>
        <v>3</v>
      </c>
      <c r="M2739" s="5">
        <f t="shared" si="939"/>
        <v>2024</v>
      </c>
      <c r="N2739" s="12">
        <v>1000</v>
      </c>
      <c r="O2739" s="12"/>
      <c r="P2739" s="12">
        <f t="shared" si="941"/>
        <v>1000</v>
      </c>
      <c r="Q2739" s="7">
        <f t="shared" si="942"/>
        <v>4457545.5500000007</v>
      </c>
      <c r="R2739" s="44" t="str">
        <f>VLOOKUP(F2739,'Set up'!$A$2:$E$50,5,FALSE)</f>
        <v>Trsf</v>
      </c>
    </row>
    <row r="2740" spans="1:19" ht="15" customHeight="1" x14ac:dyDescent="0.35">
      <c r="A2740" s="4">
        <v>45371</v>
      </c>
      <c r="B2740" s="5">
        <f t="shared" si="935"/>
        <v>3</v>
      </c>
      <c r="C2740" s="5">
        <f t="shared" si="936"/>
        <v>2024</v>
      </c>
      <c r="D2740" s="5" t="s">
        <v>2520</v>
      </c>
      <c r="E2740" s="5" t="str">
        <f>VLOOKUP(F2740,'[1]Set up'!$A$2:$C$50,2,FALSE)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up'!$A$2:$C$50,3,FALSE)</f>
        <v>30</v>
      </c>
      <c r="J2740" s="5">
        <f>VLOOKUP(F2740,'Set up'!$A$2:$D$50,4,FALSE)</f>
        <v>30</v>
      </c>
      <c r="K2740" s="4">
        <f t="shared" si="937"/>
        <v>45401</v>
      </c>
      <c r="L2740" s="5">
        <f t="shared" si="938"/>
        <v>4</v>
      </c>
      <c r="M2740" s="5">
        <f t="shared" si="939"/>
        <v>2024</v>
      </c>
      <c r="N2740" s="12">
        <v>5214</v>
      </c>
      <c r="O2740" s="12"/>
      <c r="P2740" s="12">
        <f t="shared" si="941"/>
        <v>5214</v>
      </c>
      <c r="Q2740" s="7">
        <f t="shared" si="942"/>
        <v>4462759.5500000007</v>
      </c>
      <c r="R2740" s="44" t="str">
        <f>VLOOKUP(F2740,'Set up'!$A$2:$E$50,5,FALSE)</f>
        <v>Chq</v>
      </c>
    </row>
    <row r="2741" spans="1:19" ht="15" customHeight="1" x14ac:dyDescent="0.35">
      <c r="A2741" s="4">
        <v>45371</v>
      </c>
      <c r="B2741" s="5">
        <f t="shared" si="935"/>
        <v>3</v>
      </c>
      <c r="C2741" s="5">
        <f t="shared" si="936"/>
        <v>2024</v>
      </c>
      <c r="D2741" s="5" t="s">
        <v>2520</v>
      </c>
      <c r="E2741" s="5" t="str">
        <f>VLOOKUP(F2741,'[1]Set up'!$A$2:$C$50,2,FALSE)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up'!$A$2:$C$50,3,FALSE)</f>
        <v>30</v>
      </c>
      <c r="J2741" s="5">
        <f>VLOOKUP(F2741,'Set up'!$A$2:$D$50,4,FALSE)</f>
        <v>30</v>
      </c>
      <c r="K2741" s="4">
        <f t="shared" si="937"/>
        <v>45401</v>
      </c>
      <c r="L2741" s="5">
        <f t="shared" si="938"/>
        <v>4</v>
      </c>
      <c r="M2741" s="5">
        <f t="shared" si="939"/>
        <v>2024</v>
      </c>
      <c r="N2741" s="12">
        <v>1263.5999999999999</v>
      </c>
      <c r="O2741" s="12"/>
      <c r="P2741" s="12">
        <f t="shared" si="941"/>
        <v>1263.5999999999999</v>
      </c>
      <c r="Q2741" s="7">
        <f t="shared" si="942"/>
        <v>4464023.1500000004</v>
      </c>
      <c r="R2741" s="44" t="str">
        <f>VLOOKUP(F2741,'Set up'!$A$2:$E$50,5,FALSE)</f>
        <v>Chq</v>
      </c>
    </row>
    <row r="2742" spans="1:19" ht="15" customHeight="1" x14ac:dyDescent="0.35">
      <c r="A2742" s="4">
        <v>45371</v>
      </c>
      <c r="B2742" s="5">
        <f t="shared" si="935"/>
        <v>3</v>
      </c>
      <c r="C2742" s="5">
        <f t="shared" si="936"/>
        <v>2024</v>
      </c>
      <c r="D2742" s="5" t="s">
        <v>2520</v>
      </c>
      <c r="E2742" s="5" t="str">
        <f>VLOOKUP(F2742,'[1]Set up'!$A$2:$C$50,2,FALSE)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up'!$A$2:$C$50,3,FALSE)</f>
        <v>30</v>
      </c>
      <c r="J2742" s="5">
        <f>VLOOKUP(F2742,'Set up'!$A$2:$D$50,4,FALSE)</f>
        <v>30</v>
      </c>
      <c r="K2742" s="4">
        <f t="shared" si="937"/>
        <v>45401</v>
      </c>
      <c r="L2742" s="5">
        <f t="shared" si="938"/>
        <v>4</v>
      </c>
      <c r="M2742" s="5">
        <f t="shared" si="939"/>
        <v>2024</v>
      </c>
      <c r="N2742" s="12">
        <v>240</v>
      </c>
      <c r="O2742" s="12"/>
      <c r="P2742" s="12">
        <f t="shared" si="941"/>
        <v>240</v>
      </c>
      <c r="Q2742" s="7">
        <f t="shared" si="942"/>
        <v>4464263.1500000004</v>
      </c>
      <c r="R2742" s="44" t="str">
        <f>VLOOKUP(F2742,'Set up'!$A$2:$E$50,5,FALSE)</f>
        <v>Chq</v>
      </c>
    </row>
    <row r="2743" spans="1:19" ht="15" customHeight="1" x14ac:dyDescent="0.35">
      <c r="A2743" s="4">
        <v>45371</v>
      </c>
      <c r="B2743" s="5">
        <f t="shared" si="935"/>
        <v>3</v>
      </c>
      <c r="C2743" s="5">
        <f t="shared" si="936"/>
        <v>2024</v>
      </c>
      <c r="D2743" s="5" t="s">
        <v>2520</v>
      </c>
      <c r="E2743" s="5" t="str">
        <f>VLOOKUP(F2743,'[1]Set up'!$A$2:$C$50,2,FALSE)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up'!$A$2:$C$50,3,FALSE)</f>
        <v>30</v>
      </c>
      <c r="J2743" s="5">
        <f>VLOOKUP(F2743,'Set up'!$A$2:$D$50,4,FALSE)</f>
        <v>30</v>
      </c>
      <c r="K2743" s="4">
        <f t="shared" si="937"/>
        <v>45401</v>
      </c>
      <c r="L2743" s="5">
        <f t="shared" si="938"/>
        <v>4</v>
      </c>
      <c r="M2743" s="5">
        <f t="shared" si="939"/>
        <v>2024</v>
      </c>
      <c r="N2743" s="12">
        <v>572</v>
      </c>
      <c r="O2743" s="12"/>
      <c r="P2743" s="12">
        <f t="shared" si="941"/>
        <v>572</v>
      </c>
      <c r="Q2743" s="7">
        <f t="shared" si="942"/>
        <v>4464835.1500000004</v>
      </c>
      <c r="R2743" s="44" t="str">
        <f>VLOOKUP(F2743,'Set up'!$A$2:$E$50,5,FALSE)</f>
        <v>Chq</v>
      </c>
    </row>
    <row r="2744" spans="1:19" ht="15" customHeight="1" x14ac:dyDescent="0.35">
      <c r="A2744" s="4">
        <v>45371</v>
      </c>
      <c r="B2744" s="5">
        <f t="shared" si="935"/>
        <v>3</v>
      </c>
      <c r="C2744" s="5">
        <f t="shared" si="936"/>
        <v>2024</v>
      </c>
      <c r="D2744" s="5" t="s">
        <v>2520</v>
      </c>
      <c r="E2744" s="5" t="str">
        <f>VLOOKUP(F2744,'[1]Set up'!$A$2:$C$50,2,FALSE)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up'!$A$2:$C$50,3,FALSE)</f>
        <v>30</v>
      </c>
      <c r="J2744" s="5">
        <f>VLOOKUP(F2744,'Set up'!$A$2:$D$50,4,FALSE)</f>
        <v>30</v>
      </c>
      <c r="K2744" s="4">
        <f t="shared" si="937"/>
        <v>45401</v>
      </c>
      <c r="L2744" s="5">
        <f t="shared" si="938"/>
        <v>4</v>
      </c>
      <c r="M2744" s="5">
        <f t="shared" si="939"/>
        <v>2024</v>
      </c>
      <c r="N2744" s="12">
        <v>190</v>
      </c>
      <c r="O2744" s="12"/>
      <c r="P2744" s="12">
        <f t="shared" si="941"/>
        <v>190</v>
      </c>
      <c r="Q2744" s="7">
        <f t="shared" si="942"/>
        <v>4465025.1500000004</v>
      </c>
      <c r="R2744" s="44" t="str">
        <f>VLOOKUP(F2744,'Set up'!$A$2:$E$50,5,FALSE)</f>
        <v>Chq</v>
      </c>
    </row>
    <row r="2745" spans="1:19" ht="15" customHeight="1" x14ac:dyDescent="0.35">
      <c r="A2745" s="4">
        <v>45372</v>
      </c>
      <c r="B2745" s="5">
        <f t="shared" si="935"/>
        <v>3</v>
      </c>
      <c r="C2745" s="5">
        <f t="shared" si="936"/>
        <v>2024</v>
      </c>
      <c r="D2745" s="5" t="s">
        <v>2521</v>
      </c>
      <c r="E2745" s="5" t="str">
        <f>VLOOKUP(F2751,'[1]Set up'!$A$2:$C$50,2,FALSE)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up'!$A$2:$C$50,3,FALSE)</f>
        <v>120</v>
      </c>
      <c r="J2745" s="5">
        <f>VLOOKUP(F2745,'Set up'!$A$2:$D$50,4,FALSE)</f>
        <v>120</v>
      </c>
      <c r="K2745" s="4">
        <f t="shared" si="937"/>
        <v>45492</v>
      </c>
      <c r="L2745" s="5">
        <f t="shared" si="938"/>
        <v>7</v>
      </c>
      <c r="M2745" s="5">
        <f t="shared" si="939"/>
        <v>2024</v>
      </c>
      <c r="N2745" s="12">
        <v>9636</v>
      </c>
      <c r="O2745" s="12"/>
      <c r="P2745" s="12">
        <f t="shared" si="941"/>
        <v>9636</v>
      </c>
      <c r="Q2745" s="7">
        <f t="shared" si="942"/>
        <v>4474661.1500000004</v>
      </c>
      <c r="R2745" s="44" t="str">
        <f>VLOOKUP(F2745,'Set up'!$A$2:$E$50,5,FALSE)</f>
        <v>Trsf</v>
      </c>
    </row>
    <row r="2746" spans="1:19" ht="15" customHeight="1" x14ac:dyDescent="0.35">
      <c r="A2746" s="4">
        <v>45372</v>
      </c>
      <c r="B2746" s="5">
        <f t="shared" si="935"/>
        <v>3</v>
      </c>
      <c r="C2746" s="5">
        <f t="shared" si="936"/>
        <v>2024</v>
      </c>
      <c r="D2746" s="5" t="s">
        <v>2521</v>
      </c>
      <c r="E2746" s="5" t="str">
        <f>VLOOKUP(F2746,'[1]Set up'!$A$2:$C$50,2,FALSE)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4">
        <f t="shared" si="937"/>
        <v>45492</v>
      </c>
      <c r="L2746" s="5">
        <f t="shared" si="938"/>
        <v>7</v>
      </c>
      <c r="M2746" s="5">
        <f t="shared" si="939"/>
        <v>2024</v>
      </c>
      <c r="N2746" s="12">
        <v>1740</v>
      </c>
      <c r="O2746" s="12"/>
      <c r="P2746" s="12">
        <f t="shared" si="941"/>
        <v>1740</v>
      </c>
      <c r="Q2746" s="7">
        <f t="shared" si="942"/>
        <v>4476401.1500000004</v>
      </c>
      <c r="R2746" s="44" t="str">
        <f>VLOOKUP(F2746,'Set up'!$A$2:$E$50,5,FALSE)</f>
        <v>Trsf</v>
      </c>
    </row>
    <row r="2747" spans="1:19" ht="15" customHeight="1" x14ac:dyDescent="0.35">
      <c r="A2747" s="4">
        <v>45372</v>
      </c>
      <c r="B2747" s="5">
        <f t="shared" si="935"/>
        <v>3</v>
      </c>
      <c r="C2747" s="5">
        <f t="shared" si="936"/>
        <v>2024</v>
      </c>
      <c r="D2747" s="5" t="s">
        <v>2521</v>
      </c>
      <c r="E2747" s="5" t="str">
        <f>VLOOKUP(F2747,'[1]Set up'!$A$2:$C$50,2,FALSE)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4">
        <f t="shared" si="937"/>
        <v>45492</v>
      </c>
      <c r="L2747" s="5">
        <f t="shared" si="938"/>
        <v>7</v>
      </c>
      <c r="M2747" s="5">
        <f t="shared" si="939"/>
        <v>2024</v>
      </c>
      <c r="N2747" s="12">
        <v>575</v>
      </c>
      <c r="O2747" s="12"/>
      <c r="P2747" s="12">
        <f t="shared" si="941"/>
        <v>575</v>
      </c>
      <c r="Q2747" s="7">
        <f t="shared" si="942"/>
        <v>4476976.1500000004</v>
      </c>
      <c r="R2747" s="44" t="str">
        <f>VLOOKUP(F2747,'Set up'!$A$2:$E$50,5,FALSE)</f>
        <v>Trsf</v>
      </c>
    </row>
    <row r="2748" spans="1:19" ht="15" customHeight="1" x14ac:dyDescent="0.35">
      <c r="A2748" s="4">
        <v>45372</v>
      </c>
      <c r="B2748" s="5">
        <f t="shared" si="935"/>
        <v>3</v>
      </c>
      <c r="C2748" s="5">
        <f t="shared" si="936"/>
        <v>2024</v>
      </c>
      <c r="D2748" s="5" t="s">
        <v>2521</v>
      </c>
      <c r="E2748" s="5" t="str">
        <f>VLOOKUP(F2748,'[1]Set up'!$A$2:$C$50,2,FALSE)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4">
        <f t="shared" si="937"/>
        <v>45492</v>
      </c>
      <c r="L2748" s="5">
        <f t="shared" si="938"/>
        <v>7</v>
      </c>
      <c r="M2748" s="5">
        <f t="shared" si="939"/>
        <v>2024</v>
      </c>
      <c r="N2748" s="12">
        <v>880</v>
      </c>
      <c r="O2748" s="12"/>
      <c r="P2748" s="12">
        <f t="shared" si="941"/>
        <v>880</v>
      </c>
      <c r="Q2748" s="7">
        <f t="shared" si="942"/>
        <v>4477856.1500000004</v>
      </c>
      <c r="R2748" s="44" t="str">
        <f>VLOOKUP(F2748,'Set up'!$A$2:$E$50,5,FALSE)</f>
        <v>Trsf</v>
      </c>
    </row>
    <row r="2749" spans="1:19" ht="15" customHeight="1" x14ac:dyDescent="0.35">
      <c r="A2749" s="4">
        <v>45372</v>
      </c>
      <c r="B2749" s="5">
        <f t="shared" si="935"/>
        <v>3</v>
      </c>
      <c r="C2749" s="5">
        <f t="shared" si="936"/>
        <v>2024</v>
      </c>
      <c r="D2749" s="5" t="s">
        <v>2521</v>
      </c>
      <c r="E2749" s="5" t="str">
        <f>VLOOKUP(F2749,'[1]Set up'!$A$2:$C$50,2,FALSE)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4">
        <f t="shared" si="937"/>
        <v>45492</v>
      </c>
      <c r="L2749" s="5">
        <f t="shared" si="938"/>
        <v>7</v>
      </c>
      <c r="M2749" s="5">
        <f t="shared" si="939"/>
        <v>2024</v>
      </c>
      <c r="N2749" s="12">
        <v>420</v>
      </c>
      <c r="O2749" s="12"/>
      <c r="P2749" s="12">
        <f t="shared" si="941"/>
        <v>420</v>
      </c>
      <c r="Q2749" s="7">
        <f t="shared" si="942"/>
        <v>4478276.1500000004</v>
      </c>
      <c r="R2749" s="44" t="str">
        <f>VLOOKUP(F2749,'Set up'!$A$2:$E$50,5,FALSE)</f>
        <v>Trsf</v>
      </c>
    </row>
    <row r="2750" spans="1:19" ht="15" customHeight="1" x14ac:dyDescent="0.35">
      <c r="A2750" s="4">
        <v>45372</v>
      </c>
      <c r="B2750" s="5">
        <f t="shared" si="935"/>
        <v>3</v>
      </c>
      <c r="C2750" s="5">
        <f t="shared" si="936"/>
        <v>2024</v>
      </c>
      <c r="D2750" s="5" t="s">
        <v>2521</v>
      </c>
      <c r="E2750" s="5" t="str">
        <f>VLOOKUP(F2750,'[1]Set up'!$A$2:$C$50,2,FALSE)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4">
        <f t="shared" si="937"/>
        <v>45492</v>
      </c>
      <c r="L2750" s="5">
        <f t="shared" si="938"/>
        <v>7</v>
      </c>
      <c r="M2750" s="5">
        <f t="shared" si="939"/>
        <v>2024</v>
      </c>
      <c r="N2750" s="12">
        <v>395</v>
      </c>
      <c r="O2750" s="12"/>
      <c r="P2750" s="12">
        <f t="shared" si="941"/>
        <v>395</v>
      </c>
      <c r="Q2750" s="7">
        <f t="shared" si="942"/>
        <v>4478671.1500000004</v>
      </c>
      <c r="R2750" s="44" t="str">
        <f>VLOOKUP(F2750,'Set up'!$A$2:$E$50,5,FALSE)</f>
        <v>Trsf</v>
      </c>
    </row>
    <row r="2751" spans="1:19" ht="15" customHeight="1" x14ac:dyDescent="0.35">
      <c r="A2751" s="4">
        <v>45372</v>
      </c>
      <c r="B2751" s="5">
        <f t="shared" si="935"/>
        <v>3</v>
      </c>
      <c r="C2751" s="5">
        <f t="shared" si="936"/>
        <v>2024</v>
      </c>
      <c r="D2751" s="5" t="s">
        <v>2521</v>
      </c>
      <c r="E2751" s="5" t="str">
        <f>VLOOKUP(F2751,'[1]Set up'!$A$2:$C$50,2,FALSE)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4">
        <f t="shared" si="937"/>
        <v>45492</v>
      </c>
      <c r="L2751" s="5">
        <f t="shared" si="938"/>
        <v>7</v>
      </c>
      <c r="M2751" s="5">
        <f t="shared" si="939"/>
        <v>2024</v>
      </c>
      <c r="N2751" s="12">
        <v>1550</v>
      </c>
      <c r="O2751" s="12"/>
      <c r="P2751" s="12">
        <f t="shared" si="941"/>
        <v>1550</v>
      </c>
      <c r="Q2751" s="7">
        <f t="shared" si="942"/>
        <v>4480221.1500000004</v>
      </c>
      <c r="R2751" s="44" t="str">
        <f>VLOOKUP(F2751,'Set up'!$A$2:$E$50,5,FALSE)</f>
        <v>Trsf</v>
      </c>
    </row>
    <row r="2752" spans="1:19" ht="15" customHeight="1" x14ac:dyDescent="0.35">
      <c r="A2752" s="4">
        <v>45373</v>
      </c>
      <c r="B2752" s="5">
        <f t="shared" si="935"/>
        <v>3</v>
      </c>
      <c r="C2752" s="5">
        <f t="shared" si="936"/>
        <v>2024</v>
      </c>
      <c r="D2752" s="5" t="s">
        <v>2524</v>
      </c>
      <c r="E2752" s="5" t="str">
        <f>VLOOKUP(F2752,'[1]Set up'!$A$2:$C$50,2,FALSE)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4">
        <f t="shared" si="937"/>
        <v>45373</v>
      </c>
      <c r="L2752" s="5">
        <f t="shared" si="938"/>
        <v>3</v>
      </c>
      <c r="M2752" s="5">
        <f t="shared" si="939"/>
        <v>2024</v>
      </c>
      <c r="N2752" s="12">
        <v>1628</v>
      </c>
      <c r="O2752" s="12">
        <f>-1500-128</f>
        <v>-1628</v>
      </c>
      <c r="P2752" s="12">
        <f t="shared" si="941"/>
        <v>0</v>
      </c>
      <c r="Q2752" s="7">
        <f t="shared" si="942"/>
        <v>4481849.1500000004</v>
      </c>
      <c r="R2752" s="44" t="str">
        <f>VLOOKUP(F2752,'Set up'!$A$2:$E$50,5,FALSE)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935"/>
        <v>3</v>
      </c>
      <c r="C2753" s="5">
        <f t="shared" si="936"/>
        <v>2024</v>
      </c>
      <c r="D2753" s="5" t="s">
        <v>2524</v>
      </c>
      <c r="E2753" s="5" t="str">
        <f>VLOOKUP(F2753,'[1]Set up'!$A$2:$C$50,2,FALSE)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4">
        <f t="shared" si="937"/>
        <v>45373</v>
      </c>
      <c r="L2753" s="5">
        <f t="shared" si="938"/>
        <v>3</v>
      </c>
      <c r="M2753" s="5">
        <f t="shared" si="939"/>
        <v>2024</v>
      </c>
      <c r="N2753" s="12">
        <v>420</v>
      </c>
      <c r="O2753" s="6">
        <f t="shared" ref="O2753:O2755" si="943">-N2753</f>
        <v>-420</v>
      </c>
      <c r="P2753" s="12">
        <f t="shared" si="941"/>
        <v>0</v>
      </c>
      <c r="Q2753" s="7">
        <f t="shared" si="942"/>
        <v>4482269.1500000004</v>
      </c>
      <c r="R2753" s="44" t="str">
        <f>VLOOKUP(F2753,'Set up'!$A$2:$E$50,5,FALSE)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935"/>
        <v>3</v>
      </c>
      <c r="C2754" s="5">
        <f t="shared" si="936"/>
        <v>2024</v>
      </c>
      <c r="D2754" s="5" t="s">
        <v>2524</v>
      </c>
      <c r="E2754" s="5" t="str">
        <f>VLOOKUP(F2754,'[1]Set up'!$A$2:$C$50,2,FALSE)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4">
        <f t="shared" si="937"/>
        <v>45373</v>
      </c>
      <c r="L2754" s="5">
        <f t="shared" si="938"/>
        <v>3</v>
      </c>
      <c r="M2754" s="5">
        <f t="shared" si="939"/>
        <v>2024</v>
      </c>
      <c r="N2754" s="12">
        <v>280</v>
      </c>
      <c r="O2754" s="6">
        <f t="shared" si="943"/>
        <v>-280</v>
      </c>
      <c r="P2754" s="12">
        <f t="shared" si="941"/>
        <v>0</v>
      </c>
      <c r="Q2754" s="7">
        <f t="shared" si="942"/>
        <v>4482549.1500000004</v>
      </c>
      <c r="R2754" s="44" t="str">
        <f>VLOOKUP(F2754,'Set up'!$A$2:$E$50,5,FALSE)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935"/>
        <v>3</v>
      </c>
      <c r="C2755" s="5">
        <f t="shared" si="936"/>
        <v>2024</v>
      </c>
      <c r="D2755" s="5" t="s">
        <v>2524</v>
      </c>
      <c r="E2755" s="5" t="str">
        <f>VLOOKUP(F2755,'[1]Set up'!$A$2:$C$50,2,FALSE)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4">
        <f t="shared" si="937"/>
        <v>45373</v>
      </c>
      <c r="L2755" s="5">
        <f t="shared" si="938"/>
        <v>3</v>
      </c>
      <c r="M2755" s="5">
        <f t="shared" si="939"/>
        <v>2024</v>
      </c>
      <c r="N2755" s="12">
        <v>110</v>
      </c>
      <c r="O2755" s="6">
        <f t="shared" si="943"/>
        <v>-110</v>
      </c>
      <c r="P2755" s="12">
        <f t="shared" si="941"/>
        <v>0</v>
      </c>
      <c r="Q2755" s="7">
        <f t="shared" si="942"/>
        <v>4482659.1500000004</v>
      </c>
      <c r="R2755" s="44" t="str">
        <f>VLOOKUP(F2755,'Set up'!$A$2:$E$50,5,FALSE)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935"/>
        <v>3</v>
      </c>
      <c r="C2756" s="5">
        <f t="shared" si="936"/>
        <v>2024</v>
      </c>
      <c r="D2756" s="5" t="s">
        <v>2525</v>
      </c>
      <c r="E2756" s="5" t="str">
        <f>VLOOKUP(F2756,'[1]Set up'!$A$2:$C$50,2,FALSE)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4">
        <f t="shared" si="937"/>
        <v>45379</v>
      </c>
      <c r="L2756" s="5">
        <f t="shared" si="938"/>
        <v>3</v>
      </c>
      <c r="M2756" s="5">
        <f t="shared" si="939"/>
        <v>2024</v>
      </c>
      <c r="N2756" s="98">
        <v>1738</v>
      </c>
      <c r="O2756" s="12"/>
      <c r="P2756" s="12">
        <f t="shared" si="941"/>
        <v>1738</v>
      </c>
      <c r="Q2756" s="7">
        <f t="shared" si="942"/>
        <v>4484397.1500000004</v>
      </c>
      <c r="R2756" s="44" t="str">
        <f>VLOOKUP(F2756,'Set up'!$A$2:$E$50,5,FALSE)</f>
        <v>Trsf</v>
      </c>
    </row>
    <row r="2757" spans="1:19" ht="15" customHeight="1" x14ac:dyDescent="0.35">
      <c r="A2757" s="4">
        <v>45379</v>
      </c>
      <c r="B2757" s="5">
        <f t="shared" si="935"/>
        <v>3</v>
      </c>
      <c r="C2757" s="5">
        <f t="shared" si="936"/>
        <v>2024</v>
      </c>
      <c r="D2757" s="5" t="s">
        <v>2525</v>
      </c>
      <c r="E2757" s="5" t="str">
        <f>VLOOKUP(F2757,'[1]Set up'!$A$2:$C$50,2,FALSE)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4">
        <f t="shared" si="937"/>
        <v>45379</v>
      </c>
      <c r="L2757" s="5">
        <f t="shared" si="938"/>
        <v>3</v>
      </c>
      <c r="M2757" s="5">
        <f t="shared" si="939"/>
        <v>2024</v>
      </c>
      <c r="N2757" s="98">
        <v>405</v>
      </c>
      <c r="O2757" s="12"/>
      <c r="P2757" s="12">
        <f t="shared" si="941"/>
        <v>405</v>
      </c>
      <c r="Q2757" s="7">
        <f t="shared" si="942"/>
        <v>4484802.1500000004</v>
      </c>
      <c r="R2757" s="44" t="str">
        <f>VLOOKUP(F2757,'Set up'!$A$2:$E$50,5,FALSE)</f>
        <v>Trsf</v>
      </c>
    </row>
    <row r="2758" spans="1:19" ht="15" customHeight="1" x14ac:dyDescent="0.35">
      <c r="A2758" s="4">
        <v>45379</v>
      </c>
      <c r="B2758" s="5">
        <f t="shared" si="935"/>
        <v>3</v>
      </c>
      <c r="C2758" s="5">
        <f t="shared" si="936"/>
        <v>2024</v>
      </c>
      <c r="D2758" s="5" t="s">
        <v>2525</v>
      </c>
      <c r="E2758" s="5" t="str">
        <f>VLOOKUP(F2758,'[1]Set up'!$A$2:$C$50,2,FALSE)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4">
        <f t="shared" si="937"/>
        <v>45379</v>
      </c>
      <c r="L2758" s="5">
        <f t="shared" si="938"/>
        <v>3</v>
      </c>
      <c r="M2758" s="5">
        <f t="shared" si="939"/>
        <v>2024</v>
      </c>
      <c r="N2758" s="98">
        <v>390</v>
      </c>
      <c r="O2758" s="12"/>
      <c r="P2758" s="12">
        <f t="shared" si="941"/>
        <v>390</v>
      </c>
      <c r="Q2758" s="7">
        <f t="shared" si="942"/>
        <v>4485192.1500000004</v>
      </c>
      <c r="R2758" s="44" t="str">
        <f>VLOOKUP(F2758,'Set up'!$A$2:$E$50,5,FALSE)</f>
        <v>Trsf</v>
      </c>
    </row>
    <row r="2759" spans="1:19" ht="15" customHeight="1" x14ac:dyDescent="0.35">
      <c r="A2759" s="4">
        <v>45380</v>
      </c>
      <c r="B2759" s="5">
        <f t="shared" si="935"/>
        <v>3</v>
      </c>
      <c r="C2759" s="5">
        <f t="shared" si="936"/>
        <v>2024</v>
      </c>
      <c r="D2759" s="5" t="s">
        <v>2526</v>
      </c>
      <c r="E2759" s="5" t="str">
        <f>VLOOKUP(F2759,'[1]Set up'!$A$2:$C$50,2,FALSE)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4">
        <f t="shared" si="937"/>
        <v>45380</v>
      </c>
      <c r="L2759" s="5">
        <f t="shared" si="938"/>
        <v>3</v>
      </c>
      <c r="M2759" s="5">
        <f t="shared" si="939"/>
        <v>2024</v>
      </c>
      <c r="N2759" s="12">
        <v>250</v>
      </c>
      <c r="O2759" s="12"/>
      <c r="P2759" s="12">
        <f t="shared" si="941"/>
        <v>250</v>
      </c>
      <c r="Q2759" s="7">
        <f t="shared" si="942"/>
        <v>4485442.1500000004</v>
      </c>
      <c r="R2759" s="44" t="str">
        <f>VLOOKUP(F2759,'Set up'!$A$2:$E$50,5,FALSE)</f>
        <v>Trsf</v>
      </c>
    </row>
    <row r="2760" spans="1:19" ht="15" customHeight="1" x14ac:dyDescent="0.35">
      <c r="A2760" s="4">
        <v>45380</v>
      </c>
      <c r="B2760" s="5">
        <f t="shared" si="935"/>
        <v>3</v>
      </c>
      <c r="C2760" s="5">
        <f t="shared" si="936"/>
        <v>2024</v>
      </c>
      <c r="D2760" s="5" t="s">
        <v>2527</v>
      </c>
      <c r="E2760" s="5" t="str">
        <f>VLOOKUP(F2760,'[1]Set up'!$A$2:$C$50,2,FALSE)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4">
        <f t="shared" si="937"/>
        <v>45380</v>
      </c>
      <c r="L2760" s="5">
        <f t="shared" si="938"/>
        <v>3</v>
      </c>
      <c r="M2760" s="5">
        <f t="shared" si="939"/>
        <v>2024</v>
      </c>
      <c r="N2760" s="12">
        <v>6424</v>
      </c>
      <c r="O2760" s="12"/>
      <c r="P2760" s="12">
        <f t="shared" si="941"/>
        <v>6424</v>
      </c>
      <c r="Q2760" s="7">
        <f t="shared" si="942"/>
        <v>4491866.1500000004</v>
      </c>
      <c r="R2760" s="44" t="str">
        <f>VLOOKUP(F2760,'Set up'!$A$2:$E$50,5,FALSE)</f>
        <v>Trsf</v>
      </c>
    </row>
    <row r="2761" spans="1:19" ht="15" customHeight="1" x14ac:dyDescent="0.35">
      <c r="A2761" s="4">
        <v>45380</v>
      </c>
      <c r="B2761" s="5">
        <f t="shared" si="935"/>
        <v>3</v>
      </c>
      <c r="C2761" s="5">
        <f t="shared" si="936"/>
        <v>2024</v>
      </c>
      <c r="D2761" s="5" t="s">
        <v>2527</v>
      </c>
      <c r="E2761" s="5" t="str">
        <f>VLOOKUP(F2761,'[1]Set up'!$A$2:$C$50,2,FALSE)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4">
        <f t="shared" si="937"/>
        <v>45380</v>
      </c>
      <c r="L2761" s="5">
        <f t="shared" si="938"/>
        <v>3</v>
      </c>
      <c r="M2761" s="5">
        <f t="shared" si="939"/>
        <v>2024</v>
      </c>
      <c r="N2761" s="12">
        <v>2088</v>
      </c>
      <c r="O2761" s="12"/>
      <c r="P2761" s="12">
        <f t="shared" si="941"/>
        <v>2088</v>
      </c>
      <c r="Q2761" s="7">
        <f t="shared" si="942"/>
        <v>4493954.1500000004</v>
      </c>
      <c r="R2761" s="44" t="str">
        <f>VLOOKUP(F2761,'Set up'!$A$2:$E$50,5,FALSE)</f>
        <v>Trsf</v>
      </c>
    </row>
    <row r="2762" spans="1:19" ht="15" customHeight="1" x14ac:dyDescent="0.35">
      <c r="A2762" s="4">
        <v>45380</v>
      </c>
      <c r="B2762" s="5">
        <f t="shared" si="935"/>
        <v>3</v>
      </c>
      <c r="C2762" s="5">
        <f t="shared" si="936"/>
        <v>2024</v>
      </c>
      <c r="D2762" s="5" t="s">
        <v>2527</v>
      </c>
      <c r="E2762" s="5" t="str">
        <f>VLOOKUP(F2762,'[1]Set up'!$A$2:$C$50,2,FALSE)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4">
        <f t="shared" si="937"/>
        <v>45380</v>
      </c>
      <c r="L2762" s="5">
        <f t="shared" si="938"/>
        <v>3</v>
      </c>
      <c r="M2762" s="5">
        <f t="shared" si="939"/>
        <v>2024</v>
      </c>
      <c r="N2762" s="12">
        <v>1404</v>
      </c>
      <c r="O2762" s="12"/>
      <c r="P2762" s="12">
        <f t="shared" si="941"/>
        <v>1404</v>
      </c>
      <c r="Q2762" s="7">
        <f t="shared" si="942"/>
        <v>4495358.1500000004</v>
      </c>
      <c r="R2762" s="44" t="str">
        <f>VLOOKUP(F2762,'Set up'!$A$2:$E$50,5,FALSE)</f>
        <v>Trsf</v>
      </c>
    </row>
    <row r="2763" spans="1:19" ht="15" customHeight="1" x14ac:dyDescent="0.35">
      <c r="A2763" s="4">
        <v>45380</v>
      </c>
      <c r="B2763" s="5">
        <f t="shared" si="935"/>
        <v>3</v>
      </c>
      <c r="C2763" s="5">
        <f t="shared" si="936"/>
        <v>2024</v>
      </c>
      <c r="D2763" s="5" t="s">
        <v>2527</v>
      </c>
      <c r="E2763" s="5" t="str">
        <f>VLOOKUP(F2763,'[1]Set up'!$A$2:$C$50,2,FALSE)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4">
        <f t="shared" si="937"/>
        <v>45380</v>
      </c>
      <c r="L2763" s="5">
        <f t="shared" si="938"/>
        <v>3</v>
      </c>
      <c r="M2763" s="5">
        <f t="shared" si="939"/>
        <v>2024</v>
      </c>
      <c r="N2763" s="12">
        <v>380</v>
      </c>
      <c r="O2763" s="12"/>
      <c r="P2763" s="12">
        <f t="shared" si="941"/>
        <v>380</v>
      </c>
      <c r="Q2763" s="7">
        <f t="shared" si="942"/>
        <v>4495738.1500000004</v>
      </c>
      <c r="R2763" s="44" t="str">
        <f>VLOOKUP(F2763,'Set up'!$A$2:$E$50,5,FALSE)</f>
        <v>Trsf</v>
      </c>
    </row>
    <row r="2764" spans="1:19" ht="15" customHeight="1" x14ac:dyDescent="0.35">
      <c r="A2764" s="4">
        <v>45381</v>
      </c>
      <c r="B2764" s="5">
        <f t="shared" si="935"/>
        <v>3</v>
      </c>
      <c r="C2764" s="5">
        <f t="shared" si="936"/>
        <v>2024</v>
      </c>
      <c r="D2764" s="5" t="s">
        <v>2528</v>
      </c>
      <c r="E2764" s="5" t="str">
        <f>VLOOKUP(F2764,'[1]Set up'!$A$2:$C$50,2,FALSE)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4">
        <f t="shared" si="937"/>
        <v>45381</v>
      </c>
      <c r="L2764" s="5">
        <f t="shared" si="938"/>
        <v>3</v>
      </c>
      <c r="M2764" s="5">
        <f t="shared" si="939"/>
        <v>2024</v>
      </c>
      <c r="N2764" s="12">
        <v>1738</v>
      </c>
      <c r="O2764" s="12"/>
      <c r="P2764" s="12">
        <f t="shared" si="941"/>
        <v>1738</v>
      </c>
      <c r="Q2764" s="7">
        <f t="shared" si="942"/>
        <v>4497476.1500000004</v>
      </c>
      <c r="R2764" s="44" t="str">
        <f>VLOOKUP(F2764,'Set up'!$A$2:$E$50,5,FALSE)</f>
        <v>PD Chq</v>
      </c>
    </row>
    <row r="2765" spans="1:19" ht="15" customHeight="1" x14ac:dyDescent="0.35">
      <c r="A2765" s="4">
        <v>45381</v>
      </c>
      <c r="B2765" s="5">
        <f t="shared" si="935"/>
        <v>3</v>
      </c>
      <c r="C2765" s="5">
        <f t="shared" si="936"/>
        <v>2024</v>
      </c>
      <c r="D2765" s="5" t="s">
        <v>2528</v>
      </c>
      <c r="E2765" s="5" t="str">
        <f>VLOOKUP(F2765,'[1]Set up'!$A$2:$C$50,2,FALSE)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4">
        <f t="shared" si="937"/>
        <v>45381</v>
      </c>
      <c r="L2765" s="5">
        <f t="shared" si="938"/>
        <v>3</v>
      </c>
      <c r="M2765" s="5">
        <f t="shared" si="939"/>
        <v>2024</v>
      </c>
      <c r="N2765" s="12">
        <v>832.5</v>
      </c>
      <c r="O2765" s="12"/>
      <c r="P2765" s="12">
        <f t="shared" si="941"/>
        <v>832.5</v>
      </c>
      <c r="Q2765" s="7">
        <f t="shared" si="942"/>
        <v>4498308.6500000004</v>
      </c>
      <c r="R2765" s="44" t="str">
        <f>VLOOKUP(F2765,'Set up'!$A$2:$E$50,5,FALSE)</f>
        <v>PD Chq</v>
      </c>
    </row>
    <row r="2766" spans="1:19" ht="15" customHeight="1" x14ac:dyDescent="0.35">
      <c r="A2766" s="4">
        <v>45381</v>
      </c>
      <c r="B2766" s="5">
        <f t="shared" si="935"/>
        <v>3</v>
      </c>
      <c r="C2766" s="5">
        <f t="shared" si="936"/>
        <v>2024</v>
      </c>
      <c r="D2766" s="5" t="s">
        <v>2528</v>
      </c>
      <c r="E2766" s="5" t="str">
        <f>VLOOKUP(F2766,'[1]Set up'!$A$2:$C$50,2,FALSE)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4">
        <f t="shared" si="937"/>
        <v>45381</v>
      </c>
      <c r="L2766" s="5">
        <f t="shared" si="938"/>
        <v>3</v>
      </c>
      <c r="M2766" s="5">
        <f t="shared" si="939"/>
        <v>2024</v>
      </c>
      <c r="N2766" s="12">
        <v>95</v>
      </c>
      <c r="O2766" s="12"/>
      <c r="P2766" s="12">
        <f t="shared" si="941"/>
        <v>95</v>
      </c>
      <c r="Q2766" s="7">
        <f t="shared" si="942"/>
        <v>4498403.6500000004</v>
      </c>
      <c r="R2766" s="44" t="str">
        <f>VLOOKUP(F2766,'Set up'!$A$2:$E$50,5,FALSE)</f>
        <v>PD Chq</v>
      </c>
    </row>
    <row r="2767" spans="1:19" ht="15" customHeight="1" x14ac:dyDescent="0.35">
      <c r="A2767" s="4">
        <v>45381</v>
      </c>
      <c r="B2767" s="5">
        <f t="shared" si="935"/>
        <v>3</v>
      </c>
      <c r="C2767" s="5">
        <f t="shared" si="936"/>
        <v>2024</v>
      </c>
      <c r="D2767" s="5" t="s">
        <v>2529</v>
      </c>
      <c r="E2767" s="5" t="str">
        <f>VLOOKUP(F2767,'[1]Set up'!$A$2:$C$50,2,FALSE)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up'!$A$2:$C$50,3,FALSE)</f>
        <v>45</v>
      </c>
      <c r="J2767" s="5">
        <f>VLOOKUP(F2767,'Set up'!$A$2:$D$50,4,FALSE)</f>
        <v>45</v>
      </c>
      <c r="K2767" s="4">
        <f t="shared" si="937"/>
        <v>45426</v>
      </c>
      <c r="L2767" s="5">
        <f t="shared" si="938"/>
        <v>5</v>
      </c>
      <c r="M2767" s="5">
        <f t="shared" si="939"/>
        <v>2024</v>
      </c>
      <c r="N2767" s="12">
        <v>1738</v>
      </c>
      <c r="O2767" s="12">
        <f>-1000-738</f>
        <v>-1738</v>
      </c>
      <c r="P2767" s="12">
        <f t="shared" si="941"/>
        <v>0</v>
      </c>
      <c r="Q2767" s="7">
        <f t="shared" si="942"/>
        <v>4500141.6500000004</v>
      </c>
      <c r="R2767" s="44" t="str">
        <f>VLOOKUP(F2767,'Set up'!$A$2:$E$50,5,FALSE)</f>
        <v>PD Chq</v>
      </c>
      <c r="S2767" s="1" t="s">
        <v>2707</v>
      </c>
    </row>
    <row r="2768" spans="1:19" ht="15" customHeight="1" x14ac:dyDescent="0.35">
      <c r="A2768" s="4">
        <v>45381</v>
      </c>
      <c r="B2768" s="5">
        <f t="shared" si="935"/>
        <v>3</v>
      </c>
      <c r="C2768" s="5">
        <f t="shared" si="936"/>
        <v>2024</v>
      </c>
      <c r="D2768" s="5" t="s">
        <v>2529</v>
      </c>
      <c r="E2768" s="5" t="str">
        <f>VLOOKUP(F2768,'[1]Set up'!$A$2:$C$50,2,FALSE)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up'!$A$2:$C$50,3,FALSE)</f>
        <v>45</v>
      </c>
      <c r="J2768" s="5">
        <f>VLOOKUP(F2768,'Set up'!$A$2:$D$50,4,FALSE)</f>
        <v>45</v>
      </c>
      <c r="K2768" s="4">
        <f t="shared" si="937"/>
        <v>45426</v>
      </c>
      <c r="L2768" s="5">
        <f t="shared" si="938"/>
        <v>5</v>
      </c>
      <c r="M2768" s="5">
        <f t="shared" si="939"/>
        <v>2024</v>
      </c>
      <c r="N2768" s="12">
        <v>220</v>
      </c>
      <c r="O2768" s="6">
        <f>-N2768</f>
        <v>-220</v>
      </c>
      <c r="P2768" s="12">
        <f t="shared" si="941"/>
        <v>0</v>
      </c>
      <c r="Q2768" s="7">
        <f t="shared" si="942"/>
        <v>4500361.6500000004</v>
      </c>
      <c r="R2768" s="44" t="str">
        <f>VLOOKUP(F2768,'Set up'!$A$2:$E$50,5,FALSE)</f>
        <v>PD Chq</v>
      </c>
      <c r="S2768" s="1" t="s">
        <v>2707</v>
      </c>
    </row>
    <row r="2769" spans="1:19" ht="15" customHeight="1" x14ac:dyDescent="0.35">
      <c r="A2769" s="4">
        <v>45386</v>
      </c>
      <c r="B2769" s="5">
        <f t="shared" si="935"/>
        <v>4</v>
      </c>
      <c r="C2769" s="5">
        <f t="shared" si="936"/>
        <v>2024</v>
      </c>
      <c r="D2769" s="5" t="s">
        <v>2579</v>
      </c>
      <c r="E2769" s="5" t="str">
        <f>VLOOKUP(F2769,'[1]Set up'!$A$2:$C$50,2,FALSE)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up'!$A$2:$C$50,3,FALSE)</f>
        <v>Cash</v>
      </c>
      <c r="J2769" s="5">
        <f>VLOOKUP(F2769,'Set up'!$A$2:$D$50,4,FALSE)</f>
        <v>0</v>
      </c>
      <c r="K2769" s="4">
        <f t="shared" si="937"/>
        <v>45386</v>
      </c>
      <c r="L2769" s="5">
        <f t="shared" si="938"/>
        <v>4</v>
      </c>
      <c r="M2769" s="5">
        <f t="shared" si="939"/>
        <v>2024</v>
      </c>
      <c r="N2769" s="12">
        <v>1650</v>
      </c>
      <c r="O2769" s="6">
        <f t="shared" ref="O2769:O2770" si="944">-N2769</f>
        <v>-1650</v>
      </c>
      <c r="P2769" s="12">
        <f t="shared" si="941"/>
        <v>0</v>
      </c>
      <c r="Q2769" s="7">
        <v>4493023.6499999994</v>
      </c>
      <c r="R2769" s="44" t="str">
        <f>VLOOKUP(F2769,'Set up'!$A$2:$E$50,5,FALSE)</f>
        <v>Cash</v>
      </c>
      <c r="S2769" s="1" t="s">
        <v>2698</v>
      </c>
    </row>
    <row r="2770" spans="1:19" ht="15" customHeight="1" x14ac:dyDescent="0.35">
      <c r="A2770" s="4">
        <v>45386</v>
      </c>
      <c r="B2770" s="5">
        <f t="shared" si="935"/>
        <v>4</v>
      </c>
      <c r="C2770" s="5">
        <f t="shared" si="936"/>
        <v>2024</v>
      </c>
      <c r="D2770" s="5" t="s">
        <v>2579</v>
      </c>
      <c r="E2770" s="5" t="str">
        <f>VLOOKUP(F2770,'[1]Set up'!$A$2:$C$50,2,FALSE)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up'!$A$2:$C$50,3,FALSE)</f>
        <v>Cash</v>
      </c>
      <c r="J2770" s="5">
        <f>VLOOKUP(F2770,'Set up'!$A$2:$D$50,4,FALSE)</f>
        <v>0</v>
      </c>
      <c r="K2770" s="4">
        <f t="shared" si="937"/>
        <v>45386</v>
      </c>
      <c r="L2770" s="5">
        <f t="shared" si="938"/>
        <v>4</v>
      </c>
      <c r="M2770" s="5">
        <f t="shared" si="939"/>
        <v>2024</v>
      </c>
      <c r="N2770" s="12">
        <v>420</v>
      </c>
      <c r="O2770" s="6">
        <f t="shared" si="944"/>
        <v>-420</v>
      </c>
      <c r="P2770" s="12">
        <f t="shared" si="941"/>
        <v>0</v>
      </c>
      <c r="Q2770" s="7">
        <v>4493443.6499999994</v>
      </c>
      <c r="R2770" s="44" t="str">
        <f>VLOOKUP(F2770,'Set up'!$A$2:$E$50,5,FALSE)</f>
        <v>Cash</v>
      </c>
      <c r="S2770" s="1" t="s">
        <v>2698</v>
      </c>
    </row>
    <row r="2771" spans="1:19" ht="15" customHeight="1" x14ac:dyDescent="0.35">
      <c r="A2771" s="4">
        <v>45387</v>
      </c>
      <c r="B2771" s="5">
        <f t="shared" si="935"/>
        <v>4</v>
      </c>
      <c r="C2771" s="5">
        <f t="shared" si="936"/>
        <v>2024</v>
      </c>
      <c r="D2771" s="5" t="s">
        <v>2580</v>
      </c>
      <c r="E2771" s="5" t="str">
        <f>VLOOKUP(F2771,'[1]Set up'!$A$2:$C$50,2,FALSE)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up'!$A$2:$C$50,3,FALSE)</f>
        <v>60</v>
      </c>
      <c r="J2771" s="5">
        <f>VLOOKUP(F2771,'Set up'!$A$2:$D$50,4,FALSE)</f>
        <v>60</v>
      </c>
      <c r="K2771" s="4">
        <f t="shared" si="937"/>
        <v>45447</v>
      </c>
      <c r="L2771" s="5">
        <f t="shared" si="938"/>
        <v>6</v>
      </c>
      <c r="M2771" s="5">
        <f t="shared" si="939"/>
        <v>2024</v>
      </c>
      <c r="N2771" s="12">
        <v>3256</v>
      </c>
      <c r="O2771" s="12"/>
      <c r="P2771" s="12">
        <f t="shared" si="941"/>
        <v>3256</v>
      </c>
      <c r="Q2771" s="7">
        <v>4495071.6499999994</v>
      </c>
      <c r="R2771" s="44" t="str">
        <f>VLOOKUP(F2771,'Set up'!$A$2:$E$50,5,FALSE)</f>
        <v>Chq</v>
      </c>
    </row>
    <row r="2772" spans="1:19" ht="15" customHeight="1" x14ac:dyDescent="0.35">
      <c r="A2772" s="4">
        <v>45387</v>
      </c>
      <c r="B2772" s="5">
        <f t="shared" si="935"/>
        <v>4</v>
      </c>
      <c r="C2772" s="5">
        <f t="shared" si="936"/>
        <v>2024</v>
      </c>
      <c r="D2772" s="5" t="s">
        <v>2580</v>
      </c>
      <c r="E2772" s="5" t="str">
        <f>VLOOKUP(F2772,'[1]Set up'!$A$2:$C$50,2,FALSE)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up'!$A$2:$C$50,3,FALSE)</f>
        <v>60</v>
      </c>
      <c r="J2772" s="5">
        <f>VLOOKUP(F2772,'Set up'!$A$2:$D$50,4,FALSE)</f>
        <v>60</v>
      </c>
      <c r="K2772" s="4">
        <f t="shared" si="937"/>
        <v>45447</v>
      </c>
      <c r="L2772" s="5">
        <f t="shared" si="938"/>
        <v>6</v>
      </c>
      <c r="M2772" s="5">
        <f t="shared" si="939"/>
        <v>2024</v>
      </c>
      <c r="N2772" s="12">
        <v>1628</v>
      </c>
      <c r="O2772" s="12"/>
      <c r="P2772" s="12">
        <f t="shared" si="941"/>
        <v>1628</v>
      </c>
      <c r="Q2772" s="7">
        <v>4496699.6499999994</v>
      </c>
      <c r="R2772" s="44" t="str">
        <f>VLOOKUP(F2772,'Set up'!$A$2:$E$50,5,FALSE)</f>
        <v>Chq</v>
      </c>
    </row>
    <row r="2773" spans="1:19" ht="15" customHeight="1" x14ac:dyDescent="0.35">
      <c r="A2773" s="4">
        <v>45387</v>
      </c>
      <c r="B2773" s="5">
        <f t="shared" si="935"/>
        <v>4</v>
      </c>
      <c r="C2773" s="5">
        <f t="shared" si="936"/>
        <v>2024</v>
      </c>
      <c r="D2773" s="5" t="s">
        <v>2580</v>
      </c>
      <c r="E2773" s="5" t="str">
        <f>VLOOKUP(F2773,'[1]Set up'!$A$2:$C$50,2,FALSE)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up'!$A$2:$C$50,3,FALSE)</f>
        <v>60</v>
      </c>
      <c r="J2773" s="5">
        <f>VLOOKUP(F2773,'Set up'!$A$2:$D$50,4,FALSE)</f>
        <v>60</v>
      </c>
      <c r="K2773" s="4">
        <f t="shared" si="937"/>
        <v>45447</v>
      </c>
      <c r="L2773" s="5">
        <f t="shared" si="938"/>
        <v>6</v>
      </c>
      <c r="M2773" s="5">
        <f t="shared" si="939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up'!$A$2:$E$50,5,FALSE)</f>
        <v>Chq</v>
      </c>
    </row>
    <row r="2774" spans="1:19" ht="15" customHeight="1" x14ac:dyDescent="0.35">
      <c r="A2774" s="4">
        <v>45387</v>
      </c>
      <c r="B2774" s="5">
        <f t="shared" si="935"/>
        <v>4</v>
      </c>
      <c r="C2774" s="5">
        <f t="shared" si="936"/>
        <v>2024</v>
      </c>
      <c r="D2774" s="5" t="s">
        <v>2580</v>
      </c>
      <c r="E2774" s="5" t="str">
        <f>VLOOKUP(F2774,'[1]Set up'!$A$2:$C$50,2,FALSE)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up'!$A$2:$C$50,3,FALSE)</f>
        <v>60</v>
      </c>
      <c r="J2774" s="5">
        <f>VLOOKUP(F2774,'Set up'!$A$2:$D$50,4,FALSE)</f>
        <v>60</v>
      </c>
      <c r="K2774" s="4">
        <f t="shared" si="937"/>
        <v>45447</v>
      </c>
      <c r="L2774" s="5">
        <f t="shared" si="938"/>
        <v>6</v>
      </c>
      <c r="M2774" s="5">
        <f t="shared" si="939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up'!$A$2:$E$50,5,FALSE)</f>
        <v>Chq</v>
      </c>
    </row>
    <row r="2775" spans="1:19" ht="15" customHeight="1" x14ac:dyDescent="0.35">
      <c r="A2775" s="4">
        <v>45387</v>
      </c>
      <c r="B2775" s="5">
        <f t="shared" si="935"/>
        <v>4</v>
      </c>
      <c r="C2775" s="5">
        <f t="shared" si="936"/>
        <v>2024</v>
      </c>
      <c r="D2775" s="5" t="s">
        <v>2580</v>
      </c>
      <c r="E2775" s="5" t="str">
        <f>VLOOKUP(F2775,'[1]Set up'!$A$2:$C$50,2,FALSE)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up'!$A$2:$C$50,3,FALSE)</f>
        <v>60</v>
      </c>
      <c r="J2775" s="5">
        <f>VLOOKUP(F2775,'Set up'!$A$2:$D$50,4,FALSE)</f>
        <v>60</v>
      </c>
      <c r="K2775" s="4">
        <f t="shared" si="937"/>
        <v>45447</v>
      </c>
      <c r="L2775" s="5">
        <f t="shared" si="938"/>
        <v>6</v>
      </c>
      <c r="M2775" s="5">
        <f t="shared" si="939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up'!$A$2:$E$50,5,FALSE)</f>
        <v>Chq</v>
      </c>
    </row>
    <row r="2776" spans="1:19" ht="15" customHeight="1" x14ac:dyDescent="0.35">
      <c r="A2776" s="4">
        <v>45387</v>
      </c>
      <c r="B2776" s="5">
        <f t="shared" si="935"/>
        <v>4</v>
      </c>
      <c r="C2776" s="5">
        <f t="shared" si="936"/>
        <v>2024</v>
      </c>
      <c r="D2776" s="5" t="s">
        <v>2580</v>
      </c>
      <c r="E2776" s="5" t="str">
        <f>VLOOKUP(F2776,'[1]Set up'!$A$2:$C$50,2,FALSE)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up'!$A$2:$C$50,3,FALSE)</f>
        <v>60</v>
      </c>
      <c r="J2776" s="5">
        <f>VLOOKUP(F2776,'Set up'!$A$2:$D$50,4,FALSE)</f>
        <v>60</v>
      </c>
      <c r="K2776" s="4">
        <f t="shared" si="937"/>
        <v>45447</v>
      </c>
      <c r="L2776" s="5">
        <f t="shared" si="938"/>
        <v>6</v>
      </c>
      <c r="M2776" s="5">
        <f t="shared" si="939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up'!$A$2:$E$50,5,FALSE)</f>
        <v>Chq</v>
      </c>
    </row>
    <row r="2777" spans="1:19" ht="15" customHeight="1" x14ac:dyDescent="0.35">
      <c r="A2777" s="4">
        <v>45390</v>
      </c>
      <c r="B2777" s="5">
        <f t="shared" si="935"/>
        <v>4</v>
      </c>
      <c r="C2777" s="5">
        <f t="shared" si="936"/>
        <v>2024</v>
      </c>
      <c r="D2777" s="5" t="s">
        <v>2581</v>
      </c>
      <c r="E2777" s="5" t="str">
        <f>VLOOKUP(F2777,'[1]Set up'!$A$2:$C$50,2,FALSE)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up'!$A$2:$C$50,3,FALSE)</f>
        <v>60</v>
      </c>
      <c r="J2777" s="5">
        <f>VLOOKUP(F2777,'Set up'!$A$2:$D$50,4,FALSE)</f>
        <v>60</v>
      </c>
      <c r="K2777" s="4">
        <f t="shared" si="937"/>
        <v>45450</v>
      </c>
      <c r="L2777" s="5">
        <f t="shared" si="938"/>
        <v>6</v>
      </c>
      <c r="M2777" s="5">
        <f t="shared" si="939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up'!$A$2:$E$50,5,FALSE)</f>
        <v>Chq</v>
      </c>
    </row>
    <row r="2778" spans="1:19" ht="15" customHeight="1" x14ac:dyDescent="0.35">
      <c r="A2778" s="4">
        <v>45390</v>
      </c>
      <c r="B2778" s="5">
        <f t="shared" si="935"/>
        <v>4</v>
      </c>
      <c r="C2778" s="5">
        <f t="shared" si="936"/>
        <v>2024</v>
      </c>
      <c r="D2778" s="5" t="s">
        <v>2582</v>
      </c>
      <c r="E2778" s="5" t="str">
        <f>VLOOKUP(F2778,'[1]Set up'!$A$2:$C$50,2,FALSE)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up'!$A$2:$C$50,3,FALSE)</f>
        <v>Cash</v>
      </c>
      <c r="J2778" s="5">
        <f>VLOOKUP(F2778,'Set up'!$A$2:$D$50,4,FALSE)</f>
        <v>0</v>
      </c>
      <c r="K2778" s="4">
        <f t="shared" si="937"/>
        <v>45390</v>
      </c>
      <c r="L2778" s="5">
        <f t="shared" si="938"/>
        <v>4</v>
      </c>
      <c r="M2778" s="5">
        <f t="shared" si="939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up'!$A$2:$E$50,5,FALSE)</f>
        <v>Trsf</v>
      </c>
    </row>
    <row r="2779" spans="1:19" ht="15" customHeight="1" x14ac:dyDescent="0.35">
      <c r="A2779" s="4">
        <v>45390</v>
      </c>
      <c r="B2779" s="5">
        <f t="shared" si="935"/>
        <v>4</v>
      </c>
      <c r="C2779" s="5">
        <f t="shared" si="936"/>
        <v>2024</v>
      </c>
      <c r="D2779" s="5" t="s">
        <v>2582</v>
      </c>
      <c r="E2779" s="5" t="str">
        <f>VLOOKUP(F2779,'[1]Set up'!$A$2:$C$50,2,FALSE)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up'!$A$2:$C$50,3,FALSE)</f>
        <v>Cash</v>
      </c>
      <c r="J2779" s="5">
        <f>VLOOKUP(F2779,'Set up'!$A$2:$D$50,4,FALSE)</f>
        <v>0</v>
      </c>
      <c r="K2779" s="4">
        <f t="shared" si="937"/>
        <v>45390</v>
      </c>
      <c r="L2779" s="5">
        <f t="shared" si="938"/>
        <v>4</v>
      </c>
      <c r="M2779" s="5">
        <f t="shared" si="939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up'!$A$2:$E$50,5,FALSE)</f>
        <v>Trsf</v>
      </c>
    </row>
    <row r="2780" spans="1:19" ht="15" customHeight="1" x14ac:dyDescent="0.35">
      <c r="A2780" s="4">
        <v>45390</v>
      </c>
      <c r="B2780" s="5">
        <f t="shared" si="935"/>
        <v>4</v>
      </c>
      <c r="C2780" s="5">
        <f t="shared" si="936"/>
        <v>2024</v>
      </c>
      <c r="D2780" s="5" t="s">
        <v>2582</v>
      </c>
      <c r="E2780" s="5" t="str">
        <f>VLOOKUP(F2780,'[1]Set up'!$A$2:$C$50,2,FALSE)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up'!$A$2:$C$50,3,FALSE)</f>
        <v>Cash</v>
      </c>
      <c r="J2780" s="5">
        <f>VLOOKUP(F2780,'Set up'!$A$2:$D$50,4,FALSE)</f>
        <v>0</v>
      </c>
      <c r="K2780" s="4">
        <f t="shared" si="937"/>
        <v>45390</v>
      </c>
      <c r="L2780" s="5">
        <f t="shared" si="938"/>
        <v>4</v>
      </c>
      <c r="M2780" s="5">
        <f t="shared" si="939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up'!$A$2:$E$50,5,FALSE)</f>
        <v>Trsf</v>
      </c>
    </row>
    <row r="2781" spans="1:19" ht="15" customHeight="1" x14ac:dyDescent="0.35">
      <c r="A2781" s="4">
        <v>45390</v>
      </c>
      <c r="B2781" s="5">
        <f t="shared" si="935"/>
        <v>4</v>
      </c>
      <c r="C2781" s="5">
        <f t="shared" si="936"/>
        <v>2024</v>
      </c>
      <c r="D2781" s="5" t="s">
        <v>2582</v>
      </c>
      <c r="E2781" s="5" t="str">
        <f>VLOOKUP(F2781,'[1]Set up'!$A$2:$C$50,2,FALSE)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up'!$A$2:$C$50,3,FALSE)</f>
        <v>Cash</v>
      </c>
      <c r="J2781" s="5">
        <f>VLOOKUP(F2781,'Set up'!$A$2:$D$50,4,FALSE)</f>
        <v>0</v>
      </c>
      <c r="K2781" s="4">
        <f t="shared" si="937"/>
        <v>45390</v>
      </c>
      <c r="L2781" s="5">
        <f t="shared" si="938"/>
        <v>4</v>
      </c>
      <c r="M2781" s="5">
        <f t="shared" si="939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up'!$A$2:$E$50,5,FALSE)</f>
        <v>Trsf</v>
      </c>
    </row>
    <row r="2782" spans="1:19" ht="15" customHeight="1" x14ac:dyDescent="0.35">
      <c r="A2782" s="4">
        <v>45390</v>
      </c>
      <c r="B2782" s="5">
        <f t="shared" si="935"/>
        <v>4</v>
      </c>
      <c r="C2782" s="5">
        <f t="shared" si="936"/>
        <v>2024</v>
      </c>
      <c r="D2782" s="5" t="s">
        <v>2583</v>
      </c>
      <c r="E2782" s="5" t="str">
        <f>VLOOKUP(F2782,'[1]Set up'!$A$2:$C$50,2,FALSE)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up'!$A$2:$C$50,3,FALSE)</f>
        <v>Cash</v>
      </c>
      <c r="J2782" s="5">
        <f>VLOOKUP(F2782,'Set up'!$A$2:$D$50,4,FALSE)</f>
        <v>0</v>
      </c>
      <c r="K2782" s="4">
        <f t="shared" si="937"/>
        <v>45390</v>
      </c>
      <c r="L2782" s="5">
        <f t="shared" si="938"/>
        <v>4</v>
      </c>
      <c r="M2782" s="5">
        <f t="shared" si="939"/>
        <v>2024</v>
      </c>
      <c r="N2782" s="12">
        <v>1738</v>
      </c>
      <c r="O2782" s="12"/>
      <c r="P2782" s="12">
        <v>1738</v>
      </c>
      <c r="Q2782" s="7">
        <v>4503120.95</v>
      </c>
      <c r="R2782" s="44" t="str">
        <f>VLOOKUP(F2782,'Set up'!$A$2:$E$50,5,FALSE)</f>
        <v>PD Chq</v>
      </c>
    </row>
    <row r="2783" spans="1:19" ht="15" customHeight="1" x14ac:dyDescent="0.35">
      <c r="A2783" s="4">
        <v>45390</v>
      </c>
      <c r="B2783" s="5">
        <f t="shared" si="935"/>
        <v>4</v>
      </c>
      <c r="C2783" s="5">
        <f t="shared" si="936"/>
        <v>2024</v>
      </c>
      <c r="D2783" s="5" t="s">
        <v>2583</v>
      </c>
      <c r="E2783" s="5" t="str">
        <f>VLOOKUP(F2783,'[1]Set up'!$A$2:$C$50,2,FALSE)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up'!$A$2:$C$50,3,FALSE)</f>
        <v>Cash</v>
      </c>
      <c r="J2783" s="5">
        <f>VLOOKUP(F2783,'Set up'!$A$2:$D$50,4,FALSE)</f>
        <v>0</v>
      </c>
      <c r="K2783" s="4">
        <f t="shared" si="937"/>
        <v>45390</v>
      </c>
      <c r="L2783" s="5">
        <f t="shared" si="938"/>
        <v>4</v>
      </c>
      <c r="M2783" s="5">
        <f t="shared" si="939"/>
        <v>2024</v>
      </c>
      <c r="N2783" s="12">
        <v>832.5</v>
      </c>
      <c r="O2783" s="12"/>
      <c r="P2783" s="12">
        <v>832.5</v>
      </c>
      <c r="Q2783" s="7">
        <v>4503953.45</v>
      </c>
      <c r="R2783" s="44" t="str">
        <f>VLOOKUP(F2783,'Set up'!$A$2:$E$50,5,FALSE)</f>
        <v>PD Chq</v>
      </c>
    </row>
    <row r="2784" spans="1:19" ht="15" customHeight="1" x14ac:dyDescent="0.35">
      <c r="A2784" s="4">
        <v>45390</v>
      </c>
      <c r="B2784" s="5">
        <f t="shared" ref="B2784:B2827" si="945">MONTH(A2784)</f>
        <v>4</v>
      </c>
      <c r="C2784" s="5">
        <f t="shared" ref="C2784:C2827" si="946">YEAR(A2784)</f>
        <v>2024</v>
      </c>
      <c r="D2784" s="5" t="s">
        <v>2583</v>
      </c>
      <c r="E2784" s="5" t="str">
        <f>VLOOKUP(F2784,'[1]Set up'!$A$2:$C$50,2,FALSE)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up'!$A$2:$C$50,3,FALSE)</f>
        <v>Cash</v>
      </c>
      <c r="J2784" s="5">
        <f>VLOOKUP(F2784,'Set up'!$A$2:$D$50,4,FALSE)</f>
        <v>0</v>
      </c>
      <c r="K2784" s="4">
        <f t="shared" ref="K2784:K2827" si="947">A2784+J2784</f>
        <v>45390</v>
      </c>
      <c r="L2784" s="5">
        <f t="shared" ref="L2784:L2827" si="948">MONTH(K2784)</f>
        <v>4</v>
      </c>
      <c r="M2784" s="5">
        <f t="shared" ref="M2784:M2827" si="949">YEAR(K2784)</f>
        <v>2024</v>
      </c>
      <c r="N2784" s="12">
        <v>95</v>
      </c>
      <c r="O2784" s="12"/>
      <c r="P2784" s="12">
        <v>95</v>
      </c>
      <c r="Q2784" s="7">
        <v>4504048.45</v>
      </c>
      <c r="R2784" s="44" t="str">
        <f>VLOOKUP(F2784,'Set up'!$A$2:$E$50,5,FALSE)</f>
        <v>PD Chq</v>
      </c>
    </row>
    <row r="2785" spans="1:19" ht="15" customHeight="1" x14ac:dyDescent="0.35">
      <c r="A2785" s="4">
        <v>45388</v>
      </c>
      <c r="B2785" s="5">
        <f t="shared" si="945"/>
        <v>4</v>
      </c>
      <c r="C2785" s="5">
        <f t="shared" si="946"/>
        <v>2024</v>
      </c>
      <c r="D2785" s="5" t="s">
        <v>2584</v>
      </c>
      <c r="E2785" s="5" t="str">
        <f>VLOOKUP(F2785,'[1]Set up'!$A$2:$C$50,2,FALSE)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up'!$A$2:$C$50,3,FALSE)</f>
        <v>Cash</v>
      </c>
      <c r="J2785" s="5">
        <f>VLOOKUP(F2785,'Set up'!$A$2:$D$50,4,FALSE)</f>
        <v>0</v>
      </c>
      <c r="K2785" s="4">
        <f t="shared" si="947"/>
        <v>45388</v>
      </c>
      <c r="L2785" s="5">
        <f t="shared" si="948"/>
        <v>4</v>
      </c>
      <c r="M2785" s="5">
        <f t="shared" si="949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up'!$A$2:$E$50,5,FALSE)</f>
        <v>Trsf</v>
      </c>
    </row>
    <row r="2786" spans="1:19" ht="15" customHeight="1" x14ac:dyDescent="0.35">
      <c r="A2786" s="4">
        <v>45394</v>
      </c>
      <c r="B2786" s="5">
        <f t="shared" si="945"/>
        <v>4</v>
      </c>
      <c r="C2786" s="5">
        <f t="shared" si="946"/>
        <v>2024</v>
      </c>
      <c r="D2786" s="5" t="s">
        <v>2585</v>
      </c>
      <c r="E2786" s="5" t="str">
        <f>VLOOKUP(F2786,'[1]Set up'!$A$2:$C$50,2,FALSE)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up'!$A$2:$C$50,3,FALSE)</f>
        <v>Cash</v>
      </c>
      <c r="J2786" s="5">
        <f>VLOOKUP(F2786,'Set up'!$A$2:$D$50,4,FALSE)</f>
        <v>0</v>
      </c>
      <c r="K2786" s="4">
        <f t="shared" si="947"/>
        <v>45394</v>
      </c>
      <c r="L2786" s="5">
        <f t="shared" si="948"/>
        <v>4</v>
      </c>
      <c r="M2786" s="5">
        <f t="shared" si="949"/>
        <v>2024</v>
      </c>
      <c r="N2786" s="12">
        <v>3476</v>
      </c>
      <c r="O2786" s="12"/>
      <c r="P2786" s="12">
        <v>3476</v>
      </c>
      <c r="Q2786" s="7">
        <v>4508524.45</v>
      </c>
      <c r="R2786" s="44" t="str">
        <f>VLOOKUP(F2786,'Set up'!$A$2:$E$50,5,FALSE)</f>
        <v>Chq</v>
      </c>
    </row>
    <row r="2787" spans="1:19" ht="15" customHeight="1" x14ac:dyDescent="0.35">
      <c r="A2787" s="4">
        <v>45394</v>
      </c>
      <c r="B2787" s="5">
        <f t="shared" si="945"/>
        <v>4</v>
      </c>
      <c r="C2787" s="5">
        <f t="shared" si="946"/>
        <v>2024</v>
      </c>
      <c r="D2787" s="5" t="s">
        <v>2585</v>
      </c>
      <c r="E2787" s="5" t="str">
        <f>VLOOKUP(F2787,'[1]Set up'!$A$2:$C$50,2,FALSE)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up'!$A$2:$C$50,3,FALSE)</f>
        <v>Cash</v>
      </c>
      <c r="J2787" s="5">
        <f>VLOOKUP(F2787,'Set up'!$A$2:$D$50,4,FALSE)</f>
        <v>0</v>
      </c>
      <c r="K2787" s="4">
        <f t="shared" si="947"/>
        <v>45394</v>
      </c>
      <c r="L2787" s="5">
        <f t="shared" si="948"/>
        <v>4</v>
      </c>
      <c r="M2787" s="5">
        <f t="shared" si="949"/>
        <v>2024</v>
      </c>
      <c r="N2787" s="12">
        <v>675</v>
      </c>
      <c r="O2787" s="12"/>
      <c r="P2787" s="12">
        <v>675</v>
      </c>
      <c r="Q2787" s="7">
        <v>4509199.45</v>
      </c>
      <c r="R2787" s="44" t="str">
        <f>VLOOKUP(F2787,'Set up'!$A$2:$E$50,5,FALSE)</f>
        <v>Chq</v>
      </c>
    </row>
    <row r="2788" spans="1:19" ht="15" customHeight="1" x14ac:dyDescent="0.35">
      <c r="A2788" s="4">
        <v>45394</v>
      </c>
      <c r="B2788" s="5">
        <f t="shared" si="945"/>
        <v>4</v>
      </c>
      <c r="C2788" s="5">
        <f t="shared" si="946"/>
        <v>2024</v>
      </c>
      <c r="D2788" s="5" t="s">
        <v>2586</v>
      </c>
      <c r="E2788" s="5" t="str">
        <f>VLOOKUP(F2788,'[1]Set up'!$A$2:$C$50,2,FALSE)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up'!$A$2:$C$50,3,FALSE)</f>
        <v>Cash</v>
      </c>
      <c r="J2788" s="5">
        <f>VLOOKUP(F2788,'Set up'!$A$2:$D$50,4,FALSE)</f>
        <v>0</v>
      </c>
      <c r="K2788" s="4">
        <f t="shared" si="947"/>
        <v>45394</v>
      </c>
      <c r="L2788" s="5">
        <f t="shared" si="948"/>
        <v>4</v>
      </c>
      <c r="M2788" s="5">
        <f t="shared" si="949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up'!$A$2:$E$50,5,FALSE)</f>
        <v>Trsf</v>
      </c>
    </row>
    <row r="2789" spans="1:19" ht="15" customHeight="1" x14ac:dyDescent="0.35">
      <c r="A2789" s="4">
        <v>45394</v>
      </c>
      <c r="B2789" s="5">
        <f t="shared" si="945"/>
        <v>4</v>
      </c>
      <c r="C2789" s="5">
        <f t="shared" si="946"/>
        <v>2024</v>
      </c>
      <c r="D2789" s="5" t="s">
        <v>2587</v>
      </c>
      <c r="E2789" s="5" t="str">
        <f>VLOOKUP(F2789,'[1]Set up'!$A$2:$C$50,2,FALSE)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up'!$A$2:$C$50,3,FALSE)</f>
        <v>Cash</v>
      </c>
      <c r="J2789" s="5">
        <f>VLOOKUP(F2789,'Set up'!$A$2:$D$50,4,FALSE)</f>
        <v>0</v>
      </c>
      <c r="K2789" s="4">
        <f t="shared" si="947"/>
        <v>45394</v>
      </c>
      <c r="L2789" s="5">
        <f t="shared" si="948"/>
        <v>4</v>
      </c>
      <c r="M2789" s="5">
        <f t="shared" si="949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up'!$A$2:$E$50,5,FALSE)</f>
        <v>Trsf</v>
      </c>
    </row>
    <row r="2790" spans="1:19" ht="15" customHeight="1" x14ac:dyDescent="0.35">
      <c r="A2790" s="4">
        <v>45394</v>
      </c>
      <c r="B2790" s="5">
        <f t="shared" si="945"/>
        <v>4</v>
      </c>
      <c r="C2790" s="5">
        <f t="shared" si="946"/>
        <v>2024</v>
      </c>
      <c r="D2790" s="5" t="s">
        <v>2587</v>
      </c>
      <c r="E2790" s="5" t="str">
        <f>VLOOKUP(F2790,'[1]Set up'!$A$2:$C$50,2,FALSE)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up'!$A$2:$C$50,3,FALSE)</f>
        <v>Cash</v>
      </c>
      <c r="J2790" s="5">
        <f>VLOOKUP(F2790,'Set up'!$A$2:$D$50,4,FALSE)</f>
        <v>0</v>
      </c>
      <c r="K2790" s="4">
        <f t="shared" si="947"/>
        <v>45394</v>
      </c>
      <c r="L2790" s="5">
        <f t="shared" si="948"/>
        <v>4</v>
      </c>
      <c r="M2790" s="5">
        <f t="shared" si="949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up'!$A$2:$E$50,5,FALSE)</f>
        <v>Trsf</v>
      </c>
    </row>
    <row r="2791" spans="1:19" ht="15" customHeight="1" x14ac:dyDescent="0.35">
      <c r="A2791" s="4">
        <v>45394</v>
      </c>
      <c r="B2791" s="5">
        <f t="shared" si="945"/>
        <v>4</v>
      </c>
      <c r="C2791" s="5">
        <f t="shared" si="946"/>
        <v>2024</v>
      </c>
      <c r="D2791" s="5" t="s">
        <v>2587</v>
      </c>
      <c r="E2791" s="5" t="str">
        <f>VLOOKUP(F2791,'[1]Set up'!$A$2:$C$50,2,FALSE)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up'!$A$2:$C$50,3,FALSE)</f>
        <v>Cash</v>
      </c>
      <c r="J2791" s="5">
        <f>VLOOKUP(F2791,'Set up'!$A$2:$D$50,4,FALSE)</f>
        <v>0</v>
      </c>
      <c r="K2791" s="4">
        <f t="shared" si="947"/>
        <v>45394</v>
      </c>
      <c r="L2791" s="5">
        <f t="shared" si="948"/>
        <v>4</v>
      </c>
      <c r="M2791" s="5">
        <f t="shared" si="949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up'!$A$2:$E$50,5,FALSE)</f>
        <v>Trsf</v>
      </c>
    </row>
    <row r="2792" spans="1:19" ht="15" customHeight="1" x14ac:dyDescent="0.35">
      <c r="A2792" s="4">
        <v>45394</v>
      </c>
      <c r="B2792" s="5">
        <f t="shared" si="945"/>
        <v>4</v>
      </c>
      <c r="C2792" s="5">
        <f t="shared" si="946"/>
        <v>2024</v>
      </c>
      <c r="D2792" s="5" t="s">
        <v>2587</v>
      </c>
      <c r="E2792" s="5" t="str">
        <f>VLOOKUP(F2792,'[1]Set up'!$A$2:$C$50,2,FALSE)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up'!$A$2:$C$50,3,FALSE)</f>
        <v>Cash</v>
      </c>
      <c r="J2792" s="5">
        <f>VLOOKUP(F2792,'Set up'!$A$2:$D$50,4,FALSE)</f>
        <v>0</v>
      </c>
      <c r="K2792" s="4">
        <f t="shared" si="947"/>
        <v>45394</v>
      </c>
      <c r="L2792" s="5">
        <f t="shared" si="948"/>
        <v>4</v>
      </c>
      <c r="M2792" s="5">
        <f t="shared" si="949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up'!$A$2:$E$50,5,FALSE)</f>
        <v>Trsf</v>
      </c>
    </row>
    <row r="2793" spans="1:19" ht="15" customHeight="1" x14ac:dyDescent="0.35">
      <c r="A2793" s="4">
        <v>45394</v>
      </c>
      <c r="B2793" s="5">
        <f t="shared" si="945"/>
        <v>4</v>
      </c>
      <c r="C2793" s="5">
        <f t="shared" si="946"/>
        <v>2024</v>
      </c>
      <c r="D2793" s="5" t="s">
        <v>2587</v>
      </c>
      <c r="E2793" s="5" t="str">
        <f>VLOOKUP(F2793,'[1]Set up'!$A$2:$C$50,2,FALSE)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up'!$A$2:$C$50,3,FALSE)</f>
        <v>Cash</v>
      </c>
      <c r="J2793" s="5">
        <f>VLOOKUP(F2793,'Set up'!$A$2:$D$50,4,FALSE)</f>
        <v>0</v>
      </c>
      <c r="K2793" s="4">
        <f t="shared" si="947"/>
        <v>45394</v>
      </c>
      <c r="L2793" s="5">
        <f t="shared" si="948"/>
        <v>4</v>
      </c>
      <c r="M2793" s="5">
        <f t="shared" si="949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up'!$A$2:$E$50,5,FALSE)</f>
        <v>Trsf</v>
      </c>
    </row>
    <row r="2794" spans="1:19" ht="15" customHeight="1" x14ac:dyDescent="0.35">
      <c r="A2794" s="4">
        <v>45402</v>
      </c>
      <c r="B2794" s="5">
        <f t="shared" si="945"/>
        <v>4</v>
      </c>
      <c r="C2794" s="5">
        <f t="shared" si="946"/>
        <v>2024</v>
      </c>
      <c r="D2794" s="5" t="s">
        <v>2588</v>
      </c>
      <c r="E2794" s="5" t="str">
        <f>VLOOKUP(F2794,'[1]Set up'!$A$2:$C$50,2,FALSE)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up'!$A$2:$C$50,3,FALSE)</f>
        <v>Cash</v>
      </c>
      <c r="J2794" s="5">
        <f>VLOOKUP(F2794,'Set up'!$A$2:$D$50,4,FALSE)</f>
        <v>0</v>
      </c>
      <c r="K2794" s="4">
        <f t="shared" si="947"/>
        <v>45402</v>
      </c>
      <c r="L2794" s="5">
        <f t="shared" si="948"/>
        <v>4</v>
      </c>
      <c r="M2794" s="5">
        <f t="shared" si="949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up'!$A$2:$E$50,5,FALSE)</f>
        <v>Trsf</v>
      </c>
    </row>
    <row r="2795" spans="1:19" ht="15" customHeight="1" x14ac:dyDescent="0.35">
      <c r="A2795" s="4">
        <v>45402</v>
      </c>
      <c r="B2795" s="5">
        <f t="shared" si="945"/>
        <v>4</v>
      </c>
      <c r="C2795" s="5">
        <f t="shared" si="946"/>
        <v>2024</v>
      </c>
      <c r="D2795" s="5" t="s">
        <v>2588</v>
      </c>
      <c r="E2795" s="5" t="str">
        <f>VLOOKUP(F2795,'[1]Set up'!$A$2:$C$50,2,FALSE)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up'!$A$2:$C$50,3,FALSE)</f>
        <v>Cash</v>
      </c>
      <c r="J2795" s="5">
        <f>VLOOKUP(F2795,'Set up'!$A$2:$D$50,4,FALSE)</f>
        <v>0</v>
      </c>
      <c r="K2795" s="4">
        <f t="shared" si="947"/>
        <v>45402</v>
      </c>
      <c r="L2795" s="5">
        <f t="shared" si="948"/>
        <v>4</v>
      </c>
      <c r="M2795" s="5">
        <f t="shared" si="949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up'!$A$2:$E$50,5,FALSE)</f>
        <v>Trsf</v>
      </c>
    </row>
    <row r="2796" spans="1:19" ht="15" customHeight="1" x14ac:dyDescent="0.35">
      <c r="A2796" s="4">
        <v>45404</v>
      </c>
      <c r="B2796" s="5">
        <f t="shared" si="945"/>
        <v>4</v>
      </c>
      <c r="C2796" s="5">
        <f t="shared" si="946"/>
        <v>2024</v>
      </c>
      <c r="D2796" s="5" t="s">
        <v>2589</v>
      </c>
      <c r="E2796" s="5" t="str">
        <f>VLOOKUP(F2796,'[1]Set up'!$A$2:$C$50,2,FALSE)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up'!$A$2:$C$50,3,FALSE)</f>
        <v>120</v>
      </c>
      <c r="J2796" s="5">
        <f>VLOOKUP(F2796,'Set up'!$A$2:$D$50,4,FALSE)</f>
        <v>120</v>
      </c>
      <c r="K2796" s="4">
        <f t="shared" si="947"/>
        <v>45524</v>
      </c>
      <c r="L2796" s="5">
        <f t="shared" si="948"/>
        <v>8</v>
      </c>
      <c r="M2796" s="5">
        <f t="shared" si="949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up'!$A$2:$E$50,5,FALSE)</f>
        <v>Trsf</v>
      </c>
    </row>
    <row r="2797" spans="1:19" ht="15" customHeight="1" x14ac:dyDescent="0.35">
      <c r="A2797" s="4">
        <v>45404</v>
      </c>
      <c r="B2797" s="5">
        <f t="shared" si="945"/>
        <v>4</v>
      </c>
      <c r="C2797" s="5">
        <f t="shared" si="946"/>
        <v>2024</v>
      </c>
      <c r="D2797" s="5" t="s">
        <v>2589</v>
      </c>
      <c r="E2797" s="5" t="str">
        <f>VLOOKUP(F2797,'[1]Set up'!$A$2:$C$50,2,FALSE)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up'!$A$2:$C$50,3,FALSE)</f>
        <v>120</v>
      </c>
      <c r="J2797" s="5">
        <f>VLOOKUP(F2797,'Set up'!$A$2:$D$50,4,FALSE)</f>
        <v>120</v>
      </c>
      <c r="K2797" s="4">
        <f t="shared" si="947"/>
        <v>45524</v>
      </c>
      <c r="L2797" s="5">
        <f t="shared" si="948"/>
        <v>8</v>
      </c>
      <c r="M2797" s="5">
        <f t="shared" si="949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up'!$A$2:$E$50,5,FALSE)</f>
        <v>Trsf</v>
      </c>
    </row>
    <row r="2798" spans="1:19" ht="15" customHeight="1" x14ac:dyDescent="0.35">
      <c r="A2798" s="4">
        <v>45404</v>
      </c>
      <c r="B2798" s="5">
        <f t="shared" si="945"/>
        <v>4</v>
      </c>
      <c r="C2798" s="5">
        <f t="shared" si="946"/>
        <v>2024</v>
      </c>
      <c r="D2798" s="5" t="s">
        <v>2589</v>
      </c>
      <c r="E2798" s="5" t="str">
        <f>VLOOKUP(F2798,'[1]Set up'!$A$2:$C$50,2,FALSE)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up'!$A$2:$C$50,3,FALSE)</f>
        <v>120</v>
      </c>
      <c r="J2798" s="5">
        <f>VLOOKUP(F2798,'Set up'!$A$2:$D$50,4,FALSE)</f>
        <v>120</v>
      </c>
      <c r="K2798" s="4">
        <f t="shared" si="947"/>
        <v>45524</v>
      </c>
      <c r="L2798" s="5">
        <f t="shared" si="948"/>
        <v>8</v>
      </c>
      <c r="M2798" s="5">
        <f t="shared" si="949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up'!$A$2:$E$50,5,FALSE)</f>
        <v>Trsf</v>
      </c>
    </row>
    <row r="2799" spans="1:19" ht="15" customHeight="1" x14ac:dyDescent="0.35">
      <c r="A2799" s="4">
        <v>45404</v>
      </c>
      <c r="B2799" s="5">
        <f t="shared" si="945"/>
        <v>4</v>
      </c>
      <c r="C2799" s="5">
        <f t="shared" si="946"/>
        <v>2024</v>
      </c>
      <c r="D2799" s="5" t="s">
        <v>2589</v>
      </c>
      <c r="E2799" s="5" t="str">
        <f>VLOOKUP(F2799,'[1]Set up'!$A$2:$C$50,2,FALSE)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up'!$A$2:$C$50,3,FALSE)</f>
        <v>120</v>
      </c>
      <c r="J2799" s="5">
        <f>VLOOKUP(F2799,'Set up'!$A$2:$D$50,4,FALSE)</f>
        <v>120</v>
      </c>
      <c r="K2799" s="4">
        <f t="shared" si="947"/>
        <v>45524</v>
      </c>
      <c r="L2799" s="5">
        <f t="shared" si="948"/>
        <v>8</v>
      </c>
      <c r="M2799" s="5">
        <f t="shared" si="949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up'!$A$2:$E$50,5,FALSE)</f>
        <v>Trsf</v>
      </c>
    </row>
    <row r="2800" spans="1:19" ht="15" customHeight="1" x14ac:dyDescent="0.35">
      <c r="A2800" s="4">
        <v>45406</v>
      </c>
      <c r="B2800" s="5">
        <f t="shared" si="945"/>
        <v>4</v>
      </c>
      <c r="C2800" s="5">
        <f t="shared" si="946"/>
        <v>2024</v>
      </c>
      <c r="D2800" s="5" t="s">
        <v>2590</v>
      </c>
      <c r="E2800" s="5" t="str">
        <f>VLOOKUP(F2800,'[1]Set up'!$A$2:$C$50,2,FALSE)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up'!$A$2:$C$50,3,FALSE)</f>
        <v>Cash</v>
      </c>
      <c r="J2800" s="5">
        <f>VLOOKUP(F2800,'Set up'!$A$2:$D$50,4,FALSE)</f>
        <v>0</v>
      </c>
      <c r="K2800" s="4">
        <f t="shared" si="947"/>
        <v>45406</v>
      </c>
      <c r="L2800" s="5">
        <f t="shared" si="948"/>
        <v>4</v>
      </c>
      <c r="M2800" s="5">
        <f t="shared" si="949"/>
        <v>2024</v>
      </c>
      <c r="N2800" s="12">
        <v>1628</v>
      </c>
      <c r="O2800" s="6">
        <f t="shared" ref="O2800:O2805" si="950">-N2800</f>
        <v>-1628</v>
      </c>
      <c r="P2800" s="12">
        <f t="shared" ref="P2800:P2806" si="951">SUM(N2800+O2800)</f>
        <v>0</v>
      </c>
      <c r="Q2800" s="7">
        <v>4542438.95</v>
      </c>
      <c r="R2800" s="44" t="str">
        <f>VLOOKUP(F2800,'Set up'!$A$2:$E$50,5,FALSE)</f>
        <v>Cash</v>
      </c>
      <c r="S2800" s="1" t="s">
        <v>2618</v>
      </c>
    </row>
    <row r="2801" spans="1:19" ht="15" customHeight="1" x14ac:dyDescent="0.35">
      <c r="A2801" s="4">
        <v>45406</v>
      </c>
      <c r="B2801" s="5">
        <f t="shared" si="945"/>
        <v>4</v>
      </c>
      <c r="C2801" s="5">
        <f t="shared" si="946"/>
        <v>2024</v>
      </c>
      <c r="D2801" s="5" t="s">
        <v>2590</v>
      </c>
      <c r="E2801" s="5" t="str">
        <f>VLOOKUP(F2801,'[1]Set up'!$A$2:$C$50,2,FALSE)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up'!$A$2:$C$50,3,FALSE)</f>
        <v>Cash</v>
      </c>
      <c r="J2801" s="5">
        <f>VLOOKUP(F2801,'Set up'!$A$2:$D$50,4,FALSE)</f>
        <v>0</v>
      </c>
      <c r="K2801" s="4">
        <f t="shared" si="947"/>
        <v>45406</v>
      </c>
      <c r="L2801" s="5">
        <f t="shared" si="948"/>
        <v>4</v>
      </c>
      <c r="M2801" s="5">
        <f t="shared" si="949"/>
        <v>2024</v>
      </c>
      <c r="N2801" s="12">
        <v>621</v>
      </c>
      <c r="O2801" s="6">
        <f t="shared" si="950"/>
        <v>-621</v>
      </c>
      <c r="P2801" s="12">
        <f t="shared" si="951"/>
        <v>0</v>
      </c>
      <c r="Q2801" s="7">
        <v>4543059.95</v>
      </c>
      <c r="R2801" s="44" t="str">
        <f>VLOOKUP(F2801,'Set up'!$A$2:$E$50,5,FALSE)</f>
        <v>Cash</v>
      </c>
      <c r="S2801" s="1" t="s">
        <v>2618</v>
      </c>
    </row>
    <row r="2802" spans="1:19" ht="15" customHeight="1" x14ac:dyDescent="0.35">
      <c r="A2802" s="4">
        <v>45406</v>
      </c>
      <c r="B2802" s="5">
        <f t="shared" si="945"/>
        <v>4</v>
      </c>
      <c r="C2802" s="5">
        <f t="shared" si="946"/>
        <v>2024</v>
      </c>
      <c r="D2802" s="5" t="s">
        <v>2590</v>
      </c>
      <c r="E2802" s="5" t="str">
        <f>VLOOKUP(F2802,'[1]Set up'!$A$2:$C$50,2,FALSE)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up'!$A$2:$C$50,3,FALSE)</f>
        <v>Cash</v>
      </c>
      <c r="J2802" s="5">
        <f>VLOOKUP(F2802,'Set up'!$A$2:$D$50,4,FALSE)</f>
        <v>0</v>
      </c>
      <c r="K2802" s="4">
        <f t="shared" si="947"/>
        <v>45406</v>
      </c>
      <c r="L2802" s="5">
        <f t="shared" si="948"/>
        <v>4</v>
      </c>
      <c r="M2802" s="5">
        <f t="shared" si="949"/>
        <v>2024</v>
      </c>
      <c r="N2802" s="12">
        <v>283.8</v>
      </c>
      <c r="O2802" s="6">
        <f t="shared" si="950"/>
        <v>-283.8</v>
      </c>
      <c r="P2802" s="12">
        <f t="shared" si="951"/>
        <v>0</v>
      </c>
      <c r="Q2802" s="7">
        <v>4543343.75</v>
      </c>
      <c r="R2802" s="44" t="str">
        <f>VLOOKUP(F2802,'Set up'!$A$2:$E$50,5,FALSE)</f>
        <v>Cash</v>
      </c>
      <c r="S2802" s="1" t="s">
        <v>2618</v>
      </c>
    </row>
    <row r="2803" spans="1:19" ht="15" customHeight="1" x14ac:dyDescent="0.35">
      <c r="A2803" s="4">
        <v>45406</v>
      </c>
      <c r="B2803" s="5">
        <f t="shared" si="945"/>
        <v>4</v>
      </c>
      <c r="C2803" s="5">
        <f t="shared" si="946"/>
        <v>2024</v>
      </c>
      <c r="D2803" s="5" t="s">
        <v>2590</v>
      </c>
      <c r="E2803" s="5" t="str">
        <f>VLOOKUP(F2803,'[1]Set up'!$A$2:$C$50,2,FALSE)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up'!$A$2:$C$50,3,FALSE)</f>
        <v>Cash</v>
      </c>
      <c r="J2803" s="5">
        <f>VLOOKUP(F2803,'Set up'!$A$2:$D$50,4,FALSE)</f>
        <v>0</v>
      </c>
      <c r="K2803" s="4">
        <f t="shared" si="947"/>
        <v>45406</v>
      </c>
      <c r="L2803" s="5">
        <f t="shared" si="948"/>
        <v>4</v>
      </c>
      <c r="M2803" s="5">
        <f t="shared" si="949"/>
        <v>2024</v>
      </c>
      <c r="N2803" s="12">
        <v>160</v>
      </c>
      <c r="O2803" s="6">
        <f t="shared" si="950"/>
        <v>-160</v>
      </c>
      <c r="P2803" s="12">
        <f t="shared" si="951"/>
        <v>0</v>
      </c>
      <c r="Q2803" s="7">
        <v>4543503.75</v>
      </c>
      <c r="R2803" s="44" t="str">
        <f>VLOOKUP(F2803,'Set up'!$A$2:$E$50,5,FALSE)</f>
        <v>Cash</v>
      </c>
      <c r="S2803" s="1" t="s">
        <v>2618</v>
      </c>
    </row>
    <row r="2804" spans="1:19" ht="15" customHeight="1" x14ac:dyDescent="0.35">
      <c r="A2804" s="4">
        <v>45406</v>
      </c>
      <c r="B2804" s="5">
        <f t="shared" si="945"/>
        <v>4</v>
      </c>
      <c r="C2804" s="5">
        <f t="shared" si="946"/>
        <v>2024</v>
      </c>
      <c r="D2804" s="5" t="s">
        <v>2590</v>
      </c>
      <c r="E2804" s="5" t="str">
        <f>VLOOKUP(F2804,'[1]Set up'!$A$2:$C$50,2,FALSE)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up'!$A$2:$C$50,3,FALSE)</f>
        <v>Cash</v>
      </c>
      <c r="J2804" s="5">
        <f>VLOOKUP(F2804,'Set up'!$A$2:$D$50,4,FALSE)</f>
        <v>0</v>
      </c>
      <c r="K2804" s="4">
        <f t="shared" si="947"/>
        <v>45406</v>
      </c>
      <c r="L2804" s="5">
        <f t="shared" si="948"/>
        <v>4</v>
      </c>
      <c r="M2804" s="5">
        <f t="shared" si="949"/>
        <v>2024</v>
      </c>
      <c r="N2804" s="12">
        <v>165</v>
      </c>
      <c r="O2804" s="6">
        <f t="shared" si="950"/>
        <v>-165</v>
      </c>
      <c r="P2804" s="12">
        <f t="shared" si="951"/>
        <v>0</v>
      </c>
      <c r="Q2804" s="7">
        <v>4543668.75</v>
      </c>
      <c r="R2804" s="44" t="str">
        <f>VLOOKUP(F2804,'Set up'!$A$2:$E$50,5,FALSE)</f>
        <v>Cash</v>
      </c>
      <c r="S2804" s="1" t="s">
        <v>2618</v>
      </c>
    </row>
    <row r="2805" spans="1:19" ht="15" customHeight="1" x14ac:dyDescent="0.35">
      <c r="A2805" s="4">
        <v>45406</v>
      </c>
      <c r="B2805" s="5">
        <f t="shared" si="945"/>
        <v>4</v>
      </c>
      <c r="C2805" s="5">
        <f t="shared" si="946"/>
        <v>2024</v>
      </c>
      <c r="D2805" s="5" t="s">
        <v>2590</v>
      </c>
      <c r="E2805" s="5" t="str">
        <f>VLOOKUP(F2805,'[1]Set up'!$A$2:$C$50,2,FALSE)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up'!$A$2:$C$50,3,FALSE)</f>
        <v>Cash</v>
      </c>
      <c r="J2805" s="5">
        <f>VLOOKUP(F2805,'Set up'!$A$2:$D$50,4,FALSE)</f>
        <v>0</v>
      </c>
      <c r="K2805" s="4">
        <f t="shared" si="947"/>
        <v>45406</v>
      </c>
      <c r="L2805" s="5">
        <f t="shared" si="948"/>
        <v>4</v>
      </c>
      <c r="M2805" s="5">
        <f t="shared" si="949"/>
        <v>2024</v>
      </c>
      <c r="N2805" s="12">
        <v>110</v>
      </c>
      <c r="O2805" s="6">
        <f t="shared" si="950"/>
        <v>-110</v>
      </c>
      <c r="P2805" s="12">
        <f t="shared" si="951"/>
        <v>0</v>
      </c>
      <c r="Q2805" s="7">
        <v>4543778.75</v>
      </c>
      <c r="R2805" s="44" t="str">
        <f>VLOOKUP(F2805,'Set up'!$A$2:$E$50,5,FALSE)</f>
        <v>Cash</v>
      </c>
      <c r="S2805" s="1" t="s">
        <v>2618</v>
      </c>
    </row>
    <row r="2806" spans="1:19" ht="15" customHeight="1" x14ac:dyDescent="0.35">
      <c r="A2806" s="4">
        <v>45406</v>
      </c>
      <c r="B2806" s="5">
        <f t="shared" si="945"/>
        <v>4</v>
      </c>
      <c r="C2806" s="5">
        <f t="shared" si="946"/>
        <v>2024</v>
      </c>
      <c r="D2806" s="5" t="s">
        <v>2590</v>
      </c>
      <c r="E2806" s="5" t="str">
        <f>VLOOKUP(F2806,'[1]Set up'!$A$2:$C$50,2,FALSE)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up'!$A$2:$C$50,3,FALSE)</f>
        <v>Cash</v>
      </c>
      <c r="J2806" s="5">
        <f>VLOOKUP(F2806,'Set up'!$A$2:$D$50,4,FALSE)</f>
        <v>0</v>
      </c>
      <c r="K2806" s="4">
        <f t="shared" si="947"/>
        <v>45406</v>
      </c>
      <c r="L2806" s="5">
        <f t="shared" si="948"/>
        <v>4</v>
      </c>
      <c r="M2806" s="5">
        <f t="shared" si="949"/>
        <v>2024</v>
      </c>
      <c r="N2806" s="12">
        <v>120</v>
      </c>
      <c r="O2806" s="6">
        <f t="shared" ref="O2806" si="952">-N2806</f>
        <v>-120</v>
      </c>
      <c r="P2806" s="12">
        <f t="shared" si="951"/>
        <v>0</v>
      </c>
      <c r="Q2806" s="7">
        <v>4543898.75</v>
      </c>
      <c r="R2806" s="44" t="str">
        <f>VLOOKUP(F2806,'Set up'!$A$2:$E$50,5,FALSE)</f>
        <v>Cash</v>
      </c>
      <c r="S2806" s="1" t="s">
        <v>2618</v>
      </c>
    </row>
    <row r="2807" spans="1:19" ht="15" customHeight="1" x14ac:dyDescent="0.35">
      <c r="A2807" s="4">
        <v>45407</v>
      </c>
      <c r="B2807" s="5">
        <f t="shared" si="945"/>
        <v>4</v>
      </c>
      <c r="C2807" s="5">
        <f t="shared" si="946"/>
        <v>2024</v>
      </c>
      <c r="D2807" s="5" t="s">
        <v>2591</v>
      </c>
      <c r="E2807" s="5" t="str">
        <f>VLOOKUP(F2807,'[1]Set up'!$A$2:$C$50,2,FALSE)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up'!$A$2:$C$50,3,FALSE)</f>
        <v>Cash</v>
      </c>
      <c r="J2807" s="5">
        <f>VLOOKUP(F2807,'Set up'!$A$2:$D$50,4,FALSE)</f>
        <v>0</v>
      </c>
      <c r="K2807" s="4">
        <f t="shared" si="947"/>
        <v>45407</v>
      </c>
      <c r="L2807" s="5">
        <f t="shared" si="948"/>
        <v>4</v>
      </c>
      <c r="M2807" s="5">
        <f t="shared" si="949"/>
        <v>2024</v>
      </c>
      <c r="N2807" s="12">
        <v>1738</v>
      </c>
      <c r="O2807" s="12"/>
      <c r="P2807" s="12">
        <v>1738</v>
      </c>
      <c r="Q2807" s="7">
        <v>4545636.75</v>
      </c>
      <c r="R2807" s="44" t="str">
        <f>VLOOKUP(F2807,'Set up'!$A$2:$E$50,5,FALSE)</f>
        <v>PD Chq</v>
      </c>
    </row>
    <row r="2808" spans="1:19" ht="15" customHeight="1" x14ac:dyDescent="0.35">
      <c r="A2808" s="4">
        <v>45407</v>
      </c>
      <c r="B2808" s="5">
        <f t="shared" si="945"/>
        <v>4</v>
      </c>
      <c r="C2808" s="5">
        <f t="shared" si="946"/>
        <v>2024</v>
      </c>
      <c r="D2808" s="5" t="s">
        <v>2591</v>
      </c>
      <c r="E2808" s="5" t="str">
        <f>VLOOKUP(F2808,'[1]Set up'!$A$2:$C$50,2,FALSE)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up'!$A$2:$C$50,3,FALSE)</f>
        <v>Cash</v>
      </c>
      <c r="J2808" s="5">
        <f>VLOOKUP(F2808,'Set up'!$A$2:$D$50,4,FALSE)</f>
        <v>0</v>
      </c>
      <c r="K2808" s="4">
        <f t="shared" si="947"/>
        <v>45407</v>
      </c>
      <c r="L2808" s="5">
        <f t="shared" si="948"/>
        <v>4</v>
      </c>
      <c r="M2808" s="5">
        <f t="shared" si="949"/>
        <v>2024</v>
      </c>
      <c r="N2808" s="12">
        <v>555</v>
      </c>
      <c r="O2808" s="12"/>
      <c r="P2808" s="12">
        <v>555</v>
      </c>
      <c r="Q2808" s="7">
        <v>4470238.1499999994</v>
      </c>
      <c r="R2808" s="44" t="str">
        <f>VLOOKUP(F2808,'Set up'!$A$2:$E$50,5,FALSE)</f>
        <v>PD Chq</v>
      </c>
    </row>
    <row r="2809" spans="1:19" ht="15" customHeight="1" x14ac:dyDescent="0.35">
      <c r="A2809" s="4">
        <v>45407</v>
      </c>
      <c r="B2809" s="5">
        <f t="shared" si="945"/>
        <v>4</v>
      </c>
      <c r="C2809" s="5">
        <f t="shared" si="946"/>
        <v>2024</v>
      </c>
      <c r="D2809" s="5" t="s">
        <v>2591</v>
      </c>
      <c r="E2809" s="5" t="str">
        <f>VLOOKUP(F2809,'[1]Set up'!$A$2:$C$50,2,FALSE)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up'!$A$2:$C$50,3,FALSE)</f>
        <v>Cash</v>
      </c>
      <c r="J2809" s="5">
        <f>VLOOKUP(F2809,'Set up'!$A$2:$D$50,4,FALSE)</f>
        <v>0</v>
      </c>
      <c r="K2809" s="4">
        <f t="shared" si="947"/>
        <v>45407</v>
      </c>
      <c r="L2809" s="5">
        <f t="shared" si="948"/>
        <v>4</v>
      </c>
      <c r="M2809" s="5">
        <f t="shared" si="949"/>
        <v>2024</v>
      </c>
      <c r="N2809" s="12">
        <v>95</v>
      </c>
      <c r="O2809" s="12"/>
      <c r="P2809" s="12">
        <v>95</v>
      </c>
      <c r="Q2809" s="7">
        <v>4471328.1499999994</v>
      </c>
      <c r="R2809" s="44" t="str">
        <f>VLOOKUP(F2809,'Set up'!$A$2:$E$50,5,FALSE)</f>
        <v>PD Chq</v>
      </c>
    </row>
    <row r="2810" spans="1:19" ht="15" customHeight="1" x14ac:dyDescent="0.35">
      <c r="A2810" s="4">
        <v>45407</v>
      </c>
      <c r="B2810" s="5">
        <f t="shared" si="945"/>
        <v>4</v>
      </c>
      <c r="C2810" s="5">
        <f t="shared" si="946"/>
        <v>2024</v>
      </c>
      <c r="D2810" s="5" t="s">
        <v>2591</v>
      </c>
      <c r="E2810" s="5" t="str">
        <f>VLOOKUP(F2810,'[1]Set up'!$A$2:$C$50,2,FALSE)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up'!$A$2:$C$50,3,FALSE)</f>
        <v>Cash</v>
      </c>
      <c r="J2810" s="5">
        <f>VLOOKUP(F2810,'Set up'!$A$2:$D$50,4,FALSE)</f>
        <v>0</v>
      </c>
      <c r="K2810" s="4">
        <f t="shared" si="947"/>
        <v>45407</v>
      </c>
      <c r="L2810" s="5">
        <f t="shared" si="948"/>
        <v>4</v>
      </c>
      <c r="M2810" s="5">
        <f t="shared" si="949"/>
        <v>2024</v>
      </c>
      <c r="N2810" s="12">
        <v>312.5</v>
      </c>
      <c r="O2810" s="12"/>
      <c r="P2810" s="12">
        <v>312.5</v>
      </c>
      <c r="Q2810" s="7">
        <v>4473173.6499999994</v>
      </c>
      <c r="R2810" s="44" t="str">
        <f>VLOOKUP(F2810,'Set up'!$A$2:$E$50,5,FALSE)</f>
        <v>PD Chq</v>
      </c>
    </row>
    <row r="2811" spans="1:19" ht="15" customHeight="1" x14ac:dyDescent="0.35">
      <c r="A2811" s="4">
        <v>45407</v>
      </c>
      <c r="B2811" s="5">
        <f t="shared" si="945"/>
        <v>4</v>
      </c>
      <c r="C2811" s="5">
        <f t="shared" si="946"/>
        <v>2024</v>
      </c>
      <c r="D2811" s="5" t="s">
        <v>2591</v>
      </c>
      <c r="E2811" s="5" t="str">
        <f>VLOOKUP(F2811,'[1]Set up'!$A$2:$C$50,2,FALSE)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up'!$A$2:$C$50,3,FALSE)</f>
        <v>Cash</v>
      </c>
      <c r="J2811" s="5">
        <f>VLOOKUP(F2811,'Set up'!$A$2:$D$50,4,FALSE)</f>
        <v>0</v>
      </c>
      <c r="K2811" s="4">
        <f t="shared" si="947"/>
        <v>45407</v>
      </c>
      <c r="L2811" s="5">
        <f t="shared" si="948"/>
        <v>4</v>
      </c>
      <c r="M2811" s="5">
        <f t="shared" si="949"/>
        <v>2024</v>
      </c>
      <c r="N2811" s="12">
        <v>480</v>
      </c>
      <c r="O2811" s="12"/>
      <c r="P2811" s="12">
        <v>480</v>
      </c>
      <c r="Q2811" s="7">
        <v>4473761.1499999994</v>
      </c>
      <c r="R2811" s="44" t="str">
        <f>VLOOKUP(F2811,'Set up'!$A$2:$E$50,5,FALSE)</f>
        <v>PD Chq</v>
      </c>
    </row>
    <row r="2812" spans="1:19" ht="15" customHeight="1" x14ac:dyDescent="0.35">
      <c r="A2812" s="4">
        <v>45408</v>
      </c>
      <c r="B2812" s="5">
        <f t="shared" si="945"/>
        <v>4</v>
      </c>
      <c r="C2812" s="5">
        <f t="shared" si="946"/>
        <v>2024</v>
      </c>
      <c r="D2812" s="5" t="s">
        <v>2593</v>
      </c>
      <c r="E2812" s="5" t="str">
        <f>VLOOKUP(F2812,'[1]Set up'!$A$2:$C$50,2,FALSE)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up'!$A$2:$C$50,3,FALSE)</f>
        <v>Cash</v>
      </c>
      <c r="J2812" s="5">
        <f>VLOOKUP(F2812,'Set up'!$A$2:$D$50,4,FALSE)</f>
        <v>0</v>
      </c>
      <c r="K2812" s="4">
        <f t="shared" si="947"/>
        <v>45408</v>
      </c>
      <c r="L2812" s="5">
        <f t="shared" si="948"/>
        <v>4</v>
      </c>
      <c r="M2812" s="5">
        <f t="shared" si="949"/>
        <v>2024</v>
      </c>
      <c r="N2812" s="12">
        <v>1650</v>
      </c>
      <c r="O2812" s="6">
        <f t="shared" ref="O2812:O2814" si="953">-N2812</f>
        <v>-1650</v>
      </c>
      <c r="P2812" s="12">
        <f t="shared" ref="P2812:P2814" si="954">SUM(N2812+O2812)</f>
        <v>0</v>
      </c>
      <c r="Q2812" s="7">
        <v>4475211.1499999994</v>
      </c>
      <c r="R2812" s="44" t="str">
        <f>VLOOKUP(F2812,'Set up'!$A$2:$E$50,5,FALSE)</f>
        <v>Cash</v>
      </c>
      <c r="S2812" s="1" t="s">
        <v>2619</v>
      </c>
    </row>
    <row r="2813" spans="1:19" ht="15" customHeight="1" x14ac:dyDescent="0.35">
      <c r="A2813" s="4">
        <v>45408</v>
      </c>
      <c r="B2813" s="5">
        <f t="shared" si="945"/>
        <v>4</v>
      </c>
      <c r="C2813" s="5">
        <f t="shared" si="946"/>
        <v>2024</v>
      </c>
      <c r="D2813" s="5" t="s">
        <v>2593</v>
      </c>
      <c r="E2813" s="5" t="str">
        <f>VLOOKUP(F2813,'[1]Set up'!$A$2:$C$50,2,FALSE)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up'!$A$2:$C$50,3,FALSE)</f>
        <v>Cash</v>
      </c>
      <c r="J2813" s="5">
        <f>VLOOKUP(F2813,'Set up'!$A$2:$D$50,4,FALSE)</f>
        <v>0</v>
      </c>
      <c r="K2813" s="4">
        <f t="shared" si="947"/>
        <v>45408</v>
      </c>
      <c r="L2813" s="5">
        <f t="shared" si="948"/>
        <v>4</v>
      </c>
      <c r="M2813" s="5">
        <f t="shared" si="949"/>
        <v>2024</v>
      </c>
      <c r="N2813" s="12">
        <v>420</v>
      </c>
      <c r="O2813" s="6">
        <f t="shared" si="953"/>
        <v>-420</v>
      </c>
      <c r="P2813" s="12">
        <f t="shared" si="954"/>
        <v>0</v>
      </c>
      <c r="Q2813" s="7">
        <v>4474091.1499999994</v>
      </c>
      <c r="R2813" s="44" t="str">
        <f>VLOOKUP(F2813,'Set up'!$A$2:$E$50,5,FALSE)</f>
        <v>Cash</v>
      </c>
      <c r="S2813" s="1" t="s">
        <v>2619</v>
      </c>
    </row>
    <row r="2814" spans="1:19" ht="15" customHeight="1" x14ac:dyDescent="0.35">
      <c r="A2814" s="4">
        <v>45408</v>
      </c>
      <c r="B2814" s="5">
        <f t="shared" si="945"/>
        <v>4</v>
      </c>
      <c r="C2814" s="5">
        <f t="shared" si="946"/>
        <v>2024</v>
      </c>
      <c r="D2814" s="5" t="s">
        <v>2593</v>
      </c>
      <c r="E2814" s="5" t="str">
        <f>VLOOKUP(F2814,'[1]Set up'!$A$2:$C$50,2,FALSE)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up'!$A$2:$C$50,3,FALSE)</f>
        <v>Cash</v>
      </c>
      <c r="J2814" s="5">
        <f>VLOOKUP(F2814,'Set up'!$A$2:$D$50,4,FALSE)</f>
        <v>0</v>
      </c>
      <c r="K2814" s="4">
        <f t="shared" si="947"/>
        <v>45408</v>
      </c>
      <c r="L2814" s="5">
        <f t="shared" si="948"/>
        <v>4</v>
      </c>
      <c r="M2814" s="5">
        <f t="shared" si="949"/>
        <v>2024</v>
      </c>
      <c r="N2814" s="12">
        <v>60</v>
      </c>
      <c r="O2814" s="6">
        <f t="shared" si="953"/>
        <v>-60</v>
      </c>
      <c r="P2814" s="12">
        <f t="shared" si="954"/>
        <v>0</v>
      </c>
      <c r="Q2814" s="7">
        <v>4475469.1499999994</v>
      </c>
      <c r="R2814" s="44" t="str">
        <f>VLOOKUP(F2814,'Set up'!$A$2:$E$50,5,FALSE)</f>
        <v>Cash</v>
      </c>
      <c r="S2814" s="1" t="s">
        <v>2619</v>
      </c>
    </row>
    <row r="2815" spans="1:19" ht="15" customHeight="1" x14ac:dyDescent="0.35">
      <c r="A2815" s="4">
        <v>45411</v>
      </c>
      <c r="B2815" s="5">
        <f t="shared" si="945"/>
        <v>4</v>
      </c>
      <c r="C2815" s="5">
        <f t="shared" si="946"/>
        <v>2024</v>
      </c>
      <c r="D2815" s="5" t="s">
        <v>2594</v>
      </c>
      <c r="E2815" s="5" t="str">
        <f>VLOOKUP(F2815,'[1]Set up'!$A$2:$C$50,2,FALSE)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up'!$A$2:$C$50,3,FALSE)</f>
        <v>Cash</v>
      </c>
      <c r="J2815" s="5">
        <f>VLOOKUP(F2815,'Set up'!$A$2:$D$50,4,FALSE)</f>
        <v>0</v>
      </c>
      <c r="K2815" s="4">
        <f t="shared" si="947"/>
        <v>45411</v>
      </c>
      <c r="L2815" s="5">
        <f t="shared" si="948"/>
        <v>4</v>
      </c>
      <c r="M2815" s="5">
        <f t="shared" si="949"/>
        <v>2024</v>
      </c>
      <c r="N2815" s="12">
        <v>420</v>
      </c>
      <c r="O2815" s="12"/>
      <c r="P2815" s="12">
        <v>420</v>
      </c>
      <c r="Q2815" s="7">
        <v>4476234.1499999994</v>
      </c>
      <c r="R2815" s="44" t="str">
        <f>VLOOKUP(F2815,'Set up'!$A$2:$E$50,5,FALSE)</f>
        <v>Trsf</v>
      </c>
    </row>
    <row r="2816" spans="1:19" ht="15" customHeight="1" x14ac:dyDescent="0.35">
      <c r="A2816" s="4">
        <v>45411</v>
      </c>
      <c r="B2816" s="5">
        <f t="shared" si="945"/>
        <v>4</v>
      </c>
      <c r="C2816" s="5">
        <f t="shared" si="946"/>
        <v>2024</v>
      </c>
      <c r="D2816" s="5" t="s">
        <v>2594</v>
      </c>
      <c r="E2816" s="5" t="str">
        <f>VLOOKUP(F2816,'[1]Set up'!$A$2:$C$50,2,FALSE)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up'!$A$2:$C$50,3,FALSE)</f>
        <v>Cash</v>
      </c>
      <c r="J2816" s="5">
        <f>VLOOKUP(F2816,'Set up'!$A$2:$D$50,4,FALSE)</f>
        <v>0</v>
      </c>
      <c r="K2816" s="4">
        <f t="shared" si="947"/>
        <v>45411</v>
      </c>
      <c r="L2816" s="5">
        <f t="shared" si="948"/>
        <v>4</v>
      </c>
      <c r="M2816" s="5">
        <f t="shared" si="949"/>
        <v>2024</v>
      </c>
      <c r="N2816" s="12">
        <v>110</v>
      </c>
      <c r="O2816" s="12"/>
      <c r="P2816" s="12">
        <v>110</v>
      </c>
      <c r="Q2816" s="7">
        <v>4476314.1499999994</v>
      </c>
      <c r="R2816" s="44" t="str">
        <f>VLOOKUP(F2816,'Set up'!$A$2:$E$50,5,FALSE)</f>
        <v>Trsf</v>
      </c>
    </row>
    <row r="2817" spans="1:19" ht="15" customHeight="1" x14ac:dyDescent="0.35">
      <c r="A2817" s="4">
        <v>45411</v>
      </c>
      <c r="B2817" s="5">
        <f t="shared" si="945"/>
        <v>4</v>
      </c>
      <c r="C2817" s="5">
        <f t="shared" si="946"/>
        <v>2024</v>
      </c>
      <c r="D2817" s="5" t="s">
        <v>2595</v>
      </c>
      <c r="E2817" s="5" t="str">
        <f>VLOOKUP(F2817,'[1]Set up'!$A$2:$C$50,2,FALSE)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up'!$A$2:$C$50,3,FALSE)</f>
        <v>Cash</v>
      </c>
      <c r="J2817" s="5">
        <f>VLOOKUP(F2817,'Set up'!$A$2:$D$50,4,FALSE)</f>
        <v>0</v>
      </c>
      <c r="K2817" s="4">
        <f t="shared" si="947"/>
        <v>45411</v>
      </c>
      <c r="L2817" s="5">
        <f t="shared" si="948"/>
        <v>4</v>
      </c>
      <c r="M2817" s="5">
        <f t="shared" si="949"/>
        <v>2024</v>
      </c>
      <c r="N2817" s="12">
        <v>474</v>
      </c>
      <c r="O2817" s="6">
        <f t="shared" ref="O2817:O2818" si="955">-N2817</f>
        <v>-474</v>
      </c>
      <c r="P2817" s="6">
        <f t="shared" ref="P2817:P2818" si="956">SUM(N2817+O2817)</f>
        <v>0</v>
      </c>
      <c r="Q2817" s="7">
        <v>4476928.1499999994</v>
      </c>
      <c r="R2817" s="44" t="str">
        <f>VLOOKUP(F2817,'Set up'!$A$2:$E$50,5,FALSE)</f>
        <v>Trsf</v>
      </c>
      <c r="S2817" s="1" t="s">
        <v>2617</v>
      </c>
    </row>
    <row r="2818" spans="1:19" ht="15" customHeight="1" x14ac:dyDescent="0.35">
      <c r="A2818" s="4">
        <v>45411</v>
      </c>
      <c r="B2818" s="5">
        <f t="shared" si="945"/>
        <v>4</v>
      </c>
      <c r="C2818" s="5">
        <f t="shared" si="946"/>
        <v>2024</v>
      </c>
      <c r="D2818" s="5" t="s">
        <v>2595</v>
      </c>
      <c r="E2818" s="5" t="str">
        <f>VLOOKUP(F2818,'[1]Set up'!$A$2:$C$50,2,FALSE)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up'!$A$2:$C$50,3,FALSE)</f>
        <v>Cash</v>
      </c>
      <c r="J2818" s="5">
        <f>VLOOKUP(F2818,'Set up'!$A$2:$D$50,4,FALSE)</f>
        <v>0</v>
      </c>
      <c r="K2818" s="4">
        <f t="shared" si="947"/>
        <v>45411</v>
      </c>
      <c r="L2818" s="5">
        <f t="shared" si="948"/>
        <v>4</v>
      </c>
      <c r="M2818" s="5">
        <f t="shared" si="949"/>
        <v>2024</v>
      </c>
      <c r="N2818" s="12">
        <v>185</v>
      </c>
      <c r="O2818" s="6">
        <f t="shared" si="955"/>
        <v>-185</v>
      </c>
      <c r="P2818" s="6">
        <f t="shared" si="956"/>
        <v>0</v>
      </c>
      <c r="Q2818" s="7">
        <v>4483063.1499999994</v>
      </c>
      <c r="R2818" s="44" t="str">
        <f>VLOOKUP(F2818,'Set up'!$A$2:$E$50,5,FALSE)</f>
        <v>Trsf</v>
      </c>
      <c r="S2818" s="1" t="s">
        <v>2617</v>
      </c>
    </row>
    <row r="2819" spans="1:19" ht="15" customHeight="1" x14ac:dyDescent="0.35">
      <c r="A2819" s="4">
        <v>45411</v>
      </c>
      <c r="B2819" s="5">
        <f t="shared" si="945"/>
        <v>4</v>
      </c>
      <c r="C2819" s="5">
        <f t="shared" si="946"/>
        <v>2024</v>
      </c>
      <c r="D2819" s="5" t="s">
        <v>2598</v>
      </c>
      <c r="E2819" s="5" t="str">
        <f>VLOOKUP(F2819,'[1]Set up'!$A$2:$C$50,2,FALSE)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up'!$A$2:$C$50,3,FALSE)</f>
        <v>60</v>
      </c>
      <c r="J2819" s="5">
        <f>VLOOKUP(F2819,'Set up'!$A$2:$D$50,4,FALSE)</f>
        <v>60</v>
      </c>
      <c r="K2819" s="4">
        <f t="shared" si="947"/>
        <v>45471</v>
      </c>
      <c r="L2819" s="5">
        <f t="shared" si="948"/>
        <v>6</v>
      </c>
      <c r="M2819" s="5">
        <f t="shared" si="949"/>
        <v>2024</v>
      </c>
      <c r="N2819" s="12">
        <v>3256</v>
      </c>
      <c r="O2819" s="12"/>
      <c r="P2819" s="12">
        <v>3256</v>
      </c>
      <c r="Q2819" s="7">
        <v>4488222.1499999994</v>
      </c>
      <c r="R2819" s="44" t="str">
        <f>VLOOKUP(F2819,'Set up'!$A$2:$E$50,5,FALSE)</f>
        <v>Chq</v>
      </c>
    </row>
    <row r="2820" spans="1:19" ht="15" customHeight="1" x14ac:dyDescent="0.35">
      <c r="A2820" s="4">
        <v>45411</v>
      </c>
      <c r="B2820" s="5">
        <f t="shared" si="945"/>
        <v>4</v>
      </c>
      <c r="C2820" s="5">
        <f t="shared" si="946"/>
        <v>2024</v>
      </c>
      <c r="D2820" s="5" t="s">
        <v>2598</v>
      </c>
      <c r="E2820" s="5" t="str">
        <f>VLOOKUP(F2820,'[1]Set up'!$A$2:$C$50,2,FALSE)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up'!$A$2:$C$50,3,FALSE)</f>
        <v>60</v>
      </c>
      <c r="J2820" s="5">
        <f>VLOOKUP(F2820,'Set up'!$A$2:$D$50,4,FALSE)</f>
        <v>60</v>
      </c>
      <c r="K2820" s="4">
        <f t="shared" si="947"/>
        <v>45471</v>
      </c>
      <c r="L2820" s="5">
        <f t="shared" si="948"/>
        <v>6</v>
      </c>
      <c r="M2820" s="5">
        <f t="shared" si="949"/>
        <v>2024</v>
      </c>
      <c r="N2820" s="12">
        <v>1628</v>
      </c>
      <c r="O2820" s="12"/>
      <c r="P2820" s="12">
        <v>1628</v>
      </c>
      <c r="Q2820" s="7">
        <v>4487998.1499999994</v>
      </c>
      <c r="R2820" s="44" t="str">
        <f>VLOOKUP(F2820,'Set up'!$A$2:$E$50,5,FALSE)</f>
        <v>Chq</v>
      </c>
    </row>
    <row r="2821" spans="1:19" ht="15" customHeight="1" x14ac:dyDescent="0.35">
      <c r="A2821" s="4">
        <v>45411</v>
      </c>
      <c r="B2821" s="5">
        <f t="shared" si="945"/>
        <v>4</v>
      </c>
      <c r="C2821" s="5">
        <f t="shared" si="946"/>
        <v>2024</v>
      </c>
      <c r="D2821" s="5" t="s">
        <v>2598</v>
      </c>
      <c r="E2821" s="5" t="str">
        <f>VLOOKUP(F2821,'[1]Set up'!$A$2:$C$50,2,FALSE)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up'!$A$2:$C$50,3,FALSE)</f>
        <v>60</v>
      </c>
      <c r="J2821" s="5">
        <f>VLOOKUP(F2821,'Set up'!$A$2:$D$50,4,FALSE)</f>
        <v>60</v>
      </c>
      <c r="K2821" s="4">
        <f t="shared" si="947"/>
        <v>45471</v>
      </c>
      <c r="L2821" s="5">
        <f t="shared" si="948"/>
        <v>6</v>
      </c>
      <c r="M2821" s="5">
        <f t="shared" si="949"/>
        <v>2024</v>
      </c>
      <c r="N2821" s="12">
        <v>450</v>
      </c>
      <c r="O2821" s="12"/>
      <c r="P2821" s="12">
        <v>450</v>
      </c>
      <c r="Q2821" s="7">
        <v>4487200.1499999994</v>
      </c>
      <c r="R2821" s="44" t="str">
        <f>VLOOKUP(F2821,'Set up'!$A$2:$E$50,5,FALSE)</f>
        <v>Chq</v>
      </c>
    </row>
    <row r="2822" spans="1:19" ht="15" customHeight="1" x14ac:dyDescent="0.35">
      <c r="A2822" s="4">
        <v>45411</v>
      </c>
      <c r="B2822" s="5">
        <f t="shared" si="945"/>
        <v>4</v>
      </c>
      <c r="C2822" s="5">
        <f t="shared" si="946"/>
        <v>2024</v>
      </c>
      <c r="D2822" s="5" t="s">
        <v>2599</v>
      </c>
      <c r="E2822" s="5" t="str">
        <f>VLOOKUP(F2822,'[1]Set up'!$A$2:$C$50,2,FALSE)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up'!$A$2:$C$50,3,FALSE)</f>
        <v>Cash</v>
      </c>
      <c r="J2822" s="5">
        <f>VLOOKUP(F2822,'Set up'!$A$2:$D$50,4,FALSE)</f>
        <v>0</v>
      </c>
      <c r="K2822" s="4">
        <f t="shared" si="947"/>
        <v>45411</v>
      </c>
      <c r="L2822" s="5">
        <f t="shared" si="948"/>
        <v>4</v>
      </c>
      <c r="M2822" s="5">
        <f t="shared" si="949"/>
        <v>2024</v>
      </c>
      <c r="N2822" s="12">
        <v>437.5</v>
      </c>
      <c r="O2822" s="12"/>
      <c r="P2822" s="12">
        <v>437.5</v>
      </c>
      <c r="Q2822" s="7">
        <v>4488925.6499999994</v>
      </c>
      <c r="R2822" s="44" t="str">
        <f>VLOOKUP(F2822,'Set up'!$A$2:$E$50,5,FALSE)</f>
        <v>Trsf</v>
      </c>
    </row>
    <row r="2823" spans="1:19" ht="15" customHeight="1" x14ac:dyDescent="0.35">
      <c r="A2823" s="4">
        <v>45411</v>
      </c>
      <c r="B2823" s="5">
        <f t="shared" si="945"/>
        <v>4</v>
      </c>
      <c r="C2823" s="5">
        <f t="shared" si="946"/>
        <v>2024</v>
      </c>
      <c r="D2823" s="5" t="s">
        <v>2599</v>
      </c>
      <c r="E2823" s="5" t="str">
        <f>VLOOKUP(F2823,'[1]Set up'!$A$2:$C$50,2,FALSE)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up'!$A$2:$C$50,3,FALSE)</f>
        <v>Cash</v>
      </c>
      <c r="J2823" s="5">
        <f>VLOOKUP(F2823,'Set up'!$A$2:$D$50,4,FALSE)</f>
        <v>0</v>
      </c>
      <c r="K2823" s="4">
        <f t="shared" si="947"/>
        <v>45411</v>
      </c>
      <c r="L2823" s="5">
        <f t="shared" si="948"/>
        <v>4</v>
      </c>
      <c r="M2823" s="5">
        <f t="shared" si="949"/>
        <v>2024</v>
      </c>
      <c r="N2823" s="12">
        <v>0</v>
      </c>
      <c r="O2823" s="12"/>
      <c r="P2823" s="12">
        <v>0</v>
      </c>
      <c r="Q2823" s="7">
        <v>4489320.6499999994</v>
      </c>
      <c r="R2823" s="44" t="str">
        <f>VLOOKUP(F2823,'Set up'!$A$2:$E$50,5,FALSE)</f>
        <v>Trsf</v>
      </c>
    </row>
    <row r="2824" spans="1:19" ht="15" customHeight="1" x14ac:dyDescent="0.35">
      <c r="A2824" s="4">
        <v>45411</v>
      </c>
      <c r="B2824" s="5">
        <f t="shared" si="945"/>
        <v>4</v>
      </c>
      <c r="C2824" s="5">
        <f t="shared" si="946"/>
        <v>2024</v>
      </c>
      <c r="D2824" s="5" t="s">
        <v>2601</v>
      </c>
      <c r="E2824" s="5" t="str">
        <f>VLOOKUP(F2824,'[1]Set up'!$A$2:$C$50,2,FALSE)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up'!$A$2:$C$50,3,FALSE)</f>
        <v>Cash</v>
      </c>
      <c r="J2824" s="5">
        <f>VLOOKUP(F2824,'Set up'!$A$2:$D$50,4,FALSE)</f>
        <v>0</v>
      </c>
      <c r="K2824" s="4">
        <f t="shared" si="947"/>
        <v>45411</v>
      </c>
      <c r="L2824" s="5">
        <f t="shared" si="948"/>
        <v>4</v>
      </c>
      <c r="M2824" s="5">
        <f t="shared" si="949"/>
        <v>2024</v>
      </c>
      <c r="N2824" s="12">
        <v>11396</v>
      </c>
      <c r="O2824" s="12"/>
      <c r="P2824" s="12">
        <v>11396</v>
      </c>
      <c r="Q2824" s="7">
        <v>4500811.6499999994</v>
      </c>
      <c r="R2824" s="44" t="str">
        <f>VLOOKUP(F2824,'Set up'!$A$2:$E$50,5,FALSE)</f>
        <v>Trsf</v>
      </c>
    </row>
    <row r="2825" spans="1:19" ht="15" customHeight="1" x14ac:dyDescent="0.35">
      <c r="A2825" s="4">
        <v>45411</v>
      </c>
      <c r="B2825" s="5">
        <f t="shared" si="945"/>
        <v>4</v>
      </c>
      <c r="C2825" s="5">
        <f t="shared" si="946"/>
        <v>2024</v>
      </c>
      <c r="D2825" s="5" t="s">
        <v>2601</v>
      </c>
      <c r="E2825" s="5" t="str">
        <f>VLOOKUP(F2825,'[1]Set up'!$A$2:$C$50,2,FALSE)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up'!$A$2:$C$50,3,FALSE)</f>
        <v>Cash</v>
      </c>
      <c r="J2825" s="5">
        <f>VLOOKUP(F2825,'Set up'!$A$2:$D$50,4,FALSE)</f>
        <v>0</v>
      </c>
      <c r="K2825" s="4">
        <f t="shared" si="947"/>
        <v>45411</v>
      </c>
      <c r="L2825" s="5">
        <f t="shared" si="948"/>
        <v>4</v>
      </c>
      <c r="M2825" s="5">
        <f t="shared" si="949"/>
        <v>2024</v>
      </c>
      <c r="N2825" s="12">
        <v>3654</v>
      </c>
      <c r="O2825" s="12"/>
      <c r="P2825" s="12">
        <v>3654</v>
      </c>
      <c r="Q2825" s="7">
        <v>4494807.6499999994</v>
      </c>
      <c r="R2825" s="44" t="str">
        <f>VLOOKUP(F2825,'Set up'!$A$2:$E$50,5,FALSE)</f>
        <v>Trsf</v>
      </c>
    </row>
    <row r="2826" spans="1:19" ht="15" customHeight="1" x14ac:dyDescent="0.35">
      <c r="A2826" s="4">
        <v>45411</v>
      </c>
      <c r="B2826" s="5">
        <f t="shared" si="945"/>
        <v>4</v>
      </c>
      <c r="C2826" s="5">
        <f t="shared" si="946"/>
        <v>2024</v>
      </c>
      <c r="D2826" s="5" t="s">
        <v>2601</v>
      </c>
      <c r="E2826" s="5" t="str">
        <f>VLOOKUP(F2826,'[1]Set up'!$A$2:$C$50,2,FALSE)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up'!$A$2:$C$50,3,FALSE)</f>
        <v>Cash</v>
      </c>
      <c r="J2826" s="5">
        <f>VLOOKUP(F2826,'Set up'!$A$2:$D$50,4,FALSE)</f>
        <v>0</v>
      </c>
      <c r="K2826" s="4">
        <f t="shared" si="947"/>
        <v>45411</v>
      </c>
      <c r="L2826" s="5">
        <f t="shared" si="948"/>
        <v>4</v>
      </c>
      <c r="M2826" s="5">
        <f t="shared" si="949"/>
        <v>2024</v>
      </c>
      <c r="N2826" s="12">
        <v>1872</v>
      </c>
      <c r="O2826" s="12"/>
      <c r="P2826" s="12">
        <v>1872</v>
      </c>
      <c r="Q2826" s="7">
        <v>4493245.6499999994</v>
      </c>
      <c r="R2826" s="44" t="str">
        <f>VLOOKUP(F2826,'Set up'!$A$2:$E$50,5,FALSE)</f>
        <v>Trsf</v>
      </c>
    </row>
    <row r="2827" spans="1:19" ht="15" customHeight="1" x14ac:dyDescent="0.35">
      <c r="A2827" s="4">
        <v>45411</v>
      </c>
      <c r="B2827" s="5">
        <f t="shared" si="945"/>
        <v>4</v>
      </c>
      <c r="C2827" s="5">
        <f t="shared" si="946"/>
        <v>2024</v>
      </c>
      <c r="D2827" s="5" t="s">
        <v>2601</v>
      </c>
      <c r="E2827" s="5" t="str">
        <f>VLOOKUP(F2827,'[1]Set up'!$A$2:$C$50,2,FALSE)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up'!$A$2:$C$50,3,FALSE)</f>
        <v>Cash</v>
      </c>
      <c r="J2827" s="5">
        <f>VLOOKUP(F2827,'Set up'!$A$2:$D$50,4,FALSE)</f>
        <v>0</v>
      </c>
      <c r="K2827" s="4">
        <f t="shared" si="947"/>
        <v>45411</v>
      </c>
      <c r="L2827" s="5">
        <f t="shared" si="948"/>
        <v>4</v>
      </c>
      <c r="M2827" s="5">
        <f t="shared" si="949"/>
        <v>2024</v>
      </c>
      <c r="N2827" s="12">
        <v>1000</v>
      </c>
      <c r="O2827" s="12"/>
      <c r="P2827" s="12">
        <v>1000</v>
      </c>
      <c r="Q2827" s="7">
        <v>4494023.6499999994</v>
      </c>
      <c r="R2827" s="44" t="str">
        <f>VLOOKUP(F2827,'Set up'!$A$2:$E$50,5,FALSE)</f>
        <v>Trsf</v>
      </c>
    </row>
    <row r="2828" spans="1:19" ht="15" customHeight="1" x14ac:dyDescent="0.35">
      <c r="A2828" s="4">
        <v>45413</v>
      </c>
      <c r="B2828" s="5">
        <f t="shared" ref="B2828:B2891" si="957">MONTH(A2828)</f>
        <v>5</v>
      </c>
      <c r="C2828" s="5">
        <f t="shared" ref="C2828:C2891" si="958">YEAR(A2828)</f>
        <v>2024</v>
      </c>
      <c r="D2828" s="5" t="s">
        <v>2621</v>
      </c>
      <c r="E2828" s="5" t="str">
        <f>VLOOKUP(F2828,'[1]Set up'!$A$2:$C$50,2,FALSE)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up'!$A$2:$C$50,3,FALSE)</f>
        <v>Cash</v>
      </c>
      <c r="J2828" s="5">
        <f>VLOOKUP(F2828,'Set up'!$A$2:$D$50,4,FALSE)</f>
        <v>0</v>
      </c>
      <c r="K2828" s="4">
        <f t="shared" ref="K2828:K2891" si="959">A2828+J2828</f>
        <v>45413</v>
      </c>
      <c r="L2828" s="5">
        <f t="shared" ref="L2828:L2891" si="960">MONTH(K2828)</f>
        <v>5</v>
      </c>
      <c r="M2828" s="5">
        <f t="shared" ref="M2828:M2891" si="961">YEAR(K2828)</f>
        <v>2024</v>
      </c>
      <c r="N2828" s="12">
        <v>1760</v>
      </c>
      <c r="O2828" s="12"/>
      <c r="P2828" s="12">
        <v>1760</v>
      </c>
      <c r="Q2828" s="7">
        <v>4522710.45</v>
      </c>
      <c r="R2828" s="44" t="str">
        <f>VLOOKUP(F2828,'Set up'!$A$2:$E$50,5,FALSE)</f>
        <v>Trsf</v>
      </c>
    </row>
    <row r="2829" spans="1:19" ht="15" customHeight="1" x14ac:dyDescent="0.35">
      <c r="A2829" s="4">
        <v>45413</v>
      </c>
      <c r="B2829" s="5">
        <f t="shared" si="957"/>
        <v>5</v>
      </c>
      <c r="C2829" s="5">
        <f t="shared" si="958"/>
        <v>2024</v>
      </c>
      <c r="D2829" s="5" t="s">
        <v>2621</v>
      </c>
      <c r="E2829" s="5" t="str">
        <f>VLOOKUP(F2829,'[1]Set up'!$A$2:$C$50,2,FALSE)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up'!$A$2:$C$50,3,FALSE)</f>
        <v>Cash</v>
      </c>
      <c r="J2829" s="5">
        <f>VLOOKUP(F2829,'Set up'!$A$2:$D$50,4,FALSE)</f>
        <v>0</v>
      </c>
      <c r="K2829" s="4">
        <f t="shared" si="959"/>
        <v>45413</v>
      </c>
      <c r="L2829" s="5">
        <f t="shared" si="960"/>
        <v>5</v>
      </c>
      <c r="M2829" s="5">
        <f t="shared" si="961"/>
        <v>2024</v>
      </c>
      <c r="N2829" s="12">
        <v>405</v>
      </c>
      <c r="O2829" s="12"/>
      <c r="P2829" s="12">
        <v>405</v>
      </c>
      <c r="Q2829" s="7">
        <v>4524835.45</v>
      </c>
      <c r="R2829" s="44" t="str">
        <f>VLOOKUP(F2829,'Set up'!$A$2:$E$50,5,FALSE)</f>
        <v>Trsf</v>
      </c>
    </row>
    <row r="2830" spans="1:19" ht="15" customHeight="1" x14ac:dyDescent="0.35">
      <c r="A2830" s="4">
        <v>45413</v>
      </c>
      <c r="B2830" s="5">
        <f t="shared" si="957"/>
        <v>5</v>
      </c>
      <c r="C2830" s="5">
        <f t="shared" si="958"/>
        <v>2024</v>
      </c>
      <c r="D2830" s="5" t="s">
        <v>2621</v>
      </c>
      <c r="E2830" s="5" t="str">
        <f>VLOOKUP(F2830,'[1]Set up'!$A$2:$C$50,2,FALSE)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up'!$A$2:$C$50,3,FALSE)</f>
        <v>Cash</v>
      </c>
      <c r="J2830" s="5">
        <f>VLOOKUP(F2830,'Set up'!$A$2:$D$50,4,FALSE)</f>
        <v>0</v>
      </c>
      <c r="K2830" s="4">
        <f t="shared" si="959"/>
        <v>45413</v>
      </c>
      <c r="L2830" s="5">
        <f t="shared" si="960"/>
        <v>5</v>
      </c>
      <c r="M2830" s="5">
        <f t="shared" si="961"/>
        <v>2024</v>
      </c>
      <c r="N2830" s="12">
        <v>390</v>
      </c>
      <c r="O2830" s="12"/>
      <c r="P2830" s="12">
        <v>390</v>
      </c>
      <c r="Q2830" s="7">
        <v>4527160.45</v>
      </c>
      <c r="R2830" s="44" t="str">
        <f>VLOOKUP(F2830,'Set up'!$A$2:$E$50,5,FALSE)</f>
        <v>Trsf</v>
      </c>
    </row>
    <row r="2831" spans="1:19" ht="15" customHeight="1" x14ac:dyDescent="0.35">
      <c r="A2831" s="4">
        <v>45413</v>
      </c>
      <c r="B2831" s="5">
        <f t="shared" si="957"/>
        <v>5</v>
      </c>
      <c r="C2831" s="5">
        <f t="shared" si="958"/>
        <v>2024</v>
      </c>
      <c r="D2831" s="5" t="s">
        <v>2621</v>
      </c>
      <c r="E2831" s="5" t="str">
        <f>VLOOKUP(F2831,'[1]Set up'!$A$2:$C$50,2,FALSE)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up'!$A$2:$C$50,3,FALSE)</f>
        <v>Cash</v>
      </c>
      <c r="J2831" s="5">
        <f>VLOOKUP(F2831,'Set up'!$A$2:$D$50,4,FALSE)</f>
        <v>0</v>
      </c>
      <c r="K2831" s="4">
        <f t="shared" si="959"/>
        <v>45413</v>
      </c>
      <c r="L2831" s="5">
        <f t="shared" si="960"/>
        <v>5</v>
      </c>
      <c r="M2831" s="5">
        <f t="shared" si="961"/>
        <v>2024</v>
      </c>
      <c r="N2831" s="12">
        <v>187.5</v>
      </c>
      <c r="O2831" s="12"/>
      <c r="P2831" s="12">
        <v>187.5</v>
      </c>
      <c r="Q2831" s="7">
        <v>4527337.95</v>
      </c>
      <c r="R2831" s="44" t="str">
        <f>VLOOKUP(F2831,'Set up'!$A$2:$E$50,5,FALSE)</f>
        <v>Trsf</v>
      </c>
    </row>
    <row r="2832" spans="1:19" ht="15" customHeight="1" x14ac:dyDescent="0.35">
      <c r="A2832" s="4">
        <v>45415</v>
      </c>
      <c r="B2832" s="5">
        <f t="shared" si="957"/>
        <v>5</v>
      </c>
      <c r="C2832" s="5">
        <f t="shared" si="958"/>
        <v>2024</v>
      </c>
      <c r="D2832" s="5" t="s">
        <v>2622</v>
      </c>
      <c r="E2832" s="5" t="str">
        <f>VLOOKUP(F2832,'[1]Set up'!$A$2:$C$50,2,FALSE)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up'!$A$2:$C$50,3,FALSE)</f>
        <v>Cash</v>
      </c>
      <c r="J2832" s="5">
        <f>VLOOKUP(F2832,'Set up'!$A$2:$D$50,4,FALSE)</f>
        <v>0</v>
      </c>
      <c r="K2832" s="4">
        <f t="shared" si="959"/>
        <v>45415</v>
      </c>
      <c r="L2832" s="5">
        <f t="shared" si="960"/>
        <v>5</v>
      </c>
      <c r="M2832" s="5">
        <f t="shared" si="961"/>
        <v>2024</v>
      </c>
      <c r="N2832" s="12">
        <v>283.8</v>
      </c>
      <c r="O2832" s="6">
        <f t="shared" ref="O2832:O2833" si="962">-N2832</f>
        <v>-283.8</v>
      </c>
      <c r="P2832" s="12">
        <f t="shared" ref="P2832:P2833" si="963">SUM(N2832+O2832)</f>
        <v>0</v>
      </c>
      <c r="Q2832" s="7">
        <v>4528433.45</v>
      </c>
      <c r="R2832" s="44" t="str">
        <f>VLOOKUP(F2832,'Set up'!$A$2:$E$50,5,FALSE)</f>
        <v>Cash</v>
      </c>
      <c r="S2832" s="1" t="s">
        <v>2700</v>
      </c>
    </row>
    <row r="2833" spans="1:19" ht="15" customHeight="1" x14ac:dyDescent="0.35">
      <c r="A2833" s="4">
        <v>45415</v>
      </c>
      <c r="B2833" s="5">
        <f t="shared" si="957"/>
        <v>5</v>
      </c>
      <c r="C2833" s="5">
        <f t="shared" si="958"/>
        <v>2024</v>
      </c>
      <c r="D2833" s="5" t="s">
        <v>2622</v>
      </c>
      <c r="E2833" s="5" t="str">
        <f>VLOOKUP(F2833,'[1]Set up'!$A$2:$C$50,2,FALSE)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up'!$A$2:$C$50,3,FALSE)</f>
        <v>Cash</v>
      </c>
      <c r="J2833" s="5">
        <f>VLOOKUP(F2833,'Set up'!$A$2:$D$50,4,FALSE)</f>
        <v>0</v>
      </c>
      <c r="K2833" s="4">
        <f t="shared" si="959"/>
        <v>45415</v>
      </c>
      <c r="L2833" s="5">
        <f t="shared" si="960"/>
        <v>5</v>
      </c>
      <c r="M2833" s="5">
        <f t="shared" si="961"/>
        <v>2024</v>
      </c>
      <c r="N2833" s="12">
        <v>160</v>
      </c>
      <c r="O2833" s="6">
        <f t="shared" si="962"/>
        <v>-160</v>
      </c>
      <c r="P2833" s="12">
        <f t="shared" si="963"/>
        <v>0</v>
      </c>
      <c r="Q2833" s="7">
        <v>4530048.45</v>
      </c>
      <c r="R2833" s="44" t="str">
        <f>VLOOKUP(F2833,'Set up'!$A$2:$E$50,5,FALSE)</f>
        <v>Cash</v>
      </c>
      <c r="S2833" s="1" t="s">
        <v>2700</v>
      </c>
    </row>
    <row r="2834" spans="1:19" ht="15" customHeight="1" x14ac:dyDescent="0.35">
      <c r="A2834" s="4">
        <v>45416</v>
      </c>
      <c r="B2834" s="5">
        <f t="shared" si="957"/>
        <v>5</v>
      </c>
      <c r="C2834" s="5">
        <f t="shared" si="958"/>
        <v>2024</v>
      </c>
      <c r="D2834" s="5" t="s">
        <v>2623</v>
      </c>
      <c r="E2834" s="5" t="str">
        <f>VLOOKUP(F2834,'[1]Set up'!$A$2:$C$50,2,FALSE)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up'!$A$2:$C$50,3,FALSE)</f>
        <v>Cash</v>
      </c>
      <c r="J2834" s="5">
        <f>VLOOKUP(F2834,'Set up'!$A$2:$D$50,4,FALSE)</f>
        <v>0</v>
      </c>
      <c r="K2834" s="4">
        <f t="shared" si="959"/>
        <v>45416</v>
      </c>
      <c r="L2834" s="5">
        <f t="shared" si="960"/>
        <v>5</v>
      </c>
      <c r="M2834" s="5">
        <f t="shared" si="961"/>
        <v>2024</v>
      </c>
      <c r="N2834" s="12">
        <v>500</v>
      </c>
      <c r="O2834" s="12"/>
      <c r="P2834" s="12">
        <v>500</v>
      </c>
      <c r="Q2834" s="7">
        <v>4530575.95</v>
      </c>
      <c r="R2834" s="44" t="str">
        <f>VLOOKUP(F2834,'Set up'!$A$2:$E$50,5,FALSE)</f>
        <v>Trsf</v>
      </c>
    </row>
    <row r="2835" spans="1:19" ht="15" customHeight="1" x14ac:dyDescent="0.35">
      <c r="A2835" s="4">
        <v>45416</v>
      </c>
      <c r="B2835" s="5">
        <f t="shared" si="957"/>
        <v>5</v>
      </c>
      <c r="C2835" s="5">
        <f t="shared" si="958"/>
        <v>2024</v>
      </c>
      <c r="D2835" s="5" t="s">
        <v>2624</v>
      </c>
      <c r="E2835" s="5" t="str">
        <f>VLOOKUP(F2835,'[1]Set up'!$A$2:$C$50,2,FALSE)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up'!$A$2:$C$50,3,FALSE)</f>
        <v>Cash</v>
      </c>
      <c r="J2835" s="5">
        <f>VLOOKUP(F2835,'Set up'!$A$2:$D$50,4,FALSE)</f>
        <v>0</v>
      </c>
      <c r="K2835" s="4">
        <f t="shared" si="959"/>
        <v>45416</v>
      </c>
      <c r="L2835" s="5">
        <f t="shared" si="960"/>
        <v>5</v>
      </c>
      <c r="M2835" s="5">
        <f t="shared" si="961"/>
        <v>2024</v>
      </c>
      <c r="N2835" s="12">
        <v>13024</v>
      </c>
      <c r="O2835" s="12"/>
      <c r="P2835" s="12">
        <v>13024</v>
      </c>
      <c r="Q2835" s="7">
        <v>4552867.95</v>
      </c>
      <c r="R2835" s="44" t="str">
        <f>VLOOKUP(F2835,'Set up'!$A$2:$E$50,5,FALSE)</f>
        <v>Trsf</v>
      </c>
    </row>
    <row r="2836" spans="1:19" ht="15" customHeight="1" x14ac:dyDescent="0.35">
      <c r="A2836" s="4">
        <v>45416</v>
      </c>
      <c r="B2836" s="5">
        <f t="shared" si="957"/>
        <v>5</v>
      </c>
      <c r="C2836" s="5">
        <f t="shared" si="958"/>
        <v>2024</v>
      </c>
      <c r="D2836" s="5" t="s">
        <v>2624</v>
      </c>
      <c r="E2836" s="5" t="str">
        <f>VLOOKUP(F2836,'[1]Set up'!$A$2:$C$50,2,FALSE)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up'!$A$2:$C$50,3,FALSE)</f>
        <v>Cash</v>
      </c>
      <c r="J2836" s="5">
        <f>VLOOKUP(F2836,'Set up'!$A$2:$D$50,4,FALSE)</f>
        <v>0</v>
      </c>
      <c r="K2836" s="4">
        <f t="shared" si="959"/>
        <v>45416</v>
      </c>
      <c r="L2836" s="5">
        <f t="shared" si="960"/>
        <v>5</v>
      </c>
      <c r="M2836" s="5">
        <f t="shared" si="961"/>
        <v>2024</v>
      </c>
      <c r="N2836" s="12">
        <v>3828</v>
      </c>
      <c r="O2836" s="12"/>
      <c r="P2836" s="12">
        <v>3828</v>
      </c>
      <c r="Q2836" s="7">
        <v>4545411.95</v>
      </c>
      <c r="R2836" s="44" t="str">
        <f>VLOOKUP(F2836,'Set up'!$A$2:$E$50,5,FALSE)</f>
        <v>Trsf</v>
      </c>
    </row>
    <row r="2837" spans="1:19" ht="15" customHeight="1" x14ac:dyDescent="0.35">
      <c r="A2837" s="4">
        <v>45416</v>
      </c>
      <c r="B2837" s="5">
        <f t="shared" si="957"/>
        <v>5</v>
      </c>
      <c r="C2837" s="5">
        <f t="shared" si="958"/>
        <v>2024</v>
      </c>
      <c r="D2837" s="5" t="s">
        <v>2624</v>
      </c>
      <c r="E2837" s="5" t="str">
        <f>VLOOKUP(F2837,'[1]Set up'!$A$2:$C$50,2,FALSE)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up'!$A$2:$C$50,3,FALSE)</f>
        <v>Cash</v>
      </c>
      <c r="J2837" s="5">
        <f>VLOOKUP(F2837,'Set up'!$A$2:$D$50,4,FALSE)</f>
        <v>0</v>
      </c>
      <c r="K2837" s="4">
        <f t="shared" si="959"/>
        <v>45416</v>
      </c>
      <c r="L2837" s="5">
        <f t="shared" si="960"/>
        <v>5</v>
      </c>
      <c r="M2837" s="5">
        <f t="shared" si="961"/>
        <v>2024</v>
      </c>
      <c r="N2837" s="12">
        <v>2808</v>
      </c>
      <c r="O2837" s="12"/>
      <c r="P2837" s="12">
        <v>2808</v>
      </c>
      <c r="Q2837" s="7">
        <v>4544831.95</v>
      </c>
      <c r="R2837" s="44" t="str">
        <f>VLOOKUP(F2837,'Set up'!$A$2:$E$50,5,FALSE)</f>
        <v>Trsf</v>
      </c>
    </row>
    <row r="2838" spans="1:19" ht="15" customHeight="1" x14ac:dyDescent="0.35">
      <c r="A2838" s="4">
        <v>45416</v>
      </c>
      <c r="B2838" s="5">
        <f t="shared" si="957"/>
        <v>5</v>
      </c>
      <c r="C2838" s="5">
        <f t="shared" si="958"/>
        <v>2024</v>
      </c>
      <c r="D2838" s="5" t="s">
        <v>2624</v>
      </c>
      <c r="E2838" s="5" t="str">
        <f>VLOOKUP(F2838,'[1]Set up'!$A$2:$C$50,2,FALSE)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up'!$A$2:$C$50,3,FALSE)</f>
        <v>Cash</v>
      </c>
      <c r="J2838" s="5">
        <f>VLOOKUP(F2838,'Set up'!$A$2:$D$50,4,FALSE)</f>
        <v>0</v>
      </c>
      <c r="K2838" s="4">
        <f t="shared" si="959"/>
        <v>45416</v>
      </c>
      <c r="L2838" s="5">
        <f t="shared" si="960"/>
        <v>5</v>
      </c>
      <c r="M2838" s="5">
        <f t="shared" si="961"/>
        <v>2024</v>
      </c>
      <c r="N2838" s="12">
        <v>1000</v>
      </c>
      <c r="O2838" s="12"/>
      <c r="P2838" s="12">
        <v>1000</v>
      </c>
      <c r="Q2838" s="7">
        <v>4543418.95</v>
      </c>
      <c r="R2838" s="44" t="str">
        <f>VLOOKUP(F2838,'Set up'!$A$2:$E$50,5,FALSE)</f>
        <v>Trsf</v>
      </c>
    </row>
    <row r="2839" spans="1:19" ht="15" customHeight="1" x14ac:dyDescent="0.35">
      <c r="A2839" s="4">
        <v>45416</v>
      </c>
      <c r="B2839" s="5">
        <f t="shared" si="957"/>
        <v>5</v>
      </c>
      <c r="C2839" s="5">
        <f t="shared" si="958"/>
        <v>2024</v>
      </c>
      <c r="D2839" s="5" t="s">
        <v>2624</v>
      </c>
      <c r="E2839" s="5" t="str">
        <f>VLOOKUP(F2839,'[1]Set up'!$A$2:$C$50,2,FALSE)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up'!$A$2:$C$50,3,FALSE)</f>
        <v>Cash</v>
      </c>
      <c r="J2839" s="5">
        <f>VLOOKUP(F2839,'Set up'!$A$2:$D$50,4,FALSE)</f>
        <v>0</v>
      </c>
      <c r="K2839" s="4">
        <f t="shared" si="959"/>
        <v>45416</v>
      </c>
      <c r="L2839" s="5">
        <f t="shared" si="960"/>
        <v>5</v>
      </c>
      <c r="M2839" s="5">
        <f t="shared" si="961"/>
        <v>2024</v>
      </c>
      <c r="N2839" s="12">
        <v>380</v>
      </c>
      <c r="O2839" s="12"/>
      <c r="P2839" s="12">
        <v>380</v>
      </c>
      <c r="Q2839" s="7">
        <v>4544426.95</v>
      </c>
      <c r="R2839" s="44" t="str">
        <f>VLOOKUP(F2839,'Set up'!$A$2:$E$50,5,FALSE)</f>
        <v>Trsf</v>
      </c>
    </row>
    <row r="2840" spans="1:19" ht="15" customHeight="1" x14ac:dyDescent="0.35">
      <c r="A2840" s="4">
        <v>45419</v>
      </c>
      <c r="B2840" s="5">
        <f t="shared" si="957"/>
        <v>5</v>
      </c>
      <c r="C2840" s="5">
        <f t="shared" si="958"/>
        <v>2024</v>
      </c>
      <c r="D2840" s="5" t="s">
        <v>2626</v>
      </c>
      <c r="E2840" s="5" t="str">
        <f>VLOOKUP(F2840,'[1]Set up'!$A$2:$C$50,2,FALSE)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up'!$A$2:$C$50,3,FALSE)</f>
        <v>Cash</v>
      </c>
      <c r="J2840" s="5">
        <f>VLOOKUP(F2840,'Set up'!$A$2:$D$50,4,FALSE)</f>
        <v>0</v>
      </c>
      <c r="K2840" s="4">
        <f t="shared" si="959"/>
        <v>45419</v>
      </c>
      <c r="L2840" s="5">
        <f t="shared" si="960"/>
        <v>5</v>
      </c>
      <c r="M2840" s="5">
        <f t="shared" si="961"/>
        <v>2024</v>
      </c>
      <c r="N2840" s="12">
        <v>3476</v>
      </c>
      <c r="O2840" s="12">
        <f>-3000</f>
        <v>-3000</v>
      </c>
      <c r="P2840" s="12">
        <f t="shared" ref="P2840:P2844" si="964">SUM(N2840+O2840)</f>
        <v>476</v>
      </c>
      <c r="Q2840" s="7">
        <v>4548143.95</v>
      </c>
      <c r="R2840" s="44" t="str">
        <f>VLOOKUP(F2840,'Set up'!$A$2:$E$50,5,FALSE)</f>
        <v>Trsf</v>
      </c>
      <c r="S2840" s="1" t="s">
        <v>2712</v>
      </c>
    </row>
    <row r="2841" spans="1:19" ht="15" customHeight="1" x14ac:dyDescent="0.35">
      <c r="A2841" s="4">
        <v>45419</v>
      </c>
      <c r="B2841" s="5">
        <f t="shared" si="957"/>
        <v>5</v>
      </c>
      <c r="C2841" s="5">
        <f t="shared" si="958"/>
        <v>2024</v>
      </c>
      <c r="D2841" s="5" t="s">
        <v>2626</v>
      </c>
      <c r="E2841" s="5" t="str">
        <f>VLOOKUP(F2841,'[1]Set up'!$A$2:$C$50,2,FALSE)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up'!$A$2:$C$50,3,FALSE)</f>
        <v>Cash</v>
      </c>
      <c r="J2841" s="5">
        <f>VLOOKUP(F2841,'Set up'!$A$2:$D$50,4,FALSE)</f>
        <v>0</v>
      </c>
      <c r="K2841" s="4">
        <f t="shared" si="959"/>
        <v>45419</v>
      </c>
      <c r="L2841" s="5">
        <f t="shared" si="960"/>
        <v>5</v>
      </c>
      <c r="M2841" s="5">
        <f t="shared" si="961"/>
        <v>2024</v>
      </c>
      <c r="N2841" s="12">
        <v>405</v>
      </c>
      <c r="O2841" s="12"/>
      <c r="P2841" s="12">
        <f t="shared" si="964"/>
        <v>405</v>
      </c>
      <c r="Q2841" s="7">
        <v>4545356.75</v>
      </c>
      <c r="R2841" s="44" t="str">
        <f>VLOOKUP(F2841,'Set up'!$A$2:$E$50,5,FALSE)</f>
        <v>Trsf</v>
      </c>
    </row>
    <row r="2842" spans="1:19" ht="15" customHeight="1" x14ac:dyDescent="0.35">
      <c r="A2842" s="4">
        <v>45419</v>
      </c>
      <c r="B2842" s="5">
        <f t="shared" si="957"/>
        <v>5</v>
      </c>
      <c r="C2842" s="5">
        <f t="shared" si="958"/>
        <v>2024</v>
      </c>
      <c r="D2842" s="5" t="s">
        <v>2626</v>
      </c>
      <c r="E2842" s="5" t="str">
        <f>VLOOKUP(F2842,'[1]Set up'!$A$2:$C$50,2,FALSE)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up'!$A$2:$C$50,3,FALSE)</f>
        <v>Cash</v>
      </c>
      <c r="J2842" s="5">
        <f>VLOOKUP(F2842,'Set up'!$A$2:$D$50,4,FALSE)</f>
        <v>0</v>
      </c>
      <c r="K2842" s="4">
        <f t="shared" si="959"/>
        <v>45419</v>
      </c>
      <c r="L2842" s="5">
        <f t="shared" si="960"/>
        <v>5</v>
      </c>
      <c r="M2842" s="5">
        <f t="shared" si="961"/>
        <v>2024</v>
      </c>
      <c r="N2842" s="12">
        <v>220</v>
      </c>
      <c r="O2842" s="12"/>
      <c r="P2842" s="12">
        <f t="shared" si="964"/>
        <v>220</v>
      </c>
      <c r="Q2842" s="7">
        <v>4545331.75</v>
      </c>
      <c r="R2842" s="44" t="str">
        <f>VLOOKUP(F2842,'Set up'!$A$2:$E$50,5,FALSE)</f>
        <v>Trsf</v>
      </c>
    </row>
    <row r="2843" spans="1:19" ht="15" customHeight="1" x14ac:dyDescent="0.35">
      <c r="A2843" s="4">
        <v>45419</v>
      </c>
      <c r="B2843" s="5">
        <f t="shared" si="957"/>
        <v>5</v>
      </c>
      <c r="C2843" s="5">
        <f t="shared" si="958"/>
        <v>2024</v>
      </c>
      <c r="D2843" s="5" t="s">
        <v>2626</v>
      </c>
      <c r="E2843" s="5" t="str">
        <f>VLOOKUP(F2843,'[1]Set up'!$A$2:$C$50,2,FALSE)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up'!$A$2:$C$50,3,FALSE)</f>
        <v>Cash</v>
      </c>
      <c r="J2843" s="5">
        <f>VLOOKUP(F2843,'Set up'!$A$2:$D$50,4,FALSE)</f>
        <v>0</v>
      </c>
      <c r="K2843" s="4">
        <f t="shared" si="959"/>
        <v>45419</v>
      </c>
      <c r="L2843" s="5">
        <f t="shared" si="960"/>
        <v>5</v>
      </c>
      <c r="M2843" s="5">
        <f t="shared" si="961"/>
        <v>2024</v>
      </c>
      <c r="N2843" s="12">
        <v>567.6</v>
      </c>
      <c r="O2843" s="12"/>
      <c r="P2843" s="12">
        <f t="shared" si="964"/>
        <v>567.6</v>
      </c>
      <c r="Q2843" s="7">
        <v>4545844.3499999996</v>
      </c>
      <c r="R2843" s="44" t="str">
        <f>VLOOKUP(F2843,'Set up'!$A$2:$E$50,5,FALSE)</f>
        <v>Trsf</v>
      </c>
    </row>
    <row r="2844" spans="1:19" ht="15" customHeight="1" x14ac:dyDescent="0.35">
      <c r="A2844" s="4">
        <v>45419</v>
      </c>
      <c r="B2844" s="5">
        <f t="shared" si="957"/>
        <v>5</v>
      </c>
      <c r="C2844" s="5">
        <f t="shared" si="958"/>
        <v>2024</v>
      </c>
      <c r="D2844" s="5" t="s">
        <v>2626</v>
      </c>
      <c r="E2844" s="5" t="str">
        <f>VLOOKUP(F2844,'[1]Set up'!$A$2:$C$50,2,FALSE)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up'!$A$2:$C$50,3,FALSE)</f>
        <v>Cash</v>
      </c>
      <c r="J2844" s="5">
        <f>VLOOKUP(F2844,'Set up'!$A$2:$D$50,4,FALSE)</f>
        <v>0</v>
      </c>
      <c r="K2844" s="4">
        <f t="shared" si="959"/>
        <v>45419</v>
      </c>
      <c r="L2844" s="5">
        <f t="shared" si="960"/>
        <v>5</v>
      </c>
      <c r="M2844" s="5">
        <f t="shared" si="961"/>
        <v>2024</v>
      </c>
      <c r="N2844" s="12">
        <v>120</v>
      </c>
      <c r="O2844" s="12"/>
      <c r="P2844" s="12">
        <f t="shared" si="964"/>
        <v>120</v>
      </c>
      <c r="Q2844" s="7">
        <v>4545506.75</v>
      </c>
      <c r="R2844" s="44" t="str">
        <f>VLOOKUP(F2844,'Set up'!$A$2:$E$50,5,FALSE)</f>
        <v>Trsf</v>
      </c>
    </row>
    <row r="2845" spans="1:19" ht="15" customHeight="1" x14ac:dyDescent="0.35">
      <c r="A2845" s="4">
        <v>45419</v>
      </c>
      <c r="B2845" s="5">
        <f t="shared" si="957"/>
        <v>5</v>
      </c>
      <c r="C2845" s="5">
        <f t="shared" si="958"/>
        <v>2024</v>
      </c>
      <c r="D2845" s="5" t="s">
        <v>2626</v>
      </c>
      <c r="E2845" s="5" t="str">
        <f>VLOOKUP(F2845,'[1]Set up'!$A$2:$C$50,2,FALSE)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up'!$A$2:$C$50,3,FALSE)</f>
        <v>Cash</v>
      </c>
      <c r="J2845" s="5">
        <f>VLOOKUP(F2845,'Set up'!$A$2:$D$50,4,FALSE)</f>
        <v>0</v>
      </c>
      <c r="K2845" s="4">
        <f t="shared" si="959"/>
        <v>45419</v>
      </c>
      <c r="L2845" s="5">
        <f t="shared" si="960"/>
        <v>5</v>
      </c>
      <c r="M2845" s="5">
        <f t="shared" si="961"/>
        <v>2024</v>
      </c>
      <c r="N2845" s="12">
        <v>55.2</v>
      </c>
      <c r="O2845" s="12"/>
      <c r="P2845" s="12">
        <v>55.2</v>
      </c>
      <c r="Q2845" s="7">
        <v>4545561.95</v>
      </c>
      <c r="R2845" s="44" t="str">
        <f>VLOOKUP(F2845,'Set up'!$A$2:$E$50,5,FALSE)</f>
        <v>Trsf</v>
      </c>
    </row>
    <row r="2846" spans="1:19" ht="15" customHeight="1" x14ac:dyDescent="0.35">
      <c r="A2846" s="4">
        <v>45421</v>
      </c>
      <c r="B2846" s="5">
        <f t="shared" si="957"/>
        <v>5</v>
      </c>
      <c r="C2846" s="5">
        <f t="shared" si="958"/>
        <v>2024</v>
      </c>
      <c r="D2846" s="5" t="s">
        <v>2627</v>
      </c>
      <c r="E2846" s="5" t="str">
        <f>VLOOKUP(F2846,'[1]Set up'!$A$2:$C$50,2,FALSE)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up'!$A$2:$C$50,3,FALSE)</f>
        <v>30</v>
      </c>
      <c r="J2846" s="5">
        <f>VLOOKUP(F2846,'Set up'!$A$2:$D$50,4,FALSE)</f>
        <v>30</v>
      </c>
      <c r="K2846" s="4">
        <f t="shared" si="959"/>
        <v>45451</v>
      </c>
      <c r="L2846" s="5">
        <f t="shared" si="960"/>
        <v>6</v>
      </c>
      <c r="M2846" s="5">
        <f t="shared" si="961"/>
        <v>2024</v>
      </c>
      <c r="N2846" s="12">
        <v>5280</v>
      </c>
      <c r="O2846" s="12"/>
      <c r="P2846" s="12">
        <v>5280</v>
      </c>
      <c r="Q2846" s="7">
        <v>4552524.75</v>
      </c>
      <c r="R2846" s="44" t="str">
        <f>VLOOKUP(F2846,'Set up'!$A$2:$E$50,5,FALSE)</f>
        <v>Chq</v>
      </c>
    </row>
    <row r="2847" spans="1:19" ht="15" customHeight="1" x14ac:dyDescent="0.35">
      <c r="A2847" s="4">
        <v>45421</v>
      </c>
      <c r="B2847" s="5">
        <f t="shared" si="957"/>
        <v>5</v>
      </c>
      <c r="C2847" s="5">
        <f t="shared" si="958"/>
        <v>2024</v>
      </c>
      <c r="D2847" s="5" t="s">
        <v>2627</v>
      </c>
      <c r="E2847" s="5" t="str">
        <f>VLOOKUP(F2847,'[1]Set up'!$A$2:$C$50,2,FALSE)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up'!$A$2:$C$50,3,FALSE)</f>
        <v>30</v>
      </c>
      <c r="J2847" s="5">
        <f>VLOOKUP(F2847,'Set up'!$A$2:$D$50,4,FALSE)</f>
        <v>30</v>
      </c>
      <c r="K2847" s="4">
        <f t="shared" si="959"/>
        <v>45451</v>
      </c>
      <c r="L2847" s="5">
        <f t="shared" si="960"/>
        <v>6</v>
      </c>
      <c r="M2847" s="5">
        <f t="shared" si="961"/>
        <v>2024</v>
      </c>
      <c r="N2847" s="12">
        <v>421.2</v>
      </c>
      <c r="O2847" s="12"/>
      <c r="P2847" s="12">
        <v>421.2</v>
      </c>
      <c r="Q2847" s="7">
        <v>4548220.95</v>
      </c>
      <c r="R2847" s="44" t="str">
        <f>VLOOKUP(F2847,'Set up'!$A$2:$E$50,5,FALSE)</f>
        <v>Chq</v>
      </c>
    </row>
    <row r="2848" spans="1:19" ht="15" customHeight="1" x14ac:dyDescent="0.35">
      <c r="A2848" s="4">
        <v>45421</v>
      </c>
      <c r="B2848" s="5">
        <f t="shared" si="957"/>
        <v>5</v>
      </c>
      <c r="C2848" s="5">
        <f t="shared" si="958"/>
        <v>2024</v>
      </c>
      <c r="D2848" s="5" t="s">
        <v>2627</v>
      </c>
      <c r="E2848" s="5" t="str">
        <f>VLOOKUP(F2848,'[1]Set up'!$A$2:$C$50,2,FALSE)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up'!$A$2:$C$50,3,FALSE)</f>
        <v>30</v>
      </c>
      <c r="J2848" s="5">
        <f>VLOOKUP(F2848,'Set up'!$A$2:$D$50,4,FALSE)</f>
        <v>30</v>
      </c>
      <c r="K2848" s="4">
        <f t="shared" si="959"/>
        <v>45451</v>
      </c>
      <c r="L2848" s="5">
        <f t="shared" si="960"/>
        <v>6</v>
      </c>
      <c r="M2848" s="5">
        <f t="shared" si="961"/>
        <v>2024</v>
      </c>
      <c r="N2848" s="12">
        <v>421.2</v>
      </c>
      <c r="O2848" s="12"/>
      <c r="P2848" s="12">
        <v>421.2</v>
      </c>
      <c r="Q2848" s="7">
        <v>4548315.95</v>
      </c>
      <c r="R2848" s="44" t="str">
        <f>VLOOKUP(F2848,'Set up'!$A$2:$E$50,5,FALSE)</f>
        <v>Chq</v>
      </c>
    </row>
    <row r="2849" spans="1:18" ht="15" customHeight="1" x14ac:dyDescent="0.35">
      <c r="A2849" s="4">
        <v>45421</v>
      </c>
      <c r="B2849" s="5">
        <f t="shared" si="957"/>
        <v>5</v>
      </c>
      <c r="C2849" s="5">
        <f t="shared" si="958"/>
        <v>2024</v>
      </c>
      <c r="D2849" s="5" t="s">
        <v>2627</v>
      </c>
      <c r="E2849" s="5" t="str">
        <f>VLOOKUP(F2849,'[1]Set up'!$A$2:$C$50,2,FALSE)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up'!$A$2:$C$50,3,FALSE)</f>
        <v>30</v>
      </c>
      <c r="J2849" s="5">
        <f>VLOOKUP(F2849,'Set up'!$A$2:$D$50,4,FALSE)</f>
        <v>30</v>
      </c>
      <c r="K2849" s="4">
        <f t="shared" si="959"/>
        <v>45451</v>
      </c>
      <c r="L2849" s="5">
        <f t="shared" si="960"/>
        <v>6</v>
      </c>
      <c r="M2849" s="5">
        <f t="shared" si="961"/>
        <v>2024</v>
      </c>
      <c r="N2849" s="12">
        <v>240</v>
      </c>
      <c r="O2849" s="12"/>
      <c r="P2849" s="12">
        <v>240</v>
      </c>
      <c r="Q2849" s="7">
        <v>4548447.25</v>
      </c>
      <c r="R2849" s="44" t="str">
        <f>VLOOKUP(F2849,'Set up'!$A$2:$E$50,5,FALSE)</f>
        <v>Chq</v>
      </c>
    </row>
    <row r="2850" spans="1:18" ht="15" customHeight="1" x14ac:dyDescent="0.35">
      <c r="A2850" s="4">
        <v>45421</v>
      </c>
      <c r="B2850" s="5">
        <f t="shared" si="957"/>
        <v>5</v>
      </c>
      <c r="C2850" s="5">
        <f t="shared" si="958"/>
        <v>2024</v>
      </c>
      <c r="D2850" s="5" t="s">
        <v>2627</v>
      </c>
      <c r="E2850" s="5" t="str">
        <f>VLOOKUP(F2850,'[1]Set up'!$A$2:$C$50,2,FALSE)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up'!$A$2:$C$50,3,FALSE)</f>
        <v>30</v>
      </c>
      <c r="J2850" s="5">
        <f>VLOOKUP(F2850,'Set up'!$A$2:$D$50,4,FALSE)</f>
        <v>30</v>
      </c>
      <c r="K2850" s="4">
        <f t="shared" si="959"/>
        <v>45451</v>
      </c>
      <c r="L2850" s="5">
        <f t="shared" si="960"/>
        <v>6</v>
      </c>
      <c r="M2850" s="5">
        <f t="shared" si="961"/>
        <v>2024</v>
      </c>
      <c r="N2850" s="12">
        <v>312.5</v>
      </c>
      <c r="O2850" s="12"/>
      <c r="P2850" s="12">
        <v>312.5</v>
      </c>
      <c r="Q2850" s="7">
        <v>4548999.75</v>
      </c>
      <c r="R2850" s="44" t="str">
        <f>VLOOKUP(F2850,'Set up'!$A$2:$E$50,5,FALSE)</f>
        <v>Chq</v>
      </c>
    </row>
    <row r="2851" spans="1:18" ht="15" customHeight="1" x14ac:dyDescent="0.35">
      <c r="A2851" s="4">
        <v>45422</v>
      </c>
      <c r="B2851" s="5">
        <f t="shared" si="957"/>
        <v>5</v>
      </c>
      <c r="C2851" s="5">
        <f t="shared" si="958"/>
        <v>2024</v>
      </c>
      <c r="D2851" s="5" t="s">
        <v>2630</v>
      </c>
      <c r="E2851" s="5" t="str">
        <f>VLOOKUP(F2851,'[1]Set up'!$A$2:$C$50,2,FALSE)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up'!$A$2:$C$50,3,FALSE)</f>
        <v>Cash</v>
      </c>
      <c r="J2851" s="5">
        <f>VLOOKUP(F2851,'Set up'!$A$2:$D$50,4,FALSE)</f>
        <v>0</v>
      </c>
      <c r="K2851" s="4">
        <f t="shared" si="959"/>
        <v>45422</v>
      </c>
      <c r="L2851" s="5">
        <f t="shared" si="960"/>
        <v>5</v>
      </c>
      <c r="M2851" s="5">
        <f t="shared" si="961"/>
        <v>2024</v>
      </c>
      <c r="N2851" s="12">
        <v>3476</v>
      </c>
      <c r="O2851" s="12"/>
      <c r="P2851" s="12">
        <v>3476</v>
      </c>
      <c r="Q2851" s="7">
        <v>4553813.25</v>
      </c>
      <c r="R2851" s="44" t="str">
        <f>VLOOKUP(F2851,'Set up'!$A$2:$E$50,5,FALSE)</f>
        <v>Chq</v>
      </c>
    </row>
    <row r="2852" spans="1:18" ht="15" customHeight="1" x14ac:dyDescent="0.35">
      <c r="A2852" s="4">
        <v>45422</v>
      </c>
      <c r="B2852" s="5">
        <f t="shared" si="957"/>
        <v>5</v>
      </c>
      <c r="C2852" s="5">
        <f t="shared" si="958"/>
        <v>2024</v>
      </c>
      <c r="D2852" s="5" t="s">
        <v>2630</v>
      </c>
      <c r="E2852" s="5" t="str">
        <f>VLOOKUP(F2852,'[1]Set up'!$A$2:$C$50,2,FALSE)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up'!$A$2:$C$50,3,FALSE)</f>
        <v>Cash</v>
      </c>
      <c r="J2852" s="5">
        <f>VLOOKUP(F2852,'Set up'!$A$2:$D$50,4,FALSE)</f>
        <v>0</v>
      </c>
      <c r="K2852" s="4">
        <f t="shared" si="959"/>
        <v>45422</v>
      </c>
      <c r="L2852" s="5">
        <f t="shared" si="960"/>
        <v>5</v>
      </c>
      <c r="M2852" s="5">
        <f t="shared" si="961"/>
        <v>2024</v>
      </c>
      <c r="N2852" s="12">
        <v>1350</v>
      </c>
      <c r="O2852" s="12"/>
      <c r="P2852" s="12">
        <v>1350</v>
      </c>
      <c r="Q2852" s="7">
        <v>4552107.25</v>
      </c>
      <c r="R2852" s="44" t="str">
        <f>VLOOKUP(F2852,'Set up'!$A$2:$E$50,5,FALSE)</f>
        <v>Chq</v>
      </c>
    </row>
    <row r="2853" spans="1:18" ht="15" customHeight="1" x14ac:dyDescent="0.35">
      <c r="A2853" s="4">
        <v>45422</v>
      </c>
      <c r="B2853" s="5">
        <f t="shared" si="957"/>
        <v>5</v>
      </c>
      <c r="C2853" s="5">
        <f t="shared" si="958"/>
        <v>2024</v>
      </c>
      <c r="D2853" s="5" t="s">
        <v>2630</v>
      </c>
      <c r="E2853" s="5" t="str">
        <f>VLOOKUP(F2853,'[1]Set up'!$A$2:$C$50,2,FALSE)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up'!$A$2:$C$50,3,FALSE)</f>
        <v>Cash</v>
      </c>
      <c r="J2853" s="5">
        <f>VLOOKUP(F2853,'Set up'!$A$2:$D$50,4,FALSE)</f>
        <v>0</v>
      </c>
      <c r="K2853" s="4">
        <f t="shared" si="959"/>
        <v>45422</v>
      </c>
      <c r="L2853" s="5">
        <f t="shared" si="960"/>
        <v>5</v>
      </c>
      <c r="M2853" s="5">
        <f t="shared" si="961"/>
        <v>2024</v>
      </c>
      <c r="N2853" s="12">
        <v>220</v>
      </c>
      <c r="O2853" s="12"/>
      <c r="P2853" s="12">
        <v>220</v>
      </c>
      <c r="Q2853" s="7">
        <v>4551037.25</v>
      </c>
      <c r="R2853" s="44" t="str">
        <f>VLOOKUP(F2853,'Set up'!$A$2:$E$50,5,FALSE)</f>
        <v>Chq</v>
      </c>
    </row>
    <row r="2854" spans="1:18" ht="15" customHeight="1" x14ac:dyDescent="0.35">
      <c r="A2854" s="4">
        <v>45422</v>
      </c>
      <c r="B2854" s="5">
        <f t="shared" si="957"/>
        <v>5</v>
      </c>
      <c r="C2854" s="5">
        <f t="shared" si="958"/>
        <v>2024</v>
      </c>
      <c r="D2854" s="5" t="s">
        <v>2630</v>
      </c>
      <c r="E2854" s="5" t="str">
        <f>VLOOKUP(F2854,'[1]Set up'!$A$2:$C$50,2,FALSE)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up'!$A$2:$C$50,3,FALSE)</f>
        <v>Cash</v>
      </c>
      <c r="J2854" s="5">
        <f>VLOOKUP(F2854,'Set up'!$A$2:$D$50,4,FALSE)</f>
        <v>0</v>
      </c>
      <c r="K2854" s="4">
        <f t="shared" si="959"/>
        <v>45422</v>
      </c>
      <c r="L2854" s="5">
        <f t="shared" si="960"/>
        <v>5</v>
      </c>
      <c r="M2854" s="5">
        <f t="shared" si="961"/>
        <v>2024</v>
      </c>
      <c r="N2854" s="12">
        <v>96</v>
      </c>
      <c r="O2854" s="12"/>
      <c r="P2854" s="12">
        <v>96</v>
      </c>
      <c r="Q2854" s="7">
        <v>4551333.25</v>
      </c>
      <c r="R2854" s="44" t="str">
        <f>VLOOKUP(F2854,'Set up'!$A$2:$E$50,5,FALSE)</f>
        <v>Chq</v>
      </c>
    </row>
    <row r="2855" spans="1:18" ht="15" customHeight="1" x14ac:dyDescent="0.35">
      <c r="A2855" s="4">
        <v>45422</v>
      </c>
      <c r="B2855" s="5">
        <f t="shared" si="957"/>
        <v>5</v>
      </c>
      <c r="C2855" s="5">
        <f t="shared" si="958"/>
        <v>2024</v>
      </c>
      <c r="D2855" s="5" t="s">
        <v>2630</v>
      </c>
      <c r="E2855" s="5" t="str">
        <f>VLOOKUP(F2855,'[1]Set up'!$A$2:$C$50,2,FALSE)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up'!$A$2:$C$50,3,FALSE)</f>
        <v>Cash</v>
      </c>
      <c r="J2855" s="5">
        <f>VLOOKUP(F2855,'Set up'!$A$2:$D$50,4,FALSE)</f>
        <v>0</v>
      </c>
      <c r="K2855" s="4">
        <f t="shared" si="959"/>
        <v>45422</v>
      </c>
      <c r="L2855" s="5">
        <f t="shared" si="960"/>
        <v>5</v>
      </c>
      <c r="M2855" s="5">
        <f t="shared" si="961"/>
        <v>2024</v>
      </c>
      <c r="N2855" s="12">
        <v>275</v>
      </c>
      <c r="O2855" s="12"/>
      <c r="P2855" s="12">
        <v>275</v>
      </c>
      <c r="Q2855" s="7">
        <v>4551622.25</v>
      </c>
      <c r="R2855" s="44" t="str">
        <f>VLOOKUP(F2855,'Set up'!$A$2:$E$50,5,FALSE)</f>
        <v>Chq</v>
      </c>
    </row>
    <row r="2856" spans="1:18" ht="15" customHeight="1" x14ac:dyDescent="0.35">
      <c r="A2856" s="4">
        <v>45422</v>
      </c>
      <c r="B2856" s="5">
        <f t="shared" si="957"/>
        <v>5</v>
      </c>
      <c r="C2856" s="5">
        <f t="shared" si="958"/>
        <v>2024</v>
      </c>
      <c r="D2856" s="5" t="s">
        <v>2630</v>
      </c>
      <c r="E2856" s="5" t="str">
        <f>VLOOKUP(F2856,'[1]Set up'!$A$2:$C$50,2,FALSE)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up'!$A$2:$C$50,3,FALSE)</f>
        <v>Cash</v>
      </c>
      <c r="J2856" s="5">
        <f>VLOOKUP(F2856,'Set up'!$A$2:$D$50,4,FALSE)</f>
        <v>0</v>
      </c>
      <c r="K2856" s="4">
        <f t="shared" si="959"/>
        <v>45422</v>
      </c>
      <c r="L2856" s="5">
        <f t="shared" si="960"/>
        <v>5</v>
      </c>
      <c r="M2856" s="5">
        <f t="shared" si="961"/>
        <v>2024</v>
      </c>
      <c r="N2856" s="12">
        <v>160</v>
      </c>
      <c r="O2856" s="12"/>
      <c r="P2856" s="12">
        <v>160</v>
      </c>
      <c r="Q2856" s="7">
        <v>4551981.25</v>
      </c>
      <c r="R2856" s="44" t="str">
        <f>VLOOKUP(F2856,'Set up'!$A$2:$E$50,5,FALSE)</f>
        <v>Chq</v>
      </c>
    </row>
    <row r="2857" spans="1:18" ht="15" customHeight="1" x14ac:dyDescent="0.35">
      <c r="A2857" s="4">
        <v>45421</v>
      </c>
      <c r="B2857" s="5">
        <f t="shared" si="957"/>
        <v>5</v>
      </c>
      <c r="C2857" s="5">
        <f t="shared" si="958"/>
        <v>2024</v>
      </c>
      <c r="D2857" s="5" t="s">
        <v>2632</v>
      </c>
      <c r="E2857" s="5" t="str">
        <f>VLOOKUP(F2857,'[1]Set up'!$A$2:$C$50,2,FALSE)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up'!$A$2:$C$50,3,FALSE)</f>
        <v>Cash</v>
      </c>
      <c r="J2857" s="5">
        <f>VLOOKUP(F2857,'Set up'!$A$2:$D$50,4,FALSE)</f>
        <v>0</v>
      </c>
      <c r="K2857" s="4">
        <f t="shared" si="959"/>
        <v>45421</v>
      </c>
      <c r="L2857" s="5">
        <f t="shared" si="960"/>
        <v>5</v>
      </c>
      <c r="M2857" s="5">
        <f t="shared" si="961"/>
        <v>2024</v>
      </c>
      <c r="N2857" s="12">
        <v>437.5</v>
      </c>
      <c r="O2857" s="12"/>
      <c r="P2857" s="12">
        <v>437.5</v>
      </c>
      <c r="Q2857" s="7">
        <v>4552443.75</v>
      </c>
      <c r="R2857" s="44" t="str">
        <f>VLOOKUP(F2857,'Set up'!$A$2:$E$50,5,FALSE)</f>
        <v>Trsf</v>
      </c>
    </row>
    <row r="2858" spans="1:18" ht="15" customHeight="1" x14ac:dyDescent="0.35">
      <c r="A2858" s="4">
        <v>45421</v>
      </c>
      <c r="B2858" s="5">
        <f t="shared" si="957"/>
        <v>5</v>
      </c>
      <c r="C2858" s="5">
        <f t="shared" si="958"/>
        <v>2024</v>
      </c>
      <c r="D2858" s="5" t="s">
        <v>2633</v>
      </c>
      <c r="E2858" s="5" t="str">
        <f>VLOOKUP(F2858,'[1]Set up'!$A$2:$C$50,2,FALSE)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up'!$A$2:$C$50,3,FALSE)</f>
        <v>Cash</v>
      </c>
      <c r="J2858" s="5">
        <f>VLOOKUP(F2858,'Set up'!$A$2:$D$50,4,FALSE)</f>
        <v>0</v>
      </c>
      <c r="K2858" s="4">
        <f t="shared" si="959"/>
        <v>45421</v>
      </c>
      <c r="L2858" s="5">
        <f t="shared" si="960"/>
        <v>5</v>
      </c>
      <c r="M2858" s="5">
        <f t="shared" si="961"/>
        <v>2024</v>
      </c>
      <c r="N2858" s="12">
        <v>11396</v>
      </c>
      <c r="O2858" s="12"/>
      <c r="P2858" s="12">
        <v>11396</v>
      </c>
      <c r="Q2858" s="7">
        <v>4566658.25</v>
      </c>
      <c r="R2858" s="44" t="str">
        <f>VLOOKUP(F2858,'Set up'!$A$2:$E$50,5,FALSE)</f>
        <v>Trsf</v>
      </c>
    </row>
    <row r="2859" spans="1:18" ht="15" customHeight="1" x14ac:dyDescent="0.35">
      <c r="A2859" s="4">
        <v>45421</v>
      </c>
      <c r="B2859" s="5">
        <f t="shared" si="957"/>
        <v>5</v>
      </c>
      <c r="C2859" s="5">
        <f t="shared" si="958"/>
        <v>2024</v>
      </c>
      <c r="D2859" s="5" t="s">
        <v>2633</v>
      </c>
      <c r="E2859" s="5" t="str">
        <f>VLOOKUP(F2859,'[1]Set up'!$A$2:$C$50,2,FALSE)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up'!$A$2:$C$50,3,FALSE)</f>
        <v>Cash</v>
      </c>
      <c r="J2859" s="5">
        <f>VLOOKUP(F2859,'Set up'!$A$2:$D$50,4,FALSE)</f>
        <v>0</v>
      </c>
      <c r="K2859" s="4">
        <f t="shared" si="959"/>
        <v>45421</v>
      </c>
      <c r="L2859" s="5">
        <f t="shared" si="960"/>
        <v>5</v>
      </c>
      <c r="M2859" s="5">
        <f t="shared" si="961"/>
        <v>2024</v>
      </c>
      <c r="N2859" s="12">
        <v>3654</v>
      </c>
      <c r="O2859" s="12"/>
      <c r="P2859" s="12">
        <v>3654</v>
      </c>
      <c r="Q2859" s="7">
        <v>4560544.25</v>
      </c>
      <c r="R2859" s="44" t="str">
        <f>VLOOKUP(F2859,'Set up'!$A$2:$E$50,5,FALSE)</f>
        <v>Trsf</v>
      </c>
    </row>
    <row r="2860" spans="1:18" ht="15" customHeight="1" x14ac:dyDescent="0.35">
      <c r="A2860" s="4">
        <v>45421</v>
      </c>
      <c r="B2860" s="5">
        <f t="shared" si="957"/>
        <v>5</v>
      </c>
      <c r="C2860" s="5">
        <f t="shared" si="958"/>
        <v>2024</v>
      </c>
      <c r="D2860" s="5" t="s">
        <v>2633</v>
      </c>
      <c r="E2860" s="5" t="str">
        <f>VLOOKUP(F2860,'[1]Set up'!$A$2:$C$50,2,FALSE)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up'!$A$2:$C$50,3,FALSE)</f>
        <v>Cash</v>
      </c>
      <c r="J2860" s="5">
        <f>VLOOKUP(F2860,'Set up'!$A$2:$D$50,4,FALSE)</f>
        <v>0</v>
      </c>
      <c r="K2860" s="4">
        <f t="shared" si="959"/>
        <v>45421</v>
      </c>
      <c r="L2860" s="5">
        <f t="shared" si="960"/>
        <v>5</v>
      </c>
      <c r="M2860" s="5">
        <f t="shared" si="961"/>
        <v>2024</v>
      </c>
      <c r="N2860" s="12">
        <v>1638</v>
      </c>
      <c r="O2860" s="12"/>
      <c r="P2860" s="12">
        <v>1638</v>
      </c>
      <c r="Q2860" s="7">
        <v>4558978.25</v>
      </c>
      <c r="R2860" s="44" t="str">
        <f>VLOOKUP(F2860,'Set up'!$A$2:$E$50,5,FALSE)</f>
        <v>Trsf</v>
      </c>
    </row>
    <row r="2861" spans="1:18" ht="15" customHeight="1" x14ac:dyDescent="0.35">
      <c r="A2861" s="4">
        <v>45421</v>
      </c>
      <c r="B2861" s="5">
        <f t="shared" si="957"/>
        <v>5</v>
      </c>
      <c r="C2861" s="5">
        <f t="shared" si="958"/>
        <v>2024</v>
      </c>
      <c r="D2861" s="5" t="s">
        <v>2633</v>
      </c>
      <c r="E2861" s="5" t="str">
        <f>VLOOKUP(F2861,'[1]Set up'!$A$2:$C$50,2,FALSE)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up'!$A$2:$C$50,3,FALSE)</f>
        <v>Cash</v>
      </c>
      <c r="J2861" s="5">
        <f>VLOOKUP(F2861,'Set up'!$A$2:$D$50,4,FALSE)</f>
        <v>0</v>
      </c>
      <c r="K2861" s="4">
        <f t="shared" si="959"/>
        <v>45421</v>
      </c>
      <c r="L2861" s="5">
        <f t="shared" si="960"/>
        <v>5</v>
      </c>
      <c r="M2861" s="5">
        <f t="shared" si="961"/>
        <v>2024</v>
      </c>
      <c r="N2861" s="12">
        <v>1000</v>
      </c>
      <c r="O2861" s="12"/>
      <c r="P2861" s="12">
        <v>1000</v>
      </c>
      <c r="Q2861" s="7">
        <v>4558777.75</v>
      </c>
      <c r="R2861" s="44" t="str">
        <f>VLOOKUP(F2861,'Set up'!$A$2:$E$50,5,FALSE)</f>
        <v>Trsf</v>
      </c>
    </row>
    <row r="2862" spans="1:18" ht="15" customHeight="1" x14ac:dyDescent="0.35">
      <c r="A2862" s="4">
        <v>45421</v>
      </c>
      <c r="B2862" s="5">
        <f t="shared" si="957"/>
        <v>5</v>
      </c>
      <c r="C2862" s="5">
        <f t="shared" si="958"/>
        <v>2024</v>
      </c>
      <c r="D2862" s="5" t="s">
        <v>2633</v>
      </c>
      <c r="E2862" s="5" t="str">
        <f>VLOOKUP(F2862,'[1]Set up'!$A$2:$C$50,2,FALSE)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up'!$A$2:$C$50,3,FALSE)</f>
        <v>Cash</v>
      </c>
      <c r="J2862" s="5">
        <f>VLOOKUP(F2862,'Set up'!$A$2:$D$50,4,FALSE)</f>
        <v>0</v>
      </c>
      <c r="K2862" s="4">
        <f t="shared" si="959"/>
        <v>45421</v>
      </c>
      <c r="L2862" s="5">
        <f t="shared" si="960"/>
        <v>5</v>
      </c>
      <c r="M2862" s="5">
        <f t="shared" si="961"/>
        <v>2024</v>
      </c>
      <c r="N2862" s="12">
        <v>380</v>
      </c>
      <c r="O2862" s="12"/>
      <c r="P2862" s="12">
        <v>380</v>
      </c>
      <c r="Q2862" s="7">
        <v>4558157.75</v>
      </c>
      <c r="R2862" s="44" t="str">
        <f>VLOOKUP(F2862,'Set up'!$A$2:$E$50,5,FALSE)</f>
        <v>Trsf</v>
      </c>
    </row>
    <row r="2863" spans="1:18" ht="15" customHeight="1" x14ac:dyDescent="0.35">
      <c r="A2863" s="4">
        <v>45422</v>
      </c>
      <c r="B2863" s="5">
        <f t="shared" si="957"/>
        <v>5</v>
      </c>
      <c r="C2863" s="5">
        <f t="shared" si="958"/>
        <v>2024</v>
      </c>
      <c r="D2863" s="5" t="s">
        <v>2634</v>
      </c>
      <c r="E2863" s="5" t="str">
        <f>VLOOKUP(F2863,'[1]Set up'!$A$2:$C$50,2,FALSE)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up'!$A$2:$C$50,3,FALSE)</f>
        <v>Cash</v>
      </c>
      <c r="J2863" s="5">
        <f>VLOOKUP(F2863,'Set up'!$A$2:$D$50,4,FALSE)</f>
        <v>0</v>
      </c>
      <c r="K2863" s="4">
        <f t="shared" si="959"/>
        <v>45422</v>
      </c>
      <c r="L2863" s="5">
        <f t="shared" si="960"/>
        <v>5</v>
      </c>
      <c r="M2863" s="5">
        <f t="shared" si="961"/>
        <v>2024</v>
      </c>
      <c r="N2863" s="12">
        <v>1760</v>
      </c>
      <c r="O2863" s="12"/>
      <c r="P2863" s="12">
        <v>1760</v>
      </c>
      <c r="Q2863" s="7">
        <v>4570933.75</v>
      </c>
      <c r="R2863" s="44" t="str">
        <f>VLOOKUP(F2863,'Set up'!$A$2:$E$50,5,FALSE)</f>
        <v>Trsf</v>
      </c>
    </row>
    <row r="2864" spans="1:18" ht="15" customHeight="1" x14ac:dyDescent="0.35">
      <c r="A2864" s="4">
        <v>45422</v>
      </c>
      <c r="B2864" s="5">
        <f t="shared" si="957"/>
        <v>5</v>
      </c>
      <c r="C2864" s="5">
        <f t="shared" si="958"/>
        <v>2024</v>
      </c>
      <c r="D2864" s="5" t="s">
        <v>2634</v>
      </c>
      <c r="E2864" s="5" t="str">
        <f>VLOOKUP(F2864,'[1]Set up'!$A$2:$C$50,2,FALSE)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up'!$A$2:$C$50,3,FALSE)</f>
        <v>Cash</v>
      </c>
      <c r="J2864" s="5">
        <f>VLOOKUP(F2864,'Set up'!$A$2:$D$50,4,FALSE)</f>
        <v>0</v>
      </c>
      <c r="K2864" s="4">
        <f t="shared" si="959"/>
        <v>45422</v>
      </c>
      <c r="L2864" s="5">
        <f t="shared" si="960"/>
        <v>5</v>
      </c>
      <c r="M2864" s="5">
        <f t="shared" si="961"/>
        <v>2024</v>
      </c>
      <c r="N2864" s="12">
        <v>405</v>
      </c>
      <c r="O2864" s="12"/>
      <c r="P2864" s="12">
        <v>405</v>
      </c>
      <c r="Q2864" s="7">
        <v>4573232.75</v>
      </c>
      <c r="R2864" s="44" t="str">
        <f>VLOOKUP(F2864,'Set up'!$A$2:$E$50,5,FALSE)</f>
        <v>Trsf</v>
      </c>
    </row>
    <row r="2865" spans="1:18" ht="15" customHeight="1" x14ac:dyDescent="0.35">
      <c r="A2865" s="4">
        <v>45422</v>
      </c>
      <c r="B2865" s="5">
        <f t="shared" si="957"/>
        <v>5</v>
      </c>
      <c r="C2865" s="5">
        <f t="shared" si="958"/>
        <v>2024</v>
      </c>
      <c r="D2865" s="5" t="s">
        <v>2634</v>
      </c>
      <c r="E2865" s="5" t="str">
        <f>VLOOKUP(F2865,'[1]Set up'!$A$2:$C$50,2,FALSE)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up'!$A$2:$C$50,3,FALSE)</f>
        <v>Cash</v>
      </c>
      <c r="J2865" s="5">
        <f>VLOOKUP(F2865,'Set up'!$A$2:$D$50,4,FALSE)</f>
        <v>0</v>
      </c>
      <c r="K2865" s="4">
        <f t="shared" si="959"/>
        <v>45422</v>
      </c>
      <c r="L2865" s="5">
        <f t="shared" si="960"/>
        <v>5</v>
      </c>
      <c r="M2865" s="5">
        <f t="shared" si="961"/>
        <v>2024</v>
      </c>
      <c r="N2865" s="12">
        <v>187.5</v>
      </c>
      <c r="O2865" s="12"/>
      <c r="P2865" s="12">
        <v>187.5</v>
      </c>
      <c r="Q2865" s="7">
        <v>4574887.25</v>
      </c>
      <c r="R2865" s="44" t="str">
        <f>VLOOKUP(F2865,'Set up'!$A$2:$E$50,5,FALSE)</f>
        <v>Trsf</v>
      </c>
    </row>
    <row r="2866" spans="1:18" ht="15" customHeight="1" x14ac:dyDescent="0.35">
      <c r="A2866" s="4">
        <v>45422</v>
      </c>
      <c r="B2866" s="5">
        <f t="shared" si="957"/>
        <v>5</v>
      </c>
      <c r="C2866" s="5">
        <f t="shared" si="958"/>
        <v>2024</v>
      </c>
      <c r="D2866" s="5" t="s">
        <v>2634</v>
      </c>
      <c r="E2866" s="5" t="str">
        <f>VLOOKUP(F2866,'[1]Set up'!$A$2:$C$50,2,FALSE)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up'!$A$2:$C$50,3,FALSE)</f>
        <v>Cash</v>
      </c>
      <c r="J2866" s="5">
        <f>VLOOKUP(F2866,'Set up'!$A$2:$D$50,4,FALSE)</f>
        <v>0</v>
      </c>
      <c r="K2866" s="4">
        <f t="shared" si="959"/>
        <v>45422</v>
      </c>
      <c r="L2866" s="5">
        <f t="shared" si="960"/>
        <v>5</v>
      </c>
      <c r="M2866" s="5">
        <f t="shared" si="961"/>
        <v>2024</v>
      </c>
      <c r="N2866" s="12">
        <v>160</v>
      </c>
      <c r="O2866" s="12"/>
      <c r="P2866" s="12">
        <v>160</v>
      </c>
      <c r="Q2866" s="7">
        <v>4575859.75</v>
      </c>
      <c r="R2866" s="44" t="str">
        <f>VLOOKUP(F2866,'Set up'!$A$2:$E$50,5,FALSE)</f>
        <v>Trsf</v>
      </c>
    </row>
    <row r="2867" spans="1:18" ht="15" customHeight="1" x14ac:dyDescent="0.35">
      <c r="A2867" s="4">
        <v>45422</v>
      </c>
      <c r="B2867" s="5">
        <f t="shared" si="957"/>
        <v>5</v>
      </c>
      <c r="C2867" s="5">
        <f t="shared" si="958"/>
        <v>2024</v>
      </c>
      <c r="D2867" s="5" t="s">
        <v>2635</v>
      </c>
      <c r="E2867" s="5" t="str">
        <f>VLOOKUP(F2867,'[1]Set up'!$A$2:$C$50,2,FALSE)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up'!$A$2:$C$50,3,FALSE)</f>
        <v>120</v>
      </c>
      <c r="J2867" s="5">
        <f>VLOOKUP(F2867,'Set up'!$A$2:$D$50,4,FALSE)</f>
        <v>120</v>
      </c>
      <c r="K2867" s="4">
        <f t="shared" si="959"/>
        <v>45542</v>
      </c>
      <c r="L2867" s="5">
        <f t="shared" si="960"/>
        <v>9</v>
      </c>
      <c r="M2867" s="5">
        <f t="shared" si="961"/>
        <v>2024</v>
      </c>
      <c r="N2867" s="12">
        <v>9768</v>
      </c>
      <c r="O2867" s="12"/>
      <c r="P2867" s="12">
        <v>9768</v>
      </c>
      <c r="Q2867" s="7">
        <v>4532478.45</v>
      </c>
      <c r="R2867" s="44" t="str">
        <f>VLOOKUP(F2867,'Set up'!$A$2:$E$50,5,FALSE)</f>
        <v>Trsf</v>
      </c>
    </row>
    <row r="2868" spans="1:18" ht="15" customHeight="1" x14ac:dyDescent="0.35">
      <c r="A2868" s="4">
        <v>45422</v>
      </c>
      <c r="B2868" s="5">
        <f t="shared" si="957"/>
        <v>5</v>
      </c>
      <c r="C2868" s="5">
        <f t="shared" si="958"/>
        <v>2024</v>
      </c>
      <c r="D2868" s="5" t="s">
        <v>2635</v>
      </c>
      <c r="E2868" s="5" t="str">
        <f>VLOOKUP(F2868,'[1]Set up'!$A$2:$C$50,2,FALSE)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up'!$A$2:$C$50,3,FALSE)</f>
        <v>120</v>
      </c>
      <c r="J2868" s="5">
        <f>VLOOKUP(F2868,'Set up'!$A$2:$D$50,4,FALSE)</f>
        <v>120</v>
      </c>
      <c r="K2868" s="4">
        <f t="shared" si="959"/>
        <v>45542</v>
      </c>
      <c r="L2868" s="5">
        <f t="shared" si="960"/>
        <v>9</v>
      </c>
      <c r="M2868" s="5">
        <f t="shared" si="961"/>
        <v>2024</v>
      </c>
      <c r="N2868" s="12">
        <v>1740</v>
      </c>
      <c r="O2868" s="12"/>
      <c r="P2868" s="12">
        <v>1740</v>
      </c>
      <c r="Q2868" s="7">
        <v>4526575.45</v>
      </c>
      <c r="R2868" s="44" t="str">
        <f>VLOOKUP(F2868,'Set up'!$A$2:$E$50,5,FALSE)</f>
        <v>Trsf</v>
      </c>
    </row>
    <row r="2869" spans="1:18" ht="15" customHeight="1" x14ac:dyDescent="0.35">
      <c r="A2869" s="4">
        <v>45422</v>
      </c>
      <c r="B2869" s="5">
        <f t="shared" si="957"/>
        <v>5</v>
      </c>
      <c r="C2869" s="5">
        <f t="shared" si="958"/>
        <v>2024</v>
      </c>
      <c r="D2869" s="5" t="s">
        <v>2635</v>
      </c>
      <c r="E2869" s="5" t="str">
        <f>VLOOKUP(F2869,'[1]Set up'!$A$2:$C$50,2,FALSE)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up'!$A$2:$C$50,3,FALSE)</f>
        <v>120</v>
      </c>
      <c r="J2869" s="5">
        <f>VLOOKUP(F2869,'Set up'!$A$2:$D$50,4,FALSE)</f>
        <v>120</v>
      </c>
      <c r="K2869" s="4">
        <f t="shared" si="959"/>
        <v>45542</v>
      </c>
      <c r="L2869" s="5">
        <f t="shared" si="960"/>
        <v>9</v>
      </c>
      <c r="M2869" s="5">
        <f t="shared" si="961"/>
        <v>2024</v>
      </c>
      <c r="N2869" s="12">
        <v>575</v>
      </c>
      <c r="O2869" s="12"/>
      <c r="P2869" s="12">
        <v>575</v>
      </c>
      <c r="Q2869" s="7">
        <v>4527735.45</v>
      </c>
      <c r="R2869" s="44" t="str">
        <f>VLOOKUP(F2869,'Set up'!$A$2:$E$50,5,FALSE)</f>
        <v>Trsf</v>
      </c>
    </row>
    <row r="2870" spans="1:18" ht="15" customHeight="1" x14ac:dyDescent="0.35">
      <c r="A2870" s="4">
        <v>45422</v>
      </c>
      <c r="B2870" s="5">
        <f t="shared" si="957"/>
        <v>5</v>
      </c>
      <c r="C2870" s="5">
        <f t="shared" si="958"/>
        <v>2024</v>
      </c>
      <c r="D2870" s="5" t="s">
        <v>2635</v>
      </c>
      <c r="E2870" s="5" t="str">
        <f>VLOOKUP(F2870,'[1]Set up'!$A$2:$C$50,2,FALSE)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up'!$A$2:$C$50,3,FALSE)</f>
        <v>120</v>
      </c>
      <c r="J2870" s="5">
        <f>VLOOKUP(F2870,'Set up'!$A$2:$D$50,4,FALSE)</f>
        <v>120</v>
      </c>
      <c r="K2870" s="4">
        <f t="shared" si="959"/>
        <v>45542</v>
      </c>
      <c r="L2870" s="5">
        <f t="shared" si="960"/>
        <v>9</v>
      </c>
      <c r="M2870" s="5">
        <f t="shared" si="961"/>
        <v>2024</v>
      </c>
      <c r="N2870" s="12">
        <v>440</v>
      </c>
      <c r="O2870" s="12"/>
      <c r="P2870" s="12">
        <v>440</v>
      </c>
      <c r="Q2870" s="7">
        <v>4527777.95</v>
      </c>
      <c r="R2870" s="44" t="str">
        <f>VLOOKUP(F2870,'Set up'!$A$2:$E$50,5,FALSE)</f>
        <v>Trsf</v>
      </c>
    </row>
    <row r="2871" spans="1:18" ht="15" customHeight="1" x14ac:dyDescent="0.35">
      <c r="A2871" s="4">
        <v>45422</v>
      </c>
      <c r="B2871" s="5">
        <f t="shared" si="957"/>
        <v>5</v>
      </c>
      <c r="C2871" s="5">
        <f t="shared" si="958"/>
        <v>2024</v>
      </c>
      <c r="D2871" s="5" t="s">
        <v>2635</v>
      </c>
      <c r="E2871" s="5" t="str">
        <f>VLOOKUP(F2871,'[1]Set up'!$A$2:$C$50,2,FALSE)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up'!$A$2:$C$50,3,FALSE)</f>
        <v>120</v>
      </c>
      <c r="J2871" s="5">
        <f>VLOOKUP(F2871,'Set up'!$A$2:$D$50,4,FALSE)</f>
        <v>120</v>
      </c>
      <c r="K2871" s="4">
        <f t="shared" si="959"/>
        <v>45542</v>
      </c>
      <c r="L2871" s="5">
        <f t="shared" si="960"/>
        <v>9</v>
      </c>
      <c r="M2871" s="5">
        <f t="shared" si="961"/>
        <v>2024</v>
      </c>
      <c r="N2871" s="12">
        <v>420</v>
      </c>
      <c r="O2871" s="12"/>
      <c r="P2871" s="12">
        <v>420</v>
      </c>
      <c r="Q2871" s="7">
        <v>4528853.45</v>
      </c>
      <c r="R2871" s="44" t="str">
        <f>VLOOKUP(F2871,'Set up'!$A$2:$E$50,5,FALSE)</f>
        <v>Trsf</v>
      </c>
    </row>
    <row r="2872" spans="1:18" ht="15" customHeight="1" x14ac:dyDescent="0.35">
      <c r="A2872" s="4">
        <v>45422</v>
      </c>
      <c r="B2872" s="5">
        <f t="shared" si="957"/>
        <v>5</v>
      </c>
      <c r="C2872" s="5">
        <f t="shared" si="958"/>
        <v>2024</v>
      </c>
      <c r="D2872" s="5" t="s">
        <v>2635</v>
      </c>
      <c r="E2872" s="5" t="str">
        <f>VLOOKUP(F2872,'[1]Set up'!$A$2:$C$50,2,FALSE)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up'!$A$2:$C$50,3,FALSE)</f>
        <v>120</v>
      </c>
      <c r="J2872" s="5">
        <f>VLOOKUP(F2872,'Set up'!$A$2:$D$50,4,FALSE)</f>
        <v>120</v>
      </c>
      <c r="K2872" s="4">
        <f t="shared" si="959"/>
        <v>45542</v>
      </c>
      <c r="L2872" s="5">
        <f t="shared" si="960"/>
        <v>9</v>
      </c>
      <c r="M2872" s="5">
        <f t="shared" si="961"/>
        <v>2024</v>
      </c>
      <c r="N2872" s="12">
        <v>395</v>
      </c>
      <c r="O2872" s="12"/>
      <c r="P2872" s="12">
        <v>395</v>
      </c>
      <c r="Q2872" s="7">
        <v>4530443.45</v>
      </c>
      <c r="R2872" s="44" t="str">
        <f>VLOOKUP(F2872,'Set up'!$A$2:$E$50,5,FALSE)</f>
        <v>Trsf</v>
      </c>
    </row>
    <row r="2873" spans="1:18" ht="15" customHeight="1" x14ac:dyDescent="0.35">
      <c r="A2873" s="4">
        <v>45426</v>
      </c>
      <c r="B2873" s="5">
        <f t="shared" si="957"/>
        <v>5</v>
      </c>
      <c r="C2873" s="5">
        <f t="shared" si="958"/>
        <v>2024</v>
      </c>
      <c r="D2873" s="5" t="s">
        <v>2636</v>
      </c>
      <c r="E2873" s="5" t="str">
        <f>VLOOKUP(F2873,'[1]Set up'!$A$2:$C$50,2,FALSE)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up'!$A$2:$C$50,3,FALSE)</f>
        <v>Cash</v>
      </c>
      <c r="J2873" s="5">
        <f>VLOOKUP(F2873,'Set up'!$A$2:$D$50,4,FALSE)</f>
        <v>0</v>
      </c>
      <c r="K2873" s="4">
        <f t="shared" si="959"/>
        <v>45426</v>
      </c>
      <c r="L2873" s="5">
        <f t="shared" si="960"/>
        <v>5</v>
      </c>
      <c r="M2873" s="5">
        <f t="shared" si="961"/>
        <v>2024</v>
      </c>
      <c r="N2873" s="12">
        <v>696</v>
      </c>
      <c r="O2873" s="12"/>
      <c r="P2873" s="12">
        <v>696</v>
      </c>
      <c r="Q2873" s="7">
        <v>4531271.95</v>
      </c>
      <c r="R2873" s="44" t="str">
        <f>VLOOKUP(F2873,'Set up'!$A$2:$E$50,5,FALSE)</f>
        <v>Trsf</v>
      </c>
    </row>
    <row r="2874" spans="1:18" ht="15" customHeight="1" x14ac:dyDescent="0.35">
      <c r="A2874" s="4">
        <v>45426</v>
      </c>
      <c r="B2874" s="5">
        <f t="shared" si="957"/>
        <v>5</v>
      </c>
      <c r="C2874" s="5">
        <f t="shared" si="958"/>
        <v>2024</v>
      </c>
      <c r="D2874" s="5" t="s">
        <v>2636</v>
      </c>
      <c r="E2874" s="5" t="str">
        <f>VLOOKUP(F2874,'[1]Set up'!$A$2:$C$50,2,FALSE)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up'!$A$2:$C$50,3,FALSE)</f>
        <v>Cash</v>
      </c>
      <c r="J2874" s="5">
        <f>VLOOKUP(F2874,'Set up'!$A$2:$D$50,4,FALSE)</f>
        <v>0</v>
      </c>
      <c r="K2874" s="4">
        <f t="shared" si="959"/>
        <v>45426</v>
      </c>
      <c r="L2874" s="5">
        <f t="shared" si="960"/>
        <v>5</v>
      </c>
      <c r="M2874" s="5">
        <f t="shared" si="961"/>
        <v>2024</v>
      </c>
      <c r="N2874" s="12">
        <v>468</v>
      </c>
      <c r="O2874" s="12"/>
      <c r="P2874" s="12">
        <v>468</v>
      </c>
      <c r="Q2874" s="7">
        <v>4553335.95</v>
      </c>
      <c r="R2874" s="44" t="str">
        <f>VLOOKUP(F2874,'Set up'!$A$2:$E$50,5,FALSE)</f>
        <v>Trsf</v>
      </c>
    </row>
    <row r="2875" spans="1:18" ht="15" customHeight="1" x14ac:dyDescent="0.35">
      <c r="A2875" s="4">
        <v>45426</v>
      </c>
      <c r="B2875" s="5">
        <f t="shared" si="957"/>
        <v>5</v>
      </c>
      <c r="C2875" s="5">
        <f t="shared" si="958"/>
        <v>2024</v>
      </c>
      <c r="D2875" s="5" t="s">
        <v>2636</v>
      </c>
      <c r="E2875" s="5" t="str">
        <f>VLOOKUP(F2875,'[1]Set up'!$A$2:$C$50,2,FALSE)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up'!$A$2:$C$50,3,FALSE)</f>
        <v>Cash</v>
      </c>
      <c r="J2875" s="5">
        <f>VLOOKUP(F2875,'Set up'!$A$2:$D$50,4,FALSE)</f>
        <v>0</v>
      </c>
      <c r="K2875" s="4">
        <f t="shared" si="959"/>
        <v>45426</v>
      </c>
      <c r="L2875" s="5">
        <f t="shared" si="960"/>
        <v>5</v>
      </c>
      <c r="M2875" s="5">
        <f t="shared" si="961"/>
        <v>2024</v>
      </c>
      <c r="N2875" s="12">
        <v>1000</v>
      </c>
      <c r="O2875" s="12"/>
      <c r="P2875" s="12">
        <v>1000</v>
      </c>
      <c r="Q2875" s="7">
        <v>4546411.95</v>
      </c>
      <c r="R2875" s="44" t="str">
        <f>VLOOKUP(F2875,'Set up'!$A$2:$E$50,5,FALSE)</f>
        <v>Trsf</v>
      </c>
    </row>
    <row r="2876" spans="1:18" ht="15" customHeight="1" x14ac:dyDescent="0.35">
      <c r="A2876" s="4">
        <v>45426</v>
      </c>
      <c r="B2876" s="5">
        <f t="shared" si="957"/>
        <v>5</v>
      </c>
      <c r="C2876" s="5">
        <f t="shared" si="958"/>
        <v>2024</v>
      </c>
      <c r="D2876" s="5" t="s">
        <v>2636</v>
      </c>
      <c r="E2876" s="5" t="str">
        <f>VLOOKUP(F2876,'[1]Set up'!$A$2:$C$50,2,FALSE)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up'!$A$2:$C$50,3,FALSE)</f>
        <v>Cash</v>
      </c>
      <c r="J2876" s="5">
        <f>VLOOKUP(F2876,'Set up'!$A$2:$D$50,4,FALSE)</f>
        <v>0</v>
      </c>
      <c r="K2876" s="4">
        <f t="shared" si="959"/>
        <v>45426</v>
      </c>
      <c r="L2876" s="5">
        <f t="shared" si="960"/>
        <v>5</v>
      </c>
      <c r="M2876" s="5">
        <f t="shared" si="961"/>
        <v>2024</v>
      </c>
      <c r="N2876" s="12">
        <v>380</v>
      </c>
      <c r="O2876" s="12"/>
      <c r="P2876" s="12">
        <v>380</v>
      </c>
      <c r="Q2876" s="7">
        <v>4545211.95</v>
      </c>
      <c r="R2876" s="44" t="str">
        <f>VLOOKUP(F2876,'Set up'!$A$2:$E$50,5,FALSE)</f>
        <v>Trsf</v>
      </c>
    </row>
    <row r="2877" spans="1:18" ht="15" customHeight="1" x14ac:dyDescent="0.35">
      <c r="A2877" s="4">
        <v>45429</v>
      </c>
      <c r="B2877" s="5">
        <f t="shared" si="957"/>
        <v>5</v>
      </c>
      <c r="C2877" s="5">
        <f t="shared" si="958"/>
        <v>2024</v>
      </c>
      <c r="D2877" s="5" t="s">
        <v>2637</v>
      </c>
      <c r="E2877" s="5" t="str">
        <f>VLOOKUP(F2877,'[1]Set up'!$A$2:$C$50,2,FALSE)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up'!$A$2:$C$50,3,FALSE)</f>
        <v>Cash</v>
      </c>
      <c r="J2877" s="5">
        <f>VLOOKUP(F2877,'Set up'!$A$2:$D$50,4,FALSE)</f>
        <v>0</v>
      </c>
      <c r="K2877" s="4">
        <f t="shared" si="959"/>
        <v>45429</v>
      </c>
      <c r="L2877" s="5">
        <f t="shared" si="960"/>
        <v>5</v>
      </c>
      <c r="M2877" s="5">
        <f t="shared" si="961"/>
        <v>2024</v>
      </c>
      <c r="N2877" s="12">
        <v>312.5</v>
      </c>
      <c r="O2877" s="12"/>
      <c r="P2877" s="12">
        <v>312.5</v>
      </c>
      <c r="Q2877" s="7">
        <v>4543731.45</v>
      </c>
      <c r="R2877" s="44" t="str">
        <f>VLOOKUP(F2877,'Set up'!$A$2:$E$50,5,FALSE)</f>
        <v>Trsf</v>
      </c>
    </row>
    <row r="2878" spans="1:18" ht="15" customHeight="1" x14ac:dyDescent="0.35">
      <c r="A2878" s="4">
        <v>45429</v>
      </c>
      <c r="B2878" s="5">
        <f t="shared" si="957"/>
        <v>5</v>
      </c>
      <c r="C2878" s="5">
        <f t="shared" si="958"/>
        <v>2024</v>
      </c>
      <c r="D2878" s="5" t="s">
        <v>2638</v>
      </c>
      <c r="E2878" s="5" t="str">
        <f>VLOOKUP(F2878,'[1]Set up'!$A$2:$C$50,2,FALSE)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up'!$A$2:$C$50,3,FALSE)</f>
        <v>Cash</v>
      </c>
      <c r="J2878" s="5">
        <f>VLOOKUP(F2878,'Set up'!$A$2:$D$50,4,FALSE)</f>
        <v>0</v>
      </c>
      <c r="K2878" s="4">
        <f t="shared" si="959"/>
        <v>45429</v>
      </c>
      <c r="L2878" s="5">
        <f t="shared" si="960"/>
        <v>5</v>
      </c>
      <c r="M2878" s="5">
        <f t="shared" si="961"/>
        <v>2024</v>
      </c>
      <c r="N2878" s="12">
        <v>8140</v>
      </c>
      <c r="O2878" s="12"/>
      <c r="P2878" s="12">
        <v>8140</v>
      </c>
      <c r="Q2878" s="7">
        <v>4552566.95</v>
      </c>
      <c r="R2878" s="44" t="str">
        <f>VLOOKUP(F2878,'Set up'!$A$2:$E$50,5,FALSE)</f>
        <v>Trsf</v>
      </c>
    </row>
    <row r="2879" spans="1:18" ht="15" customHeight="1" x14ac:dyDescent="0.35">
      <c r="A2879" s="4">
        <v>45429</v>
      </c>
      <c r="B2879" s="5">
        <f t="shared" si="957"/>
        <v>5</v>
      </c>
      <c r="C2879" s="5">
        <f t="shared" si="958"/>
        <v>2024</v>
      </c>
      <c r="D2879" s="5" t="s">
        <v>2638</v>
      </c>
      <c r="E2879" s="5" t="str">
        <f>VLOOKUP(F2879,'[1]Set up'!$A$2:$C$50,2,FALSE)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up'!$A$2:$C$50,3,FALSE)</f>
        <v>Cash</v>
      </c>
      <c r="J2879" s="5">
        <f>VLOOKUP(F2879,'Set up'!$A$2:$D$50,4,FALSE)</f>
        <v>0</v>
      </c>
      <c r="K2879" s="4">
        <f t="shared" si="959"/>
        <v>45429</v>
      </c>
      <c r="L2879" s="5">
        <f t="shared" si="960"/>
        <v>5</v>
      </c>
      <c r="M2879" s="5">
        <f t="shared" si="961"/>
        <v>2024</v>
      </c>
      <c r="N2879" s="12">
        <v>2610</v>
      </c>
      <c r="O2879" s="12"/>
      <c r="P2879" s="12">
        <v>2610</v>
      </c>
      <c r="Q2879" s="7">
        <v>4550753.95</v>
      </c>
      <c r="R2879" s="44" t="str">
        <f>VLOOKUP(F2879,'Set up'!$A$2:$E$50,5,FALSE)</f>
        <v>Trsf</v>
      </c>
    </row>
    <row r="2880" spans="1:18" ht="15" customHeight="1" x14ac:dyDescent="0.35">
      <c r="A2880" s="4">
        <v>45429</v>
      </c>
      <c r="B2880" s="5">
        <f t="shared" si="957"/>
        <v>5</v>
      </c>
      <c r="C2880" s="5">
        <f t="shared" si="958"/>
        <v>2024</v>
      </c>
      <c r="D2880" s="5" t="s">
        <v>2638</v>
      </c>
      <c r="E2880" s="5" t="str">
        <f>VLOOKUP(F2880,'[1]Set up'!$A$2:$C$50,2,FALSE)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up'!$A$2:$C$50,3,FALSE)</f>
        <v>Cash</v>
      </c>
      <c r="J2880" s="5">
        <f>VLOOKUP(F2880,'Set up'!$A$2:$D$50,4,FALSE)</f>
        <v>0</v>
      </c>
      <c r="K2880" s="4">
        <f t="shared" si="959"/>
        <v>45429</v>
      </c>
      <c r="L2880" s="5">
        <f t="shared" si="960"/>
        <v>5</v>
      </c>
      <c r="M2880" s="5">
        <f t="shared" si="961"/>
        <v>2024</v>
      </c>
      <c r="N2880" s="12">
        <v>1872</v>
      </c>
      <c r="O2880" s="12"/>
      <c r="P2880" s="12">
        <v>1872</v>
      </c>
      <c r="Q2880" s="7">
        <v>4547228.75</v>
      </c>
      <c r="R2880" s="44" t="str">
        <f>VLOOKUP(F2880,'Set up'!$A$2:$E$50,5,FALSE)</f>
        <v>Trsf</v>
      </c>
    </row>
    <row r="2881" spans="1:19" ht="15" customHeight="1" x14ac:dyDescent="0.35">
      <c r="A2881" s="4">
        <v>45429</v>
      </c>
      <c r="B2881" s="5">
        <f t="shared" si="957"/>
        <v>5</v>
      </c>
      <c r="C2881" s="5">
        <f t="shared" si="958"/>
        <v>2024</v>
      </c>
      <c r="D2881" s="5" t="s">
        <v>2638</v>
      </c>
      <c r="E2881" s="5" t="str">
        <f>VLOOKUP(F2881,'[1]Set up'!$A$2:$C$50,2,FALSE)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up'!$A$2:$C$50,3,FALSE)</f>
        <v>Cash</v>
      </c>
      <c r="J2881" s="5">
        <f>VLOOKUP(F2881,'Set up'!$A$2:$D$50,4,FALSE)</f>
        <v>0</v>
      </c>
      <c r="K2881" s="4">
        <f t="shared" si="959"/>
        <v>45429</v>
      </c>
      <c r="L2881" s="5">
        <f t="shared" si="960"/>
        <v>5</v>
      </c>
      <c r="M2881" s="5">
        <f t="shared" si="961"/>
        <v>2024</v>
      </c>
      <c r="N2881" s="12">
        <v>1000</v>
      </c>
      <c r="O2881" s="12"/>
      <c r="P2881" s="12">
        <v>1000</v>
      </c>
      <c r="Q2881" s="7">
        <v>4546331.75</v>
      </c>
      <c r="R2881" s="44" t="str">
        <f>VLOOKUP(F2881,'Set up'!$A$2:$E$50,5,FALSE)</f>
        <v>Trsf</v>
      </c>
    </row>
    <row r="2882" spans="1:19" ht="15" customHeight="1" x14ac:dyDescent="0.35">
      <c r="A2882" s="4">
        <v>45432</v>
      </c>
      <c r="B2882" s="5">
        <f t="shared" si="957"/>
        <v>5</v>
      </c>
      <c r="C2882" s="5">
        <f t="shared" si="958"/>
        <v>2024</v>
      </c>
      <c r="D2882" s="5" t="s">
        <v>2639</v>
      </c>
      <c r="E2882" s="5" t="str">
        <f>VLOOKUP(F2882,'[1]Set up'!$A$2:$C$50,2,FALSE)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up'!$A$2:$C$50,3,FALSE)</f>
        <v>Cash</v>
      </c>
      <c r="J2882" s="5">
        <f>VLOOKUP(F2882,'Set up'!$A$2:$D$50,4,FALSE)</f>
        <v>0</v>
      </c>
      <c r="K2882" s="4">
        <f t="shared" si="959"/>
        <v>45432</v>
      </c>
      <c r="L2882" s="5">
        <f t="shared" si="960"/>
        <v>5</v>
      </c>
      <c r="M2882" s="5">
        <f t="shared" si="961"/>
        <v>2024</v>
      </c>
      <c r="N2882" s="12">
        <v>1760</v>
      </c>
      <c r="O2882" s="12"/>
      <c r="P2882" s="12">
        <v>1760</v>
      </c>
      <c r="Q2882" s="7">
        <v>4547604.3499999996</v>
      </c>
      <c r="R2882" s="44" t="str">
        <f>VLOOKUP(F2882,'Set up'!$A$2:$E$50,5,FALSE)</f>
        <v>PD Chq</v>
      </c>
    </row>
    <row r="2883" spans="1:19" ht="15" customHeight="1" x14ac:dyDescent="0.35">
      <c r="A2883" s="4">
        <v>45432</v>
      </c>
      <c r="B2883" s="5">
        <f t="shared" si="957"/>
        <v>5</v>
      </c>
      <c r="C2883" s="5">
        <f t="shared" si="958"/>
        <v>2024</v>
      </c>
      <c r="D2883" s="5" t="s">
        <v>2639</v>
      </c>
      <c r="E2883" s="5" t="str">
        <f>VLOOKUP(F2883,'[1]Set up'!$A$2:$C$50,2,FALSE)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up'!$A$2:$C$50,3,FALSE)</f>
        <v>Cash</v>
      </c>
      <c r="J2883" s="5">
        <f>VLOOKUP(F2883,'Set up'!$A$2:$D$50,4,FALSE)</f>
        <v>0</v>
      </c>
      <c r="K2883" s="4">
        <f t="shared" si="959"/>
        <v>45432</v>
      </c>
      <c r="L2883" s="5">
        <f t="shared" si="960"/>
        <v>5</v>
      </c>
      <c r="M2883" s="5">
        <f t="shared" si="961"/>
        <v>2024</v>
      </c>
      <c r="N2883" s="12">
        <v>555</v>
      </c>
      <c r="O2883" s="12"/>
      <c r="P2883" s="12">
        <v>555</v>
      </c>
      <c r="Q2883" s="7">
        <v>4546061.75</v>
      </c>
      <c r="R2883" s="44" t="str">
        <f>VLOOKUP(F2883,'Set up'!$A$2:$E$50,5,FALSE)</f>
        <v>PD Chq</v>
      </c>
    </row>
    <row r="2884" spans="1:19" ht="15" customHeight="1" x14ac:dyDescent="0.35">
      <c r="A2884" s="4">
        <v>45432</v>
      </c>
      <c r="B2884" s="5">
        <f t="shared" si="957"/>
        <v>5</v>
      </c>
      <c r="C2884" s="5">
        <f t="shared" si="958"/>
        <v>2024</v>
      </c>
      <c r="D2884" s="5" t="s">
        <v>2639</v>
      </c>
      <c r="E2884" s="5" t="str">
        <f>VLOOKUP(F2884,'[1]Set up'!$A$2:$C$50,2,FALSE)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up'!$A$2:$C$50,3,FALSE)</f>
        <v>Cash</v>
      </c>
      <c r="J2884" s="5">
        <f>VLOOKUP(F2884,'Set up'!$A$2:$D$50,4,FALSE)</f>
        <v>0</v>
      </c>
      <c r="K2884" s="4">
        <f t="shared" si="959"/>
        <v>45432</v>
      </c>
      <c r="L2884" s="5">
        <f t="shared" si="960"/>
        <v>5</v>
      </c>
      <c r="M2884" s="5">
        <f t="shared" si="961"/>
        <v>2024</v>
      </c>
      <c r="N2884" s="12">
        <v>95</v>
      </c>
      <c r="O2884" s="12"/>
      <c r="P2884" s="12">
        <v>95</v>
      </c>
      <c r="Q2884" s="7">
        <v>4545656.95</v>
      </c>
      <c r="R2884" s="44" t="str">
        <f>VLOOKUP(F2884,'Set up'!$A$2:$E$50,5,FALSE)</f>
        <v>PD Chq</v>
      </c>
    </row>
    <row r="2885" spans="1:19" ht="15" customHeight="1" x14ac:dyDescent="0.35">
      <c r="A2885" s="4">
        <v>45432</v>
      </c>
      <c r="B2885" s="5">
        <f t="shared" si="957"/>
        <v>5</v>
      </c>
      <c r="C2885" s="5">
        <f t="shared" si="958"/>
        <v>2024</v>
      </c>
      <c r="D2885" s="5" t="s">
        <v>2639</v>
      </c>
      <c r="E2885" s="5" t="str">
        <f>VLOOKUP(F2885,'[1]Set up'!$A$2:$C$50,2,FALSE)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up'!$A$2:$C$50,3,FALSE)</f>
        <v>Cash</v>
      </c>
      <c r="J2885" s="5">
        <f>VLOOKUP(F2885,'Set up'!$A$2:$D$50,4,FALSE)</f>
        <v>0</v>
      </c>
      <c r="K2885" s="4">
        <f t="shared" si="959"/>
        <v>45432</v>
      </c>
      <c r="L2885" s="5">
        <f t="shared" si="960"/>
        <v>5</v>
      </c>
      <c r="M2885" s="5">
        <f t="shared" si="961"/>
        <v>2024</v>
      </c>
      <c r="N2885" s="12">
        <v>312.5</v>
      </c>
      <c r="O2885" s="12"/>
      <c r="P2885" s="12">
        <v>312.5</v>
      </c>
      <c r="Q2885" s="7">
        <v>4552837.25</v>
      </c>
      <c r="R2885" s="44" t="str">
        <f>VLOOKUP(F2885,'Set up'!$A$2:$E$50,5,FALSE)</f>
        <v>PD Chq</v>
      </c>
    </row>
    <row r="2886" spans="1:19" ht="15" customHeight="1" x14ac:dyDescent="0.35">
      <c r="A2886" s="4">
        <v>45437</v>
      </c>
      <c r="B2886" s="5">
        <f t="shared" si="957"/>
        <v>5</v>
      </c>
      <c r="C2886" s="5">
        <f t="shared" si="958"/>
        <v>2024</v>
      </c>
      <c r="D2886" s="5" t="s">
        <v>2640</v>
      </c>
      <c r="E2886" s="5" t="str">
        <f>VLOOKUP(F2886,'[1]Set up'!$A$2:$C$50,2,FALSE)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up'!$A$2:$C$50,3,FALSE)</f>
        <v>Cash</v>
      </c>
      <c r="J2886" s="5">
        <f>VLOOKUP(F2886,'Set up'!$A$2:$D$50,4,FALSE)</f>
        <v>0</v>
      </c>
      <c r="K2886" s="4">
        <f t="shared" si="959"/>
        <v>45437</v>
      </c>
      <c r="L2886" s="5">
        <f t="shared" si="960"/>
        <v>5</v>
      </c>
      <c r="M2886" s="5">
        <f t="shared" si="961"/>
        <v>2024</v>
      </c>
      <c r="N2886" s="12">
        <v>1760</v>
      </c>
      <c r="O2886" s="12"/>
      <c r="P2886" s="12">
        <v>1760</v>
      </c>
      <c r="Q2886" s="7">
        <v>4549980.95</v>
      </c>
      <c r="R2886" s="44" t="str">
        <f>VLOOKUP(F2886,'Set up'!$A$2:$E$50,5,FALSE)</f>
        <v>PD Chq</v>
      </c>
    </row>
    <row r="2887" spans="1:19" ht="15" customHeight="1" x14ac:dyDescent="0.35">
      <c r="A2887" s="4">
        <v>45437</v>
      </c>
      <c r="B2887" s="5">
        <f t="shared" si="957"/>
        <v>5</v>
      </c>
      <c r="C2887" s="5">
        <f t="shared" si="958"/>
        <v>2024</v>
      </c>
      <c r="D2887" s="5" t="s">
        <v>2640</v>
      </c>
      <c r="E2887" s="5" t="str">
        <f>VLOOKUP(F2887,'[1]Set up'!$A$2:$C$50,2,FALSE)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up'!$A$2:$C$50,3,FALSE)</f>
        <v>Cash</v>
      </c>
      <c r="J2887" s="5">
        <f>VLOOKUP(F2887,'Set up'!$A$2:$D$50,4,FALSE)</f>
        <v>0</v>
      </c>
      <c r="K2887" s="4">
        <f t="shared" si="959"/>
        <v>45437</v>
      </c>
      <c r="L2887" s="5">
        <f t="shared" si="960"/>
        <v>5</v>
      </c>
      <c r="M2887" s="5">
        <f t="shared" si="961"/>
        <v>2024</v>
      </c>
      <c r="N2887" s="12">
        <v>555</v>
      </c>
      <c r="O2887" s="12"/>
      <c r="P2887" s="12">
        <v>555</v>
      </c>
      <c r="Q2887" s="7">
        <v>4548870.95</v>
      </c>
      <c r="R2887" s="44" t="str">
        <f>VLOOKUP(F2887,'Set up'!$A$2:$E$50,5,FALSE)</f>
        <v>PD Chq</v>
      </c>
    </row>
    <row r="2888" spans="1:19" ht="15" customHeight="1" x14ac:dyDescent="0.35">
      <c r="A2888" s="4">
        <v>45437</v>
      </c>
      <c r="B2888" s="5">
        <f t="shared" si="957"/>
        <v>5</v>
      </c>
      <c r="C2888" s="5">
        <f t="shared" si="958"/>
        <v>2024</v>
      </c>
      <c r="D2888" s="5" t="s">
        <v>2640</v>
      </c>
      <c r="E2888" s="5" t="str">
        <f>VLOOKUP(F2888,'[1]Set up'!$A$2:$C$50,2,FALSE)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up'!$A$2:$C$50,3,FALSE)</f>
        <v>Cash</v>
      </c>
      <c r="J2888" s="5">
        <f>VLOOKUP(F2888,'Set up'!$A$2:$D$50,4,FALSE)</f>
        <v>0</v>
      </c>
      <c r="K2888" s="4">
        <f t="shared" si="959"/>
        <v>45437</v>
      </c>
      <c r="L2888" s="5">
        <f t="shared" si="960"/>
        <v>5</v>
      </c>
      <c r="M2888" s="5">
        <f t="shared" si="961"/>
        <v>2024</v>
      </c>
      <c r="N2888" s="12">
        <v>95</v>
      </c>
      <c r="O2888" s="12"/>
      <c r="P2888" s="12">
        <v>95</v>
      </c>
      <c r="Q2888" s="7">
        <v>4548542.25</v>
      </c>
      <c r="R2888" s="44" t="str">
        <f>VLOOKUP(F2888,'Set up'!$A$2:$E$50,5,FALSE)</f>
        <v>PD Chq</v>
      </c>
    </row>
    <row r="2889" spans="1:19" ht="15" customHeight="1" x14ac:dyDescent="0.35">
      <c r="A2889" s="4">
        <v>45440</v>
      </c>
      <c r="B2889" s="5">
        <f t="shared" si="957"/>
        <v>5</v>
      </c>
      <c r="C2889" s="5">
        <f t="shared" si="958"/>
        <v>2024</v>
      </c>
      <c r="D2889" s="5" t="s">
        <v>2641</v>
      </c>
      <c r="E2889" s="5" t="str">
        <f>VLOOKUP(F2889,'[1]Set up'!$A$2:$C$50,2,FALSE)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up'!$A$2:$C$50,3,FALSE)</f>
        <v>Cash</v>
      </c>
      <c r="J2889" s="5">
        <f>VLOOKUP(F2889,'Set up'!$A$2:$D$50,4,FALSE)</f>
        <v>0</v>
      </c>
      <c r="K2889" s="4">
        <f t="shared" si="959"/>
        <v>45440</v>
      </c>
      <c r="L2889" s="5">
        <f t="shared" si="960"/>
        <v>5</v>
      </c>
      <c r="M2889" s="5">
        <f t="shared" si="961"/>
        <v>2024</v>
      </c>
      <c r="N2889" s="12">
        <v>1760</v>
      </c>
      <c r="O2889" s="12"/>
      <c r="P2889" s="12">
        <v>1760</v>
      </c>
      <c r="Q2889" s="7">
        <v>4550759.75</v>
      </c>
      <c r="R2889" s="44" t="str">
        <f>VLOOKUP(F2889,'Set up'!$A$2:$E$50,5,FALSE)</f>
        <v>Trsf</v>
      </c>
    </row>
    <row r="2890" spans="1:19" ht="15" customHeight="1" x14ac:dyDescent="0.35">
      <c r="A2890" s="4">
        <v>45440</v>
      </c>
      <c r="B2890" s="5">
        <f t="shared" si="957"/>
        <v>5</v>
      </c>
      <c r="C2890" s="5">
        <f t="shared" si="958"/>
        <v>2024</v>
      </c>
      <c r="D2890" s="5" t="s">
        <v>2641</v>
      </c>
      <c r="E2890" s="5" t="str">
        <f>VLOOKUP(F2890,'[1]Set up'!$A$2:$C$50,2,FALSE)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up'!$A$2:$C$50,3,FALSE)</f>
        <v>Cash</v>
      </c>
      <c r="J2890" s="5">
        <f>VLOOKUP(F2890,'Set up'!$A$2:$D$50,4,FALSE)</f>
        <v>0</v>
      </c>
      <c r="K2890" s="4">
        <f t="shared" si="959"/>
        <v>45440</v>
      </c>
      <c r="L2890" s="5">
        <f t="shared" si="960"/>
        <v>5</v>
      </c>
      <c r="M2890" s="5">
        <f t="shared" si="961"/>
        <v>2024</v>
      </c>
      <c r="N2890" s="12">
        <v>405</v>
      </c>
      <c r="O2890" s="12"/>
      <c r="P2890" s="12">
        <v>405</v>
      </c>
      <c r="Q2890" s="7">
        <v>4554218.25</v>
      </c>
      <c r="R2890" s="44" t="str">
        <f>VLOOKUP(F2890,'Set up'!$A$2:$E$50,5,FALSE)</f>
        <v>Trsf</v>
      </c>
    </row>
    <row r="2891" spans="1:19" ht="15" customHeight="1" x14ac:dyDescent="0.35">
      <c r="A2891" s="4">
        <v>45440</v>
      </c>
      <c r="B2891" s="5">
        <f t="shared" si="957"/>
        <v>5</v>
      </c>
      <c r="C2891" s="5">
        <f t="shared" si="958"/>
        <v>2024</v>
      </c>
      <c r="D2891" s="5" t="s">
        <v>2641</v>
      </c>
      <c r="E2891" s="5" t="str">
        <f>VLOOKUP(F2891,'[1]Set up'!$A$2:$C$50,2,FALSE)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up'!$A$2:$C$50,3,FALSE)</f>
        <v>Cash</v>
      </c>
      <c r="J2891" s="5">
        <f>VLOOKUP(F2891,'Set up'!$A$2:$D$50,4,FALSE)</f>
        <v>0</v>
      </c>
      <c r="K2891" s="4">
        <f t="shared" si="959"/>
        <v>45440</v>
      </c>
      <c r="L2891" s="5">
        <f t="shared" si="960"/>
        <v>5</v>
      </c>
      <c r="M2891" s="5">
        <f t="shared" si="961"/>
        <v>2024</v>
      </c>
      <c r="N2891" s="12">
        <v>110</v>
      </c>
      <c r="O2891" s="12"/>
      <c r="P2891" s="12">
        <v>110</v>
      </c>
      <c r="Q2891" s="7">
        <v>4552217.25</v>
      </c>
      <c r="R2891" s="44" t="str">
        <f>VLOOKUP(F2891,'Set up'!$A$2:$E$50,5,FALSE)</f>
        <v>Trsf</v>
      </c>
    </row>
    <row r="2892" spans="1:19" ht="15" customHeight="1" x14ac:dyDescent="0.35">
      <c r="A2892" s="4">
        <v>45440</v>
      </c>
      <c r="B2892" s="5">
        <f t="shared" ref="B2892:B2909" si="965">MONTH(A2892)</f>
        <v>5</v>
      </c>
      <c r="C2892" s="5">
        <f t="shared" ref="C2892:C2909" si="966">YEAR(A2892)</f>
        <v>2024</v>
      </c>
      <c r="D2892" s="5" t="s">
        <v>2641</v>
      </c>
      <c r="E2892" s="5" t="str">
        <f>VLOOKUP(F2892,'[1]Set up'!$A$2:$C$50,2,FALSE)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up'!$A$2:$C$50,3,FALSE)</f>
        <v>Cash</v>
      </c>
      <c r="J2892" s="5">
        <f>VLOOKUP(F2892,'Set up'!$A$2:$D$50,4,FALSE)</f>
        <v>0</v>
      </c>
      <c r="K2892" s="4">
        <f t="shared" ref="K2892:K2909" si="967">A2892+J2892</f>
        <v>45440</v>
      </c>
      <c r="L2892" s="5">
        <f t="shared" ref="L2892:L2909" si="968">MONTH(K2892)</f>
        <v>5</v>
      </c>
      <c r="M2892" s="5">
        <f t="shared" ref="M2892:M2909" si="969">YEAR(K2892)</f>
        <v>2024</v>
      </c>
      <c r="N2892" s="12">
        <v>150</v>
      </c>
      <c r="O2892" s="12"/>
      <c r="P2892" s="12">
        <v>150</v>
      </c>
      <c r="Q2892" s="7">
        <v>4551187.25</v>
      </c>
      <c r="R2892" s="44" t="str">
        <f>VLOOKUP(F2892,'Set up'!$A$2:$E$50,5,FALSE)</f>
        <v>Trsf</v>
      </c>
    </row>
    <row r="2893" spans="1:19" ht="15" customHeight="1" x14ac:dyDescent="0.35">
      <c r="A2893" s="4">
        <v>45440</v>
      </c>
      <c r="B2893" s="5">
        <f t="shared" si="965"/>
        <v>5</v>
      </c>
      <c r="C2893" s="5">
        <f t="shared" si="966"/>
        <v>2024</v>
      </c>
      <c r="D2893" s="5" t="s">
        <v>2641</v>
      </c>
      <c r="E2893" s="5" t="str">
        <f>VLOOKUP(F2893,'[1]Set up'!$A$2:$C$50,2,FALSE)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up'!$A$2:$C$50,3,FALSE)</f>
        <v>Cash</v>
      </c>
      <c r="J2893" s="5">
        <f>VLOOKUP(F2893,'Set up'!$A$2:$D$50,4,FALSE)</f>
        <v>0</v>
      </c>
      <c r="K2893" s="4">
        <f t="shared" si="967"/>
        <v>45440</v>
      </c>
      <c r="L2893" s="5">
        <f t="shared" si="968"/>
        <v>5</v>
      </c>
      <c r="M2893" s="5">
        <f t="shared" si="969"/>
        <v>2024</v>
      </c>
      <c r="N2893" s="12">
        <v>283.8</v>
      </c>
      <c r="O2893" s="12"/>
      <c r="P2893" s="12">
        <v>283.8</v>
      </c>
      <c r="Q2893" s="7">
        <v>4551617.05</v>
      </c>
      <c r="R2893" s="44" t="str">
        <f>VLOOKUP(F2893,'Set up'!$A$2:$E$50,5,FALSE)</f>
        <v>Trsf</v>
      </c>
    </row>
    <row r="2894" spans="1:19" ht="15" customHeight="1" x14ac:dyDescent="0.35">
      <c r="A2894" s="4">
        <v>45440</v>
      </c>
      <c r="B2894" s="5">
        <f t="shared" si="965"/>
        <v>5</v>
      </c>
      <c r="C2894" s="5">
        <f t="shared" si="966"/>
        <v>2024</v>
      </c>
      <c r="D2894" s="5" t="s">
        <v>2642</v>
      </c>
      <c r="E2894" s="5" t="str">
        <f>VLOOKUP(F2894,'[1]Set up'!$A$2:$C$50,2,FALSE)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up'!$A$2:$C$50,3,FALSE)</f>
        <v>Cash</v>
      </c>
      <c r="J2894" s="5">
        <f>VLOOKUP(F2894,'Set up'!$A$2:$D$50,4,FALSE)</f>
        <v>0</v>
      </c>
      <c r="K2894" s="4">
        <f t="shared" si="967"/>
        <v>45440</v>
      </c>
      <c r="L2894" s="5">
        <f t="shared" si="968"/>
        <v>5</v>
      </c>
      <c r="M2894" s="5">
        <f t="shared" si="969"/>
        <v>2024</v>
      </c>
      <c r="N2894" s="12">
        <v>1650</v>
      </c>
      <c r="O2894" s="6">
        <f t="shared" ref="O2894:O2901" si="970">-N2894</f>
        <v>-1650</v>
      </c>
      <c r="P2894" s="12">
        <f t="shared" ref="P2894:P2901" si="971">SUM(N2894+O2894)</f>
        <v>0</v>
      </c>
      <c r="Q2894" s="7">
        <v>4553272.25</v>
      </c>
      <c r="R2894" s="44" t="str">
        <f>VLOOKUP(F2894,'Set up'!$A$2:$E$50,5,FALSE)</f>
        <v>Cash</v>
      </c>
      <c r="S2894" s="1" t="s">
        <v>2701</v>
      </c>
    </row>
    <row r="2895" spans="1:19" ht="15" customHeight="1" x14ac:dyDescent="0.35">
      <c r="A2895" s="4">
        <v>45440</v>
      </c>
      <c r="B2895" s="5">
        <f t="shared" si="965"/>
        <v>5</v>
      </c>
      <c r="C2895" s="5">
        <f t="shared" si="966"/>
        <v>2024</v>
      </c>
      <c r="D2895" s="5" t="s">
        <v>2642</v>
      </c>
      <c r="E2895" s="5" t="str">
        <f>VLOOKUP(F2895,'[1]Set up'!$A$2:$C$50,2,FALSE)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up'!$A$2:$C$50,3,FALSE)</f>
        <v>Cash</v>
      </c>
      <c r="J2895" s="5">
        <f>VLOOKUP(F2895,'Set up'!$A$2:$D$50,4,FALSE)</f>
        <v>0</v>
      </c>
      <c r="K2895" s="4">
        <f t="shared" si="967"/>
        <v>45440</v>
      </c>
      <c r="L2895" s="5">
        <f t="shared" si="968"/>
        <v>5</v>
      </c>
      <c r="M2895" s="5">
        <f t="shared" si="969"/>
        <v>2024</v>
      </c>
      <c r="N2895" s="12">
        <v>840</v>
      </c>
      <c r="O2895" s="6">
        <f t="shared" si="970"/>
        <v>-840</v>
      </c>
      <c r="P2895" s="12">
        <f t="shared" si="971"/>
        <v>0</v>
      </c>
      <c r="Q2895" s="7">
        <v>4552821.25</v>
      </c>
      <c r="R2895" s="44" t="str">
        <f>VLOOKUP(F2895,'Set up'!$A$2:$E$50,5,FALSE)</f>
        <v>Cash</v>
      </c>
      <c r="S2895" s="1" t="s">
        <v>2701</v>
      </c>
    </row>
    <row r="2896" spans="1:19" ht="15" customHeight="1" x14ac:dyDescent="0.35">
      <c r="A2896" s="4">
        <v>45440</v>
      </c>
      <c r="B2896" s="5">
        <f t="shared" si="965"/>
        <v>5</v>
      </c>
      <c r="C2896" s="5">
        <f t="shared" si="966"/>
        <v>2024</v>
      </c>
      <c r="D2896" s="5" t="s">
        <v>2642</v>
      </c>
      <c r="E2896" s="5" t="str">
        <f>VLOOKUP(F2896,'[1]Set up'!$A$2:$C$50,2,FALSE)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up'!$A$2:$C$50,3,FALSE)</f>
        <v>Cash</v>
      </c>
      <c r="J2896" s="5">
        <f>VLOOKUP(F2896,'Set up'!$A$2:$D$50,4,FALSE)</f>
        <v>0</v>
      </c>
      <c r="K2896" s="4">
        <f t="shared" si="967"/>
        <v>45440</v>
      </c>
      <c r="L2896" s="5">
        <f t="shared" si="968"/>
        <v>5</v>
      </c>
      <c r="M2896" s="5">
        <f t="shared" si="969"/>
        <v>2024</v>
      </c>
      <c r="N2896" s="12">
        <v>280</v>
      </c>
      <c r="O2896" s="6">
        <f t="shared" si="970"/>
        <v>-280</v>
      </c>
      <c r="P2896" s="12">
        <f t="shared" si="971"/>
        <v>0</v>
      </c>
      <c r="Q2896" s="7">
        <v>4552723.75</v>
      </c>
      <c r="R2896" s="44" t="str">
        <f>VLOOKUP(F2896,'Set up'!$A$2:$E$50,5,FALSE)</f>
        <v>Cash</v>
      </c>
      <c r="S2896" s="1" t="s">
        <v>2701</v>
      </c>
    </row>
    <row r="2897" spans="1:19" ht="15" customHeight="1" x14ac:dyDescent="0.35">
      <c r="A2897" s="4">
        <v>45440</v>
      </c>
      <c r="B2897" s="5">
        <f t="shared" si="965"/>
        <v>5</v>
      </c>
      <c r="C2897" s="5">
        <f t="shared" si="966"/>
        <v>2024</v>
      </c>
      <c r="D2897" s="5" t="s">
        <v>2642</v>
      </c>
      <c r="E2897" s="5" t="str">
        <f>VLOOKUP(F2897,'[1]Set up'!$A$2:$C$50,2,FALSE)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up'!$A$2:$C$50,3,FALSE)</f>
        <v>Cash</v>
      </c>
      <c r="J2897" s="5">
        <f>VLOOKUP(F2897,'Set up'!$A$2:$D$50,4,FALSE)</f>
        <v>0</v>
      </c>
      <c r="K2897" s="4">
        <f t="shared" si="967"/>
        <v>45440</v>
      </c>
      <c r="L2897" s="5">
        <f t="shared" si="968"/>
        <v>5</v>
      </c>
      <c r="M2897" s="5">
        <f t="shared" si="969"/>
        <v>2024</v>
      </c>
      <c r="N2897" s="12">
        <v>320</v>
      </c>
      <c r="O2897" s="6">
        <f t="shared" si="970"/>
        <v>-320</v>
      </c>
      <c r="P2897" s="12">
        <f t="shared" si="971"/>
        <v>0</v>
      </c>
      <c r="Q2897" s="7">
        <v>4566978.25</v>
      </c>
      <c r="R2897" s="44" t="str">
        <f>VLOOKUP(F2897,'Set up'!$A$2:$E$50,5,FALSE)</f>
        <v>Cash</v>
      </c>
      <c r="S2897" s="1" t="s">
        <v>2701</v>
      </c>
    </row>
    <row r="2898" spans="1:19" ht="15" customHeight="1" x14ac:dyDescent="0.35">
      <c r="A2898" s="4">
        <v>45440</v>
      </c>
      <c r="B2898" s="5">
        <f t="shared" si="965"/>
        <v>5</v>
      </c>
      <c r="C2898" s="5">
        <f t="shared" si="966"/>
        <v>2024</v>
      </c>
      <c r="D2898" s="5" t="s">
        <v>2642</v>
      </c>
      <c r="E2898" s="5" t="str">
        <f>VLOOKUP(F2898,'[1]Set up'!$A$2:$C$50,2,FALSE)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up'!$A$2:$C$50,3,FALSE)</f>
        <v>Cash</v>
      </c>
      <c r="J2898" s="5">
        <f>VLOOKUP(F2898,'Set up'!$A$2:$D$50,4,FALSE)</f>
        <v>0</v>
      </c>
      <c r="K2898" s="4">
        <f t="shared" si="967"/>
        <v>45440</v>
      </c>
      <c r="L2898" s="5">
        <f t="shared" si="968"/>
        <v>5</v>
      </c>
      <c r="M2898" s="5">
        <f t="shared" si="969"/>
        <v>2024</v>
      </c>
      <c r="N2898" s="12">
        <v>283.8</v>
      </c>
      <c r="O2898" s="6">
        <f t="shared" si="970"/>
        <v>-283.8</v>
      </c>
      <c r="P2898" s="12">
        <f t="shared" si="971"/>
        <v>0</v>
      </c>
      <c r="Q2898" s="7">
        <v>4560828.05</v>
      </c>
      <c r="R2898" s="44" t="str">
        <f>VLOOKUP(F2898,'Set up'!$A$2:$E$50,5,FALSE)</f>
        <v>Cash</v>
      </c>
      <c r="S2898" s="1" t="s">
        <v>2701</v>
      </c>
    </row>
    <row r="2899" spans="1:19" ht="15" customHeight="1" x14ac:dyDescent="0.35">
      <c r="A2899" s="4">
        <v>45441</v>
      </c>
      <c r="B2899" s="5">
        <f t="shared" si="965"/>
        <v>5</v>
      </c>
      <c r="C2899" s="5">
        <f t="shared" si="966"/>
        <v>2024</v>
      </c>
      <c r="D2899" s="5" t="s">
        <v>2645</v>
      </c>
      <c r="E2899" s="5" t="str">
        <f>VLOOKUP(F2899,'[1]Set up'!$A$2:$C$50,2,FALSE)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up'!$A$2:$C$50,3,FALSE)</f>
        <v>Cash</v>
      </c>
      <c r="J2899" s="5">
        <f>VLOOKUP(F2899,'Set up'!$A$2:$D$50,4,FALSE)</f>
        <v>0</v>
      </c>
      <c r="K2899" s="4">
        <f t="shared" si="967"/>
        <v>45441</v>
      </c>
      <c r="L2899" s="5">
        <f t="shared" si="968"/>
        <v>5</v>
      </c>
      <c r="M2899" s="5">
        <f t="shared" si="969"/>
        <v>2024</v>
      </c>
      <c r="N2899" s="12">
        <v>240</v>
      </c>
      <c r="O2899" s="6">
        <f t="shared" si="970"/>
        <v>-240</v>
      </c>
      <c r="P2899" s="6">
        <f t="shared" si="971"/>
        <v>0</v>
      </c>
      <c r="Q2899" s="7">
        <v>4575939.75</v>
      </c>
      <c r="R2899" s="44" t="str">
        <f>VLOOKUP(F2899,'Set up'!$A$2:$E$50,5,FALSE)</f>
        <v>Cash</v>
      </c>
      <c r="S2899" s="1" t="s">
        <v>2706</v>
      </c>
    </row>
    <row r="2900" spans="1:19" ht="15" customHeight="1" x14ac:dyDescent="0.35">
      <c r="A2900" s="4">
        <v>45441</v>
      </c>
      <c r="B2900" s="5">
        <f t="shared" si="965"/>
        <v>5</v>
      </c>
      <c r="C2900" s="5">
        <f t="shared" si="966"/>
        <v>2024</v>
      </c>
      <c r="D2900" s="5" t="s">
        <v>2645</v>
      </c>
      <c r="E2900" s="5" t="str">
        <f>VLOOKUP(F2900,'[1]Set up'!$A$2:$C$50,2,FALSE)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up'!$A$2:$C$50,3,FALSE)</f>
        <v>Cash</v>
      </c>
      <c r="J2900" s="5">
        <f>VLOOKUP(F2900,'Set up'!$A$2:$D$50,4,FALSE)</f>
        <v>0</v>
      </c>
      <c r="K2900" s="4">
        <f t="shared" si="967"/>
        <v>45441</v>
      </c>
      <c r="L2900" s="5">
        <f t="shared" si="968"/>
        <v>5</v>
      </c>
      <c r="M2900" s="5">
        <f t="shared" si="969"/>
        <v>2024</v>
      </c>
      <c r="N2900" s="12">
        <v>225</v>
      </c>
      <c r="O2900" s="6">
        <f t="shared" si="970"/>
        <v>-225</v>
      </c>
      <c r="P2900" s="6">
        <f t="shared" si="971"/>
        <v>0</v>
      </c>
      <c r="Q2900" s="7">
        <v>4522935.45</v>
      </c>
      <c r="R2900" s="44" t="str">
        <f>VLOOKUP(F2900,'Set up'!$A$2:$E$50,5,FALSE)</f>
        <v>Cash</v>
      </c>
      <c r="S2900" s="1" t="s">
        <v>2706</v>
      </c>
    </row>
    <row r="2901" spans="1:19" ht="15" customHeight="1" x14ac:dyDescent="0.35">
      <c r="A2901" s="4">
        <v>45441</v>
      </c>
      <c r="B2901" s="5">
        <f t="shared" si="965"/>
        <v>5</v>
      </c>
      <c r="C2901" s="5">
        <f t="shared" si="966"/>
        <v>2024</v>
      </c>
      <c r="D2901" s="5" t="s">
        <v>2645</v>
      </c>
      <c r="E2901" s="5" t="str">
        <f>VLOOKUP(F2901,'[1]Set up'!$A$2:$C$50,2,FALSE)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up'!$A$2:$C$50,3,FALSE)</f>
        <v>Cash</v>
      </c>
      <c r="J2901" s="5">
        <f>VLOOKUP(F2901,'Set up'!$A$2:$D$50,4,FALSE)</f>
        <v>0</v>
      </c>
      <c r="K2901" s="4">
        <f t="shared" si="967"/>
        <v>45441</v>
      </c>
      <c r="L2901" s="5">
        <f t="shared" si="968"/>
        <v>5</v>
      </c>
      <c r="M2901" s="5">
        <f t="shared" si="969"/>
        <v>2024</v>
      </c>
      <c r="N2901" s="12">
        <v>258</v>
      </c>
      <c r="O2901" s="6">
        <f t="shared" si="970"/>
        <v>-258</v>
      </c>
      <c r="P2901" s="6">
        <f t="shared" si="971"/>
        <v>0</v>
      </c>
      <c r="Q2901" s="7">
        <v>4525093.45</v>
      </c>
      <c r="R2901" s="44" t="str">
        <f>VLOOKUP(F2901,'Set up'!$A$2:$E$50,5,FALSE)</f>
        <v>Cash</v>
      </c>
      <c r="S2901" s="1" t="s">
        <v>2706</v>
      </c>
    </row>
    <row r="2902" spans="1:19" ht="15" customHeight="1" x14ac:dyDescent="0.35">
      <c r="A2902" s="4">
        <v>45441</v>
      </c>
      <c r="B2902" s="5">
        <f t="shared" si="965"/>
        <v>5</v>
      </c>
      <c r="C2902" s="5">
        <f t="shared" si="966"/>
        <v>2024</v>
      </c>
      <c r="D2902" s="5" t="s">
        <v>2648</v>
      </c>
      <c r="E2902" s="5" t="str">
        <f>VLOOKUP(F2902,'[1]Set up'!$A$2:$C$50,2,FALSE)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up'!$A$2:$C$50,3,FALSE)</f>
        <v>Cash</v>
      </c>
      <c r="J2902" s="5">
        <f>VLOOKUP(F2902,'Set up'!$A$2:$D$50,4,FALSE)</f>
        <v>0</v>
      </c>
      <c r="K2902" s="4">
        <f t="shared" si="967"/>
        <v>45441</v>
      </c>
      <c r="L2902" s="5">
        <f t="shared" si="968"/>
        <v>5</v>
      </c>
      <c r="M2902" s="5">
        <f t="shared" si="969"/>
        <v>2024</v>
      </c>
      <c r="N2902" s="12">
        <v>1672</v>
      </c>
      <c r="O2902" s="6">
        <f t="shared" ref="O2902:O2904" si="972">-N2902</f>
        <v>-1672</v>
      </c>
      <c r="P2902" s="12">
        <f t="shared" ref="P2902:P2904" si="973">SUM(N2902+O2902)</f>
        <v>0</v>
      </c>
      <c r="Q2902" s="7">
        <v>4528832.45</v>
      </c>
      <c r="R2902" s="44" t="str">
        <f>VLOOKUP(F2902,'Set up'!$A$2:$E$50,5,FALSE)</f>
        <v>Cash</v>
      </c>
      <c r="S2902" s="1" t="s">
        <v>2699</v>
      </c>
    </row>
    <row r="2903" spans="1:19" ht="15" customHeight="1" x14ac:dyDescent="0.35">
      <c r="A2903" s="4">
        <v>45441</v>
      </c>
      <c r="B2903" s="5">
        <f t="shared" si="965"/>
        <v>5</v>
      </c>
      <c r="C2903" s="5">
        <f t="shared" si="966"/>
        <v>2024</v>
      </c>
      <c r="D2903" s="5" t="s">
        <v>2648</v>
      </c>
      <c r="E2903" s="5" t="str">
        <f>VLOOKUP(F2903,'[1]Set up'!$A$2:$C$50,2,FALSE)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up'!$A$2:$C$50,3,FALSE)</f>
        <v>Cash</v>
      </c>
      <c r="J2903" s="5">
        <f>VLOOKUP(F2903,'Set up'!$A$2:$D$50,4,FALSE)</f>
        <v>0</v>
      </c>
      <c r="K2903" s="4">
        <f t="shared" si="967"/>
        <v>45441</v>
      </c>
      <c r="L2903" s="5">
        <f t="shared" si="968"/>
        <v>5</v>
      </c>
      <c r="M2903" s="5">
        <f t="shared" si="969"/>
        <v>2024</v>
      </c>
      <c r="N2903" s="12">
        <v>630</v>
      </c>
      <c r="O2903" s="6">
        <f t="shared" si="972"/>
        <v>-630</v>
      </c>
      <c r="P2903" s="12">
        <f t="shared" si="973"/>
        <v>0</v>
      </c>
      <c r="Q2903" s="7">
        <v>4527967.95</v>
      </c>
      <c r="R2903" s="44" t="str">
        <f>VLOOKUP(F2903,'Set up'!$A$2:$E$50,5,FALSE)</f>
        <v>Cash</v>
      </c>
      <c r="S2903" s="1" t="s">
        <v>2699</v>
      </c>
    </row>
    <row r="2904" spans="1:19" ht="15" customHeight="1" x14ac:dyDescent="0.35">
      <c r="A2904" s="4">
        <v>45441</v>
      </c>
      <c r="B2904" s="5">
        <f t="shared" si="965"/>
        <v>5</v>
      </c>
      <c r="C2904" s="5">
        <f t="shared" si="966"/>
        <v>2024</v>
      </c>
      <c r="D2904" s="5" t="s">
        <v>2648</v>
      </c>
      <c r="E2904" s="5" t="str">
        <f>VLOOKUP(F2904,'[1]Set up'!$A$2:$C$50,2,FALSE)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up'!$A$2:$C$50,3,FALSE)</f>
        <v>Cash</v>
      </c>
      <c r="J2904" s="5">
        <f>VLOOKUP(F2904,'Set up'!$A$2:$D$50,4,FALSE)</f>
        <v>0</v>
      </c>
      <c r="K2904" s="4">
        <f t="shared" si="967"/>
        <v>45441</v>
      </c>
      <c r="L2904" s="5">
        <f t="shared" si="968"/>
        <v>5</v>
      </c>
      <c r="M2904" s="5">
        <f t="shared" si="969"/>
        <v>2024</v>
      </c>
      <c r="N2904" s="12">
        <v>110</v>
      </c>
      <c r="O2904" s="6">
        <f t="shared" si="972"/>
        <v>-110</v>
      </c>
      <c r="P2904" s="12">
        <f t="shared" si="973"/>
        <v>0</v>
      </c>
      <c r="Q2904" s="7">
        <v>4528543.45</v>
      </c>
      <c r="R2904" s="44" t="str">
        <f>VLOOKUP(F2904,'Set up'!$A$2:$E$50,5,FALSE)</f>
        <v>Cash</v>
      </c>
      <c r="S2904" s="1" t="s">
        <v>2699</v>
      </c>
    </row>
    <row r="2905" spans="1:19" ht="15" customHeight="1" x14ac:dyDescent="0.35">
      <c r="A2905" s="4">
        <v>45441</v>
      </c>
      <c r="B2905" s="5">
        <f t="shared" si="965"/>
        <v>5</v>
      </c>
      <c r="C2905" s="5">
        <f t="shared" si="966"/>
        <v>2024</v>
      </c>
      <c r="D2905" s="5" t="s">
        <v>2649</v>
      </c>
      <c r="E2905" s="5" t="str">
        <f>VLOOKUP(F2905,'[1]Set up'!$A$2:$C$50,2,FALSE)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up'!$A$2:$C$50,3,FALSE)</f>
        <v>Cash</v>
      </c>
      <c r="J2905" s="5">
        <f>VLOOKUP(F2905,'Set up'!$A$2:$D$50,4,FALSE)</f>
        <v>0</v>
      </c>
      <c r="K2905" s="4">
        <f t="shared" si="967"/>
        <v>45441</v>
      </c>
      <c r="L2905" s="5">
        <f t="shared" si="968"/>
        <v>5</v>
      </c>
      <c r="M2905" s="5">
        <f t="shared" si="969"/>
        <v>2024</v>
      </c>
      <c r="N2905" s="12">
        <v>437.5</v>
      </c>
      <c r="O2905" s="12"/>
      <c r="P2905" s="12">
        <v>437.5</v>
      </c>
      <c r="Q2905" s="7">
        <v>4530485.95</v>
      </c>
      <c r="R2905" s="44" t="str">
        <f>VLOOKUP(F2905,'Set up'!$A$2:$E$50,5,FALSE)</f>
        <v>Trsf</v>
      </c>
    </row>
    <row r="2906" spans="1:19" ht="15" customHeight="1" x14ac:dyDescent="0.35">
      <c r="A2906" s="4">
        <v>45441</v>
      </c>
      <c r="B2906" s="5">
        <f t="shared" si="965"/>
        <v>5</v>
      </c>
      <c r="C2906" s="5">
        <f t="shared" si="966"/>
        <v>2024</v>
      </c>
      <c r="D2906" s="5" t="s">
        <v>2650</v>
      </c>
      <c r="E2906" s="5" t="str">
        <f>VLOOKUP(F2906,'[1]Set up'!$A$2:$C$50,2,FALSE)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up'!$A$2:$C$50,3,FALSE)</f>
        <v>Cash</v>
      </c>
      <c r="J2906" s="5">
        <f>VLOOKUP(F2906,'Set up'!$A$2:$D$50,4,FALSE)</f>
        <v>0</v>
      </c>
      <c r="K2906" s="4">
        <f t="shared" si="967"/>
        <v>45441</v>
      </c>
      <c r="L2906" s="5">
        <f t="shared" si="968"/>
        <v>5</v>
      </c>
      <c r="M2906" s="5">
        <f t="shared" si="969"/>
        <v>2024</v>
      </c>
      <c r="N2906" s="12">
        <v>11396</v>
      </c>
      <c r="O2906" s="12"/>
      <c r="P2906" s="12">
        <v>11396</v>
      </c>
      <c r="Q2906" s="7">
        <v>4541971.95</v>
      </c>
      <c r="R2906" s="44" t="str">
        <f>VLOOKUP(F2906,'Set up'!$A$2:$E$50,5,FALSE)</f>
        <v>Trsf</v>
      </c>
    </row>
    <row r="2907" spans="1:19" ht="15" customHeight="1" x14ac:dyDescent="0.35">
      <c r="A2907" s="4">
        <v>45441</v>
      </c>
      <c r="B2907" s="5">
        <f t="shared" si="965"/>
        <v>5</v>
      </c>
      <c r="C2907" s="5">
        <f t="shared" si="966"/>
        <v>2024</v>
      </c>
      <c r="D2907" s="5" t="s">
        <v>2650</v>
      </c>
      <c r="E2907" s="5" t="str">
        <f>VLOOKUP(F2907,'[1]Set up'!$A$2:$C$50,2,FALSE)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up'!$A$2:$C$50,3,FALSE)</f>
        <v>Cash</v>
      </c>
      <c r="J2907" s="5">
        <f>VLOOKUP(F2907,'Set up'!$A$2:$D$50,4,FALSE)</f>
        <v>0</v>
      </c>
      <c r="K2907" s="4">
        <f t="shared" si="967"/>
        <v>45441</v>
      </c>
      <c r="L2907" s="5">
        <f t="shared" si="968"/>
        <v>5</v>
      </c>
      <c r="M2907" s="5">
        <f t="shared" si="969"/>
        <v>2024</v>
      </c>
      <c r="N2907" s="12">
        <v>3480</v>
      </c>
      <c r="O2907" s="12"/>
      <c r="P2907" s="12">
        <v>3480</v>
      </c>
      <c r="Q2907" s="7">
        <v>4556347.95</v>
      </c>
      <c r="R2907" s="44" t="str">
        <f>VLOOKUP(F2907,'Set up'!$A$2:$E$50,5,FALSE)</f>
        <v>Trsf</v>
      </c>
    </row>
    <row r="2908" spans="1:19" ht="15" customHeight="1" x14ac:dyDescent="0.35">
      <c r="A2908" s="4">
        <v>45441</v>
      </c>
      <c r="B2908" s="5">
        <f t="shared" si="965"/>
        <v>5</v>
      </c>
      <c r="C2908" s="5">
        <f t="shared" si="966"/>
        <v>2024</v>
      </c>
      <c r="D2908" s="5" t="s">
        <v>2650</v>
      </c>
      <c r="E2908" s="5" t="str">
        <f>VLOOKUP(F2908,'[1]Set up'!$A$2:$C$50,2,FALSE)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up'!$A$2:$C$50,3,FALSE)</f>
        <v>Cash</v>
      </c>
      <c r="J2908" s="5">
        <f>VLOOKUP(F2908,'Set up'!$A$2:$D$50,4,FALSE)</f>
        <v>0</v>
      </c>
      <c r="K2908" s="4">
        <f t="shared" si="967"/>
        <v>45441</v>
      </c>
      <c r="L2908" s="5">
        <f t="shared" si="968"/>
        <v>5</v>
      </c>
      <c r="M2908" s="5">
        <f t="shared" si="969"/>
        <v>2024</v>
      </c>
      <c r="N2908" s="12">
        <v>2340</v>
      </c>
      <c r="O2908" s="12"/>
      <c r="P2908" s="12">
        <v>2340</v>
      </c>
      <c r="Q2908" s="7">
        <v>4547751.95</v>
      </c>
      <c r="R2908" s="44" t="str">
        <f>VLOOKUP(F2908,'Set up'!$A$2:$E$50,5,FALSE)</f>
        <v>Trsf</v>
      </c>
    </row>
    <row r="2909" spans="1:19" ht="15" customHeight="1" x14ac:dyDescent="0.35">
      <c r="A2909" s="4">
        <v>45441</v>
      </c>
      <c r="B2909" s="5">
        <f t="shared" si="965"/>
        <v>5</v>
      </c>
      <c r="C2909" s="5">
        <f t="shared" si="966"/>
        <v>2024</v>
      </c>
      <c r="D2909" s="5" t="s">
        <v>2650</v>
      </c>
      <c r="E2909" s="5" t="str">
        <f>VLOOKUP(F2909,'[1]Set up'!$A$2:$C$50,2,FALSE)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up'!$A$2:$C$50,3,FALSE)</f>
        <v>Cash</v>
      </c>
      <c r="J2909" s="5">
        <f>VLOOKUP(F2909,'Set up'!$A$2:$D$50,4,FALSE)</f>
        <v>0</v>
      </c>
      <c r="K2909" s="4">
        <f t="shared" si="967"/>
        <v>45441</v>
      </c>
      <c r="L2909" s="5">
        <f t="shared" si="968"/>
        <v>5</v>
      </c>
      <c r="M2909" s="5">
        <f t="shared" si="969"/>
        <v>2024</v>
      </c>
      <c r="N2909" s="12">
        <v>2000</v>
      </c>
      <c r="O2909" s="12"/>
      <c r="P2909" s="12">
        <v>2000</v>
      </c>
      <c r="Q2909" s="7">
        <v>4546831.95</v>
      </c>
      <c r="R2909" s="44" t="str">
        <f>VLOOKUP(F2909,'Set up'!$A$2:$E$50,5,FALSE)</f>
        <v>Trsf</v>
      </c>
    </row>
    <row r="2910" spans="1:19" ht="15" customHeight="1" x14ac:dyDescent="0.35">
      <c r="A2910" s="4"/>
      <c r="G2910" s="99"/>
      <c r="K2910" s="4"/>
      <c r="Q2910" s="7"/>
      <c r="R2910" s="44"/>
    </row>
    <row r="2911" spans="1:19" ht="15" customHeight="1" x14ac:dyDescent="0.35">
      <c r="A2911" s="4"/>
      <c r="G2911" s="99"/>
      <c r="K2911" s="4"/>
      <c r="Q2911" s="7"/>
      <c r="R2911" s="44"/>
    </row>
    <row r="2912" spans="1:19" x14ac:dyDescent="0.35">
      <c r="K2912" s="4"/>
      <c r="Q2912" s="51"/>
    </row>
    <row r="2913" spans="11:17" x14ac:dyDescent="0.35">
      <c r="K2913" s="11" t="s">
        <v>195</v>
      </c>
      <c r="N2913" s="30">
        <f>SUM(N2:N2912)</f>
        <v>4702359.8499999996</v>
      </c>
      <c r="O2913" s="32">
        <f>SUM(O2:O2912)</f>
        <v>-3938619.0500000003</v>
      </c>
      <c r="P2913" s="34">
        <f>SUM(P2:P2912)</f>
        <v>763740.79999999993</v>
      </c>
      <c r="Q2913" s="52">
        <f>SUM(N2913+O2913)</f>
        <v>763740.79999999935</v>
      </c>
    </row>
    <row r="2914" spans="11:17" x14ac:dyDescent="0.35">
      <c r="N2914" s="31" t="s">
        <v>198</v>
      </c>
      <c r="O2914" s="33" t="s">
        <v>196</v>
      </c>
      <c r="P2914" s="35" t="s">
        <v>197</v>
      </c>
      <c r="Q2914" s="53"/>
    </row>
    <row r="2915" spans="11:17" x14ac:dyDescent="0.35">
      <c r="N2915" s="28"/>
      <c r="O2915" s="28"/>
      <c r="P2915" s="28"/>
      <c r="Q2915" s="28"/>
    </row>
    <row r="2916" spans="11:17" x14ac:dyDescent="0.35">
      <c r="Q2916" s="51"/>
    </row>
    <row r="2917" spans="11:17" x14ac:dyDescent="0.35">
      <c r="O2917" s="32">
        <f>SUM(O2913)</f>
        <v>-3938619.0500000003</v>
      </c>
      <c r="P2917" s="27" t="s">
        <v>194</v>
      </c>
      <c r="Q2917" s="54" t="s">
        <v>196</v>
      </c>
    </row>
    <row r="2918" spans="11:17" x14ac:dyDescent="0.35">
      <c r="O2918" s="6">
        <v>0.5</v>
      </c>
      <c r="P2918" s="27" t="s">
        <v>194</v>
      </c>
      <c r="Q2918" s="50" t="s">
        <v>285</v>
      </c>
    </row>
    <row r="2919" spans="11:17" x14ac:dyDescent="0.35">
      <c r="P2919" s="27"/>
      <c r="Q2919" s="50"/>
    </row>
    <row r="2920" spans="11:17" ht="16" thickBot="1" x14ac:dyDescent="0.4">
      <c r="O2920" s="29">
        <f>SUM(O2917:O2919)</f>
        <v>-3938618.5500000003</v>
      </c>
      <c r="P2920" s="27" t="s">
        <v>194</v>
      </c>
      <c r="Q2920" s="49" t="s">
        <v>2713</v>
      </c>
    </row>
    <row r="2921" spans="11:17" ht="16" thickTop="1" x14ac:dyDescent="0.35">
      <c r="Q2921" s="51"/>
    </row>
    <row r="2922" spans="11:17" x14ac:dyDescent="0.35">
      <c r="Q292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0"/>
  <sheetViews>
    <sheetView workbookViewId="0">
      <selection activeCell="C47" sqref="C47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  <row r="49" spans="1:5" ht="15.5" x14ac:dyDescent="0.35">
      <c r="A49" s="1" t="s">
        <v>2435</v>
      </c>
      <c r="B49" s="118" t="s">
        <v>2434</v>
      </c>
      <c r="C49" s="118" t="s">
        <v>5</v>
      </c>
      <c r="D49" s="118">
        <v>1</v>
      </c>
      <c r="E49" s="118" t="s">
        <v>5</v>
      </c>
    </row>
    <row r="50" spans="1:5" ht="15.5" x14ac:dyDescent="0.35">
      <c r="A50" s="1" t="s">
        <v>2513</v>
      </c>
      <c r="B50" s="118" t="s">
        <v>2620</v>
      </c>
      <c r="C50" s="118" t="s">
        <v>5</v>
      </c>
      <c r="D50" s="118">
        <v>2</v>
      </c>
      <c r="E50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2024-07-20T12:31:25Z</cp:lastPrinted>
  <dcterms:created xsi:type="dcterms:W3CDTF">2020-07-09T14:04:13Z</dcterms:created>
  <dcterms:modified xsi:type="dcterms:W3CDTF">2024-07-23T17:34:08Z</dcterms:modified>
</cp:coreProperties>
</file>