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 quotation related\"/>
    </mc:Choice>
  </mc:AlternateContent>
  <xr:revisionPtr revIDLastSave="0" documentId="13_ncr:1_{011702FA-0EAD-45B8-A6B0-1D389F09A0B2}" xr6:coauthVersionLast="47" xr6:coauthVersionMax="47" xr10:uidLastSave="{00000000-0000-0000-0000-000000000000}"/>
  <bookViews>
    <workbookView xWindow="-110" yWindow="-110" windowWidth="19420" windowHeight="10300" tabRatio="848" firstSheet="37" activeTab="42" xr2:uid="{C063B51F-2208-4AD6-B9A9-2255324DCE0A}"/>
  </bookViews>
  <sheets>
    <sheet name="Q1 Kelnico 190520" sheetId="1" r:id="rId1"/>
    <sheet name="Q2 Kelnico 250520" sheetId="2" r:id="rId2"/>
    <sheet name="Q3 Siew Min 220620" sheetId="3" r:id="rId3"/>
    <sheet name="Q4 Sley 110620" sheetId="4" r:id="rId4"/>
    <sheet name="Q5 Pandian 220620" sheetId="5" r:id="rId5"/>
    <sheet name="Q6 JMC 290620 &amp;revised_whatsapp" sheetId="6" r:id="rId6"/>
    <sheet name="Q7 Yew Seng 290620" sheetId="7" r:id="rId7"/>
    <sheet name="Q8 Chin 290620" sheetId="8" r:id="rId8"/>
    <sheet name="Q9 AFTZ 290620" sheetId="9" r:id="rId9"/>
    <sheet name="Q10 Wonderland 070820" sheetId="10" r:id="rId10"/>
    <sheet name="Q11 Pandian2 100820" sheetId="11" r:id="rId11"/>
    <sheet name="Q12 Yew Seng 070920" sheetId="12" r:id="rId12"/>
    <sheet name="Q13 PMC 141020" sheetId="13" r:id="rId13"/>
    <sheet name="Q14 Jin Fa 261020" sheetId="14" r:id="rId14"/>
    <sheet name="Q15 JT Johan 031020" sheetId="15" r:id="rId15"/>
    <sheet name="Q16 Ah Long's friend" sheetId="16" r:id="rId16"/>
    <sheet name="Q17 Yew Seng 081220" sheetId="17" r:id="rId17"/>
    <sheet name="Q18 PMC 010121" sheetId="18" r:id="rId18"/>
    <sheet name="Q19 RHW" sheetId="20" r:id="rId19"/>
    <sheet name="Q20 IK" sheetId="21" r:id="rId20"/>
    <sheet name="Q21 S&amp;J" sheetId="22" r:id="rId21"/>
    <sheet name="Q22 Win Fiber" sheetId="23" r:id="rId22"/>
    <sheet name="Q23 Bobfibre" sheetId="24" r:id="rId23"/>
    <sheet name="Q24 Living DivaniSWin Fiber" sheetId="25" r:id="rId24"/>
    <sheet name="Q25 Desuki" sheetId="26" r:id="rId25"/>
    <sheet name="Q26 Transform" sheetId="27" r:id="rId26"/>
    <sheet name="Q27 Hai Kee Hung" sheetId="28" r:id="rId27"/>
    <sheet name="Q28 WSA Engineering" sheetId="30" r:id="rId28"/>
    <sheet name="Q29 PMC En Bakar" sheetId="32" r:id="rId29"/>
    <sheet name="Q30 WSA Engineering" sheetId="33" r:id="rId30"/>
    <sheet name="Q31 En Zalani" sheetId="37" r:id="rId31"/>
    <sheet name="Q32 WSA Engineering" sheetId="34" r:id="rId32"/>
    <sheet name="PMC En Bakar_qty" sheetId="38" r:id="rId33"/>
    <sheet name="Q30 PMC En Bakar" sheetId="39" r:id="rId34"/>
    <sheet name=" PMC 31 Mongul's friend" sheetId="40" r:id="rId35"/>
    <sheet name="Q32 PMC En Bakar" sheetId="41" r:id="rId36"/>
    <sheet name="Q33 DEKS Resources" sheetId="43" r:id="rId37"/>
    <sheet name="Q33 DEKS Resources Add on" sheetId="46" r:id="rId38"/>
    <sheet name="Inv311 DEKS_SF Eng_Sample" sheetId="44" r:id="rId39"/>
    <sheet name="Inv311 SF Eng DEKS_Sample" sheetId="45" r:id="rId40"/>
    <sheet name="Q34 Airebus" sheetId="48" r:id="rId41"/>
    <sheet name="Q35 Hamdan" sheetId="49" r:id="rId42"/>
    <sheet name="Q36 RBD World Wide" sheetId="51" r:id="rId43"/>
    <sheet name="Q29 PMC En Bakar (2)" sheetId="50" r:id="rId44"/>
  </sheets>
  <definedNames>
    <definedName name="_xlnm.Print_Area" localSheetId="34">' PMC 31 Mongul''s friend'!$A$1:$O$61</definedName>
    <definedName name="_xlnm.Print_Area" localSheetId="38">'Inv311 DEKS_SF Eng_Sample'!$A$1:$O$65</definedName>
    <definedName name="_xlnm.Print_Area" localSheetId="39">'Inv311 SF Eng DEKS_Sample'!$A$1:$O$65</definedName>
    <definedName name="_xlnm.Print_Area" localSheetId="32">'PMC En Bakar_qty'!$A$1:$O$61</definedName>
    <definedName name="_xlnm.Print_Area" localSheetId="12">'Q13 PMC 141020'!$A$1:$O$61</definedName>
    <definedName name="_xlnm.Print_Area" localSheetId="14">'Q15 JT Johan 031020'!$A$1:$O$61</definedName>
    <definedName name="_xlnm.Print_Area" localSheetId="17">'Q18 PMC 010121'!$A$1:$O$61</definedName>
    <definedName name="_xlnm.Print_Area" localSheetId="18">'Q19 RHW'!$A$1:$O$62</definedName>
    <definedName name="_xlnm.Print_Area" localSheetId="19">'Q20 IK'!$A$1:$O$62</definedName>
    <definedName name="_xlnm.Print_Area" localSheetId="20">'Q21 S&amp;J'!$A$1:$O$62</definedName>
    <definedName name="_xlnm.Print_Area" localSheetId="21">'Q22 Win Fiber'!$A$1:$O$62</definedName>
    <definedName name="_xlnm.Print_Area" localSheetId="22">'Q23 Bobfibre'!$A$1:$O$62</definedName>
    <definedName name="_xlnm.Print_Area" localSheetId="23">'Q24 Living DivaniSWin Fiber'!$A$1:$O$62</definedName>
    <definedName name="_xlnm.Print_Area" localSheetId="24">'Q25 Desuki'!$A$1:$O$62</definedName>
    <definedName name="_xlnm.Print_Area" localSheetId="25">'Q26 Transform'!$A$1:$O$62</definedName>
    <definedName name="_xlnm.Print_Area" localSheetId="26">'Q27 Hai Kee Hung'!$A$1:$P$62</definedName>
    <definedName name="_xlnm.Print_Area" localSheetId="27">'Q28 WSA Engineering'!$A$1:$R$61</definedName>
    <definedName name="_xlnm.Print_Area" localSheetId="28">'Q29 PMC En Bakar'!$A$1:$O$61</definedName>
    <definedName name="_xlnm.Print_Area" localSheetId="43">'Q29 PMC En Bakar (2)'!$A$1:$O$61</definedName>
    <definedName name="_xlnm.Print_Area" localSheetId="33">'Q30 PMC En Bakar'!$A$1:$O$61</definedName>
    <definedName name="_xlnm.Print_Area" localSheetId="29">'Q30 WSA Engineering'!$A$1:$O$63</definedName>
    <definedName name="_xlnm.Print_Area" localSheetId="30">'Q31 En Zalani'!$A$1:$O$62</definedName>
    <definedName name="_xlnm.Print_Area" localSheetId="35">'Q32 PMC En Bakar'!$A$1:$O$61</definedName>
    <definedName name="_xlnm.Print_Area" localSheetId="31">'Q32 WSA Engineering'!$A$1:$O$63</definedName>
    <definedName name="_xlnm.Print_Area" localSheetId="36">'Q33 DEKS Resources'!$A$1:$O$65</definedName>
    <definedName name="_xlnm.Print_Area" localSheetId="37">'Q33 DEKS Resources Add on'!$A$1:$O$65</definedName>
    <definedName name="_xlnm.Print_Area" localSheetId="40">'Q34 Airebus'!$A$1:$O$62</definedName>
    <definedName name="_xlnm.Print_Area" localSheetId="41">'Q35 Hamdan'!$A$1:$Q$62</definedName>
    <definedName name="_xlnm.Print_Area" localSheetId="42">'Q36 RBD World Wide'!$A$1:$Q$62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51" l="1"/>
  <c r="O24" i="51" l="1"/>
  <c r="O25" i="51"/>
  <c r="O26" i="51"/>
  <c r="O27" i="51"/>
  <c r="O28" i="51"/>
  <c r="O29" i="51"/>
  <c r="O30" i="51"/>
  <c r="O23" i="51" l="1"/>
  <c r="O36" i="50"/>
  <c r="O35" i="50"/>
  <c r="O34" i="50"/>
  <c r="O33" i="50"/>
  <c r="O32" i="50"/>
  <c r="O31" i="50"/>
  <c r="O30" i="50"/>
  <c r="O29" i="50"/>
  <c r="O28" i="50"/>
  <c r="O27" i="50"/>
  <c r="O46" i="50" s="1"/>
  <c r="O26" i="50"/>
  <c r="O25" i="49"/>
  <c r="O24" i="49"/>
  <c r="O23" i="49"/>
  <c r="O25" i="48"/>
  <c r="O24" i="48"/>
  <c r="O23" i="48"/>
  <c r="U54" i="46"/>
  <c r="O34" i="46"/>
  <c r="X34" i="46" s="1"/>
  <c r="O24" i="43"/>
  <c r="O25" i="43"/>
  <c r="O26" i="43"/>
  <c r="O27" i="43"/>
  <c r="O28" i="43"/>
  <c r="O29" i="43"/>
  <c r="O30" i="43"/>
  <c r="O31" i="43"/>
  <c r="O32" i="43"/>
  <c r="O33" i="43"/>
  <c r="O34" i="43"/>
  <c r="X34" i="43" s="1"/>
  <c r="T34" i="43"/>
  <c r="W54" i="43"/>
  <c r="T33" i="43"/>
  <c r="T32" i="43"/>
  <c r="T31" i="43"/>
  <c r="T32" i="46"/>
  <c r="T33" i="46"/>
  <c r="T34" i="46"/>
  <c r="T31" i="46"/>
  <c r="V40" i="46"/>
  <c r="V39" i="46"/>
  <c r="V38" i="46"/>
  <c r="V37" i="46"/>
  <c r="V36" i="46"/>
  <c r="V35" i="46"/>
  <c r="O33" i="46"/>
  <c r="X33" i="46" s="1"/>
  <c r="O32" i="46"/>
  <c r="O31" i="46"/>
  <c r="X31" i="46" s="1"/>
  <c r="T30" i="46"/>
  <c r="O30" i="46"/>
  <c r="T29" i="46"/>
  <c r="O29" i="46"/>
  <c r="X29" i="46" s="1"/>
  <c r="T28" i="46"/>
  <c r="O28" i="46"/>
  <c r="X28" i="46" s="1"/>
  <c r="T27" i="46"/>
  <c r="O27" i="46"/>
  <c r="X27" i="46" s="1"/>
  <c r="T26" i="46"/>
  <c r="O26" i="46"/>
  <c r="X26" i="46" s="1"/>
  <c r="T25" i="46"/>
  <c r="O25" i="46"/>
  <c r="X25" i="46" s="1"/>
  <c r="T24" i="46"/>
  <c r="O24" i="46"/>
  <c r="V24" i="46" s="1"/>
  <c r="W24" i="46" s="1"/>
  <c r="T23" i="46"/>
  <c r="O23" i="46"/>
  <c r="T29" i="43"/>
  <c r="X33" i="43"/>
  <c r="O32" i="45"/>
  <c r="U32" i="45" s="1"/>
  <c r="V32" i="45" s="1"/>
  <c r="O31" i="45"/>
  <c r="U31" i="45" s="1"/>
  <c r="V31" i="45" s="1"/>
  <c r="T30" i="45"/>
  <c r="O30" i="45"/>
  <c r="U30" i="45" s="1"/>
  <c r="V30" i="45" s="1"/>
  <c r="T29" i="45"/>
  <c r="O29" i="45"/>
  <c r="T28" i="45"/>
  <c r="O28" i="45"/>
  <c r="U28" i="45" s="1"/>
  <c r="V28" i="45" s="1"/>
  <c r="T27" i="45"/>
  <c r="O27" i="45"/>
  <c r="T26" i="45"/>
  <c r="O26" i="45"/>
  <c r="U26" i="45" s="1"/>
  <c r="V26" i="45" s="1"/>
  <c r="T25" i="45"/>
  <c r="O25" i="45"/>
  <c r="T24" i="45"/>
  <c r="O24" i="45"/>
  <c r="U24" i="45" s="1"/>
  <c r="V24" i="45" s="1"/>
  <c r="T23" i="45"/>
  <c r="O23" i="45"/>
  <c r="O32" i="44"/>
  <c r="O31" i="44"/>
  <c r="O30" i="44"/>
  <c r="O29" i="44"/>
  <c r="O28" i="44"/>
  <c r="O27" i="44"/>
  <c r="O26" i="44"/>
  <c r="O25" i="44"/>
  <c r="O24" i="44"/>
  <c r="O23" i="44"/>
  <c r="O46" i="51" l="1"/>
  <c r="T54" i="45"/>
  <c r="O46" i="49"/>
  <c r="V30" i="46"/>
  <c r="W30" i="46" s="1"/>
  <c r="V32" i="46"/>
  <c r="W32" i="46" s="1"/>
  <c r="O54" i="44"/>
  <c r="O54" i="45"/>
  <c r="U25" i="45"/>
  <c r="V25" i="45" s="1"/>
  <c r="U27" i="45"/>
  <c r="V27" i="45" s="1"/>
  <c r="U29" i="45"/>
  <c r="V29" i="45" s="1"/>
  <c r="V23" i="46"/>
  <c r="X32" i="46"/>
  <c r="X24" i="46"/>
  <c r="V34" i="46"/>
  <c r="W34" i="46" s="1"/>
  <c r="X30" i="46"/>
  <c r="O46" i="48"/>
  <c r="X23" i="46"/>
  <c r="V33" i="46"/>
  <c r="W33" i="46" s="1"/>
  <c r="V25" i="46"/>
  <c r="W25" i="46" s="1"/>
  <c r="V31" i="46"/>
  <c r="W31" i="46" s="1"/>
  <c r="T54" i="46"/>
  <c r="V29" i="46"/>
  <c r="W29" i="46" s="1"/>
  <c r="V28" i="46"/>
  <c r="W28" i="46" s="1"/>
  <c r="V27" i="46"/>
  <c r="W27" i="46" s="1"/>
  <c r="V26" i="46"/>
  <c r="W26" i="46" s="1"/>
  <c r="O54" i="46"/>
  <c r="U23" i="45"/>
  <c r="U55" i="45" l="1"/>
  <c r="V54" i="46"/>
  <c r="X54" i="46"/>
  <c r="W23" i="46"/>
  <c r="V55" i="46"/>
  <c r="V23" i="45"/>
  <c r="U54" i="45"/>
  <c r="V54" i="45" s="1"/>
  <c r="U33" i="43" l="1"/>
  <c r="V33" i="43" s="1"/>
  <c r="U34" i="43"/>
  <c r="V34" i="43" s="1"/>
  <c r="U35" i="43"/>
  <c r="V35" i="43" s="1"/>
  <c r="U36" i="43"/>
  <c r="U37" i="43"/>
  <c r="U38" i="43"/>
  <c r="U39" i="43"/>
  <c r="U40" i="43"/>
  <c r="T30" i="43"/>
  <c r="X30" i="43"/>
  <c r="T28" i="43"/>
  <c r="X28" i="43"/>
  <c r="T27" i="43"/>
  <c r="T26" i="43"/>
  <c r="T25" i="43"/>
  <c r="X25" i="43"/>
  <c r="T24" i="43"/>
  <c r="T23" i="43"/>
  <c r="O23" i="43"/>
  <c r="X23" i="43" l="1"/>
  <c r="U23" i="43"/>
  <c r="V23" i="43" s="1"/>
  <c r="U32" i="43"/>
  <c r="V32" i="43" s="1"/>
  <c r="X32" i="43"/>
  <c r="U29" i="43"/>
  <c r="X29" i="43"/>
  <c r="U31" i="43"/>
  <c r="V31" i="43" s="1"/>
  <c r="X31" i="43"/>
  <c r="U27" i="43"/>
  <c r="V27" i="43" s="1"/>
  <c r="X27" i="43"/>
  <c r="U24" i="43"/>
  <c r="V24" i="43" s="1"/>
  <c r="X24" i="43"/>
  <c r="U26" i="43"/>
  <c r="V26" i="43" s="1"/>
  <c r="X26" i="43"/>
  <c r="U30" i="43"/>
  <c r="V30" i="43" s="1"/>
  <c r="O54" i="43"/>
  <c r="U25" i="43"/>
  <c r="V25" i="43" s="1"/>
  <c r="V29" i="43"/>
  <c r="U28" i="43"/>
  <c r="V28" i="43" s="1"/>
  <c r="T54" i="43"/>
  <c r="X54" i="43" l="1"/>
  <c r="U55" i="43"/>
  <c r="U54" i="43"/>
  <c r="V54" i="43" s="1"/>
  <c r="O34" i="41" l="1"/>
  <c r="O33" i="41"/>
  <c r="O32" i="41"/>
  <c r="O31" i="41"/>
  <c r="O30" i="41"/>
  <c r="O29" i="41"/>
  <c r="O28" i="41"/>
  <c r="O27" i="41"/>
  <c r="O26" i="41"/>
  <c r="O38" i="39"/>
  <c r="O46" i="41" l="1"/>
  <c r="O34" i="40"/>
  <c r="O33" i="40"/>
  <c r="O32" i="40"/>
  <c r="O31" i="40"/>
  <c r="O30" i="40"/>
  <c r="O29" i="40"/>
  <c r="O28" i="40"/>
  <c r="O27" i="40"/>
  <c r="O26" i="40"/>
  <c r="O37" i="39"/>
  <c r="O36" i="39" l="1"/>
  <c r="O35" i="39"/>
  <c r="O34" i="39"/>
  <c r="O33" i="39"/>
  <c r="O32" i="39"/>
  <c r="O31" i="39"/>
  <c r="O30" i="39"/>
  <c r="O29" i="39"/>
  <c r="O28" i="39"/>
  <c r="O27" i="39"/>
  <c r="O26" i="39"/>
  <c r="O46" i="38"/>
  <c r="O30" i="37"/>
  <c r="O29" i="37"/>
  <c r="O28" i="37"/>
  <c r="O27" i="37"/>
  <c r="O26" i="37"/>
  <c r="O26" i="34"/>
  <c r="O48" i="34" s="1"/>
  <c r="O46" i="39" l="1"/>
  <c r="O28" i="33"/>
  <c r="O29" i="33"/>
  <c r="O26" i="33"/>
  <c r="O27" i="33"/>
  <c r="O31" i="32"/>
  <c r="O32" i="32"/>
  <c r="O33" i="32"/>
  <c r="O34" i="32"/>
  <c r="O35" i="32"/>
  <c r="O36" i="32"/>
  <c r="O29" i="32"/>
  <c r="O30" i="32"/>
  <c r="O48" i="33" l="1"/>
  <c r="O28" i="32"/>
  <c r="O27" i="32"/>
  <c r="O26" i="32"/>
  <c r="O29" i="30"/>
  <c r="O28" i="30"/>
  <c r="O27" i="30"/>
  <c r="P27" i="28"/>
  <c r="P28" i="28"/>
  <c r="P29" i="28"/>
  <c r="P26" i="28"/>
  <c r="O39" i="27"/>
  <c r="O38" i="27"/>
  <c r="O37" i="27"/>
  <c r="O36" i="27"/>
  <c r="O35" i="27"/>
  <c r="O34" i="27"/>
  <c r="O33" i="27"/>
  <c r="O32" i="27"/>
  <c r="O31" i="27"/>
  <c r="O30" i="27"/>
  <c r="O29" i="27"/>
  <c r="O28" i="27"/>
  <c r="O27" i="27"/>
  <c r="O26" i="27"/>
  <c r="O27" i="26"/>
  <c r="O28" i="26"/>
  <c r="O29" i="26"/>
  <c r="O30" i="26"/>
  <c r="O31" i="26"/>
  <c r="O32" i="26"/>
  <c r="O46" i="32" l="1"/>
  <c r="O26" i="26"/>
  <c r="O28" i="25"/>
  <c r="O27" i="25"/>
  <c r="O26" i="25"/>
  <c r="O36" i="24"/>
  <c r="O37" i="24"/>
  <c r="O35" i="24"/>
  <c r="O34" i="24"/>
  <c r="O30" i="24" l="1"/>
  <c r="O31" i="24"/>
  <c r="O27" i="24"/>
  <c r="O26" i="24"/>
  <c r="O32" i="24"/>
  <c r="O33" i="24"/>
  <c r="O29" i="23" l="1"/>
  <c r="O28" i="23" l="1"/>
  <c r="O27" i="23"/>
  <c r="O26" i="23"/>
  <c r="O28" i="22"/>
  <c r="O27" i="22"/>
  <c r="O26" i="22"/>
  <c r="O30" i="21"/>
  <c r="O29" i="21"/>
  <c r="O28" i="21"/>
  <c r="O27" i="21"/>
  <c r="O26" i="21"/>
  <c r="O32" i="20"/>
  <c r="O31" i="20" l="1"/>
  <c r="O30" i="20"/>
  <c r="O29" i="20"/>
  <c r="O28" i="20"/>
  <c r="O27" i="20"/>
  <c r="O26" i="20"/>
  <c r="U26" i="18"/>
  <c r="R26" i="18" s="1"/>
  <c r="W26" i="18" s="1"/>
  <c r="U27" i="18"/>
  <c r="R27" i="18" s="1"/>
  <c r="W27" i="18" s="1"/>
  <c r="U28" i="18"/>
  <c r="R28" i="18" s="1"/>
  <c r="W28" i="18" s="1"/>
  <c r="U29" i="18"/>
  <c r="V29" i="18" s="1"/>
  <c r="U30" i="18"/>
  <c r="V30" i="18" s="1"/>
  <c r="U31" i="18"/>
  <c r="R31" i="18" s="1"/>
  <c r="W31" i="18" s="1"/>
  <c r="U32" i="18"/>
  <c r="R32" i="18" s="1"/>
  <c r="W32" i="18" s="1"/>
  <c r="U33" i="18"/>
  <c r="V33" i="18" s="1"/>
  <c r="U34" i="18"/>
  <c r="V34" i="18" s="1"/>
  <c r="U35" i="18"/>
  <c r="R35" i="18" s="1"/>
  <c r="W35" i="18" s="1"/>
  <c r="U36" i="18"/>
  <c r="R36" i="18" s="1"/>
  <c r="W36" i="18" s="1"/>
  <c r="U37" i="18"/>
  <c r="V37" i="18" s="1"/>
  <c r="R30" i="18" l="1"/>
  <c r="W30" i="18" s="1"/>
  <c r="R34" i="18"/>
  <c r="W34" i="18" s="1"/>
  <c r="V32" i="18"/>
  <c r="V35" i="18"/>
  <c r="V27" i="18"/>
  <c r="V31" i="18"/>
  <c r="V36" i="18"/>
  <c r="V28" i="18"/>
  <c r="R37" i="18"/>
  <c r="W37" i="18" s="1"/>
  <c r="R29" i="18"/>
  <c r="W29" i="18" s="1"/>
  <c r="R33" i="18"/>
  <c r="W33" i="18" s="1"/>
  <c r="Q26" i="13" l="1"/>
  <c r="V26" i="18"/>
  <c r="V38" i="18" l="1"/>
  <c r="O37" i="18"/>
  <c r="X37" i="18" s="1"/>
  <c r="Y37" i="18" s="1"/>
  <c r="O36" i="18" l="1"/>
  <c r="X36" i="18" s="1"/>
  <c r="Y36" i="18" s="1"/>
  <c r="O35" i="18"/>
  <c r="X35" i="18" s="1"/>
  <c r="Y35" i="18" s="1"/>
  <c r="O34" i="18"/>
  <c r="X34" i="18" s="1"/>
  <c r="Y34" i="18" s="1"/>
  <c r="O33" i="18"/>
  <c r="X33" i="18" s="1"/>
  <c r="Y33" i="18" s="1"/>
  <c r="O32" i="18"/>
  <c r="X32" i="18" s="1"/>
  <c r="Y32" i="18" s="1"/>
  <c r="O31" i="18"/>
  <c r="X31" i="18" s="1"/>
  <c r="Y31" i="18" s="1"/>
  <c r="O30" i="18"/>
  <c r="X30" i="18" s="1"/>
  <c r="Y30" i="18" s="1"/>
  <c r="O29" i="18"/>
  <c r="X29" i="18" s="1"/>
  <c r="Y29" i="18" s="1"/>
  <c r="O28" i="18"/>
  <c r="X28" i="18" s="1"/>
  <c r="Y28" i="18" s="1"/>
  <c r="O27" i="18"/>
  <c r="X27" i="18" s="1"/>
  <c r="Y27" i="18" s="1"/>
  <c r="O26" i="18"/>
  <c r="X26" i="18" s="1"/>
  <c r="Y26" i="18" s="1"/>
  <c r="Y38" i="18" l="1"/>
  <c r="O46" i="18"/>
  <c r="O31" i="17"/>
  <c r="O30" i="17"/>
  <c r="O29" i="17"/>
  <c r="O28" i="17"/>
  <c r="O27" i="17"/>
  <c r="O26" i="17"/>
  <c r="X38" i="18" l="1"/>
  <c r="Z38" i="18" s="1"/>
  <c r="U28" i="16"/>
  <c r="U27" i="16"/>
  <c r="U26" i="16"/>
  <c r="O28" i="16" l="1"/>
  <c r="O27" i="16"/>
  <c r="O26" i="16"/>
  <c r="O26" i="15" l="1"/>
  <c r="O32" i="14" l="1"/>
  <c r="O30" i="14" l="1"/>
  <c r="O31" i="14"/>
  <c r="O27" i="14"/>
  <c r="O29" i="14"/>
  <c r="O28" i="14"/>
  <c r="O26" i="14"/>
  <c r="O36" i="13" l="1"/>
  <c r="U37" i="13"/>
  <c r="S36" i="13"/>
  <c r="Q36" i="13"/>
  <c r="T36" i="13" s="1"/>
  <c r="U36" i="13" l="1"/>
  <c r="S27" i="13"/>
  <c r="S28" i="13"/>
  <c r="S29" i="13"/>
  <c r="S30" i="13"/>
  <c r="S31" i="13"/>
  <c r="S32" i="13"/>
  <c r="S33" i="13"/>
  <c r="S34" i="13"/>
  <c r="S35" i="13"/>
  <c r="O30" i="13"/>
  <c r="O27" i="13"/>
  <c r="O28" i="13"/>
  <c r="O29" i="13"/>
  <c r="O31" i="13"/>
  <c r="U31" i="13" s="1"/>
  <c r="O32" i="13"/>
  <c r="U32" i="13" s="1"/>
  <c r="O33" i="13"/>
  <c r="O34" i="13"/>
  <c r="O35" i="13"/>
  <c r="U35" i="13" s="1"/>
  <c r="Q32" i="13"/>
  <c r="T32" i="13" s="1"/>
  <c r="Q33" i="13"/>
  <c r="T33" i="13" s="1"/>
  <c r="Q34" i="13"/>
  <c r="T34" i="13" s="1"/>
  <c r="Q35" i="13"/>
  <c r="T35" i="13" s="1"/>
  <c r="Q31" i="13"/>
  <c r="T31" i="13" s="1"/>
  <c r="U27" i="13" l="1"/>
  <c r="U28" i="13"/>
  <c r="U29" i="13"/>
  <c r="U34" i="13"/>
  <c r="U33" i="13"/>
  <c r="U30" i="13"/>
  <c r="Q27" i="13"/>
  <c r="T27" i="13" s="1"/>
  <c r="Q28" i="13"/>
  <c r="T28" i="13" s="1"/>
  <c r="Q29" i="13"/>
  <c r="T29" i="13" s="1"/>
  <c r="Q30" i="13"/>
  <c r="T30" i="13" s="1"/>
  <c r="T26" i="13"/>
  <c r="O26" i="13" l="1"/>
  <c r="S26" i="13"/>
  <c r="S38" i="13" s="1"/>
  <c r="U26" i="13" l="1"/>
  <c r="U38" i="13" s="1"/>
  <c r="V38" i="13" s="1"/>
  <c r="O31" i="12"/>
  <c r="O30" i="12"/>
  <c r="O29" i="12"/>
  <c r="O28" i="12"/>
  <c r="O27" i="12"/>
  <c r="O26" i="12"/>
  <c r="O30" i="11" l="1"/>
  <c r="O29" i="11"/>
  <c r="O28" i="11"/>
  <c r="O27" i="11"/>
  <c r="O26" i="11"/>
  <c r="O33" i="10" l="1"/>
  <c r="O32" i="10" l="1"/>
  <c r="O31" i="10"/>
  <c r="O30" i="10"/>
  <c r="O29" i="10"/>
  <c r="O28" i="10"/>
  <c r="O27" i="10"/>
  <c r="O26" i="10"/>
  <c r="O30" i="9" l="1"/>
  <c r="O29" i="9"/>
  <c r="O28" i="9"/>
  <c r="O27" i="9"/>
  <c r="O26" i="9"/>
  <c r="O31" i="8"/>
  <c r="O30" i="8"/>
  <c r="O29" i="8"/>
  <c r="O28" i="8"/>
  <c r="O27" i="8"/>
  <c r="O26" i="8"/>
  <c r="O30" i="7"/>
  <c r="O29" i="7"/>
  <c r="O28" i="7"/>
  <c r="O27" i="7"/>
  <c r="O26" i="7"/>
  <c r="O27" i="6"/>
  <c r="O28" i="6"/>
  <c r="O29" i="6"/>
  <c r="O30" i="6"/>
  <c r="O26" i="6" l="1"/>
  <c r="O30" i="5" l="1"/>
  <c r="O29" i="5"/>
  <c r="O28" i="5"/>
  <c r="O27" i="5"/>
  <c r="O26" i="5"/>
  <c r="O32" i="3" l="1"/>
  <c r="O31" i="3"/>
  <c r="O27" i="4" l="1"/>
  <c r="O26" i="4"/>
  <c r="O27" i="3" l="1"/>
  <c r="O30" i="3" l="1"/>
  <c r="O29" i="3"/>
  <c r="O28" i="3"/>
  <c r="O26" i="3"/>
  <c r="O32" i="2" l="1"/>
  <c r="O31" i="2"/>
  <c r="O30" i="2"/>
  <c r="O29" i="2"/>
  <c r="O28" i="2"/>
  <c r="O27" i="2"/>
  <c r="O26" i="2"/>
  <c r="O31" i="1"/>
  <c r="O30" i="1" l="1"/>
  <c r="O29" i="1"/>
  <c r="O28" i="1"/>
  <c r="O27" i="1"/>
  <c r="O26" i="1"/>
</calcChain>
</file>

<file path=xl/sharedStrings.xml><?xml version="1.0" encoding="utf-8"?>
<sst xmlns="http://schemas.openxmlformats.org/spreadsheetml/2006/main" count="2755" uniqueCount="555">
  <si>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</si>
  <si>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</si>
  <si>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</si>
  <si>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</si>
  <si>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</si>
  <si>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Quotation</t>
  </si>
  <si>
    <t>Company Name</t>
  </si>
  <si>
    <t>:</t>
  </si>
  <si>
    <t>Quotation  No</t>
  </si>
  <si>
    <t>Company No</t>
  </si>
  <si>
    <t>Date</t>
  </si>
  <si>
    <t>Quotation Validity</t>
  </si>
  <si>
    <t>Deliver To</t>
  </si>
  <si>
    <t>Attn</t>
  </si>
  <si>
    <t>Tel</t>
  </si>
  <si>
    <t>We are please to submit herewith our quotion for your perusal.</t>
  </si>
  <si>
    <t>Item</t>
  </si>
  <si>
    <t>Description</t>
  </si>
  <si>
    <t>Quantity</t>
  </si>
  <si>
    <t>Unit Price</t>
  </si>
  <si>
    <t>Amount (RM)</t>
  </si>
  <si>
    <t>RA Resin SHCP 268W</t>
  </si>
  <si>
    <t>Kg/Drum</t>
  </si>
  <si>
    <t>RA Polycor Gelcoat GS-H</t>
  </si>
  <si>
    <t>RA CSM 450 GSM</t>
  </si>
  <si>
    <t>RA Woven Roving E-800</t>
  </si>
  <si>
    <t>RB Pigment super white</t>
  </si>
  <si>
    <t>Please quote our Quotation/Invoice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</si>
  <si>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</si>
  <si>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</si>
  <si>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Acknowledge receipt</t>
  </si>
  <si>
    <t>for CHEMITJAYA SDN BHD</t>
  </si>
  <si>
    <t>Customer's Stamp &amp; Signature</t>
  </si>
  <si>
    <t>Authorised Signature</t>
  </si>
  <si>
    <t>Kelnico Marketing</t>
  </si>
  <si>
    <t xml:space="preserve">16 Jalan Utarid U5/21, </t>
  </si>
  <si>
    <t>U5 Mah Sing Integrated Park</t>
  </si>
  <si>
    <t>40150 Shah Alam</t>
  </si>
  <si>
    <t>Selangor Darul Ehsan</t>
  </si>
  <si>
    <t>Mr Chan</t>
  </si>
  <si>
    <t>012-3206813</t>
  </si>
  <si>
    <t>Q2020/00000001</t>
  </si>
  <si>
    <t>19/5/2020</t>
  </si>
  <si>
    <t>2 Weeks</t>
  </si>
  <si>
    <t>C00000001</t>
  </si>
  <si>
    <t>RA Polycor Gelcoat GS-S</t>
  </si>
  <si>
    <t>25/5/2020</t>
  </si>
  <si>
    <t>Q2020/00000002</t>
  </si>
  <si>
    <t>Kg/Pail</t>
  </si>
  <si>
    <t>Kg/Roll</t>
  </si>
  <si>
    <t>RA Butanox M50</t>
  </si>
  <si>
    <t>Kg/Bottle</t>
  </si>
  <si>
    <t>Siew Min Lorry Sdn Bhd</t>
  </si>
  <si>
    <t>C00000002</t>
  </si>
  <si>
    <t>Q2020/00000003</t>
  </si>
  <si>
    <t>48020 Rawang</t>
  </si>
  <si>
    <t xml:space="preserve">PT 2396, </t>
  </si>
  <si>
    <t>Jalan Kampung Baru Seri Kundang,</t>
  </si>
  <si>
    <t>018-2820703</t>
  </si>
  <si>
    <t>RA Polycor Gelcoat GP-H</t>
  </si>
  <si>
    <t>Kg/Bag</t>
  </si>
  <si>
    <t>RA CSM 300 GSM (1860mm)</t>
  </si>
  <si>
    <t>RA CSM 450 GSM (1860mm)</t>
  </si>
  <si>
    <t>Payment Term</t>
  </si>
  <si>
    <t>COD</t>
  </si>
  <si>
    <t>Mr Alfred Chong</t>
  </si>
  <si>
    <t>Q2020/00000004</t>
  </si>
  <si>
    <t>Sley</t>
  </si>
  <si>
    <t>RA Resin SHCP 268W (225kg)</t>
  </si>
  <si>
    <t>RA Acetone 808A (160Kg)</t>
  </si>
  <si>
    <t>En. Rosley</t>
  </si>
  <si>
    <t>Kampung Bukit Cherakah</t>
  </si>
  <si>
    <t>No 1,2 &amp; 3, Bengkel L-B</t>
  </si>
  <si>
    <t>Jalan Bukit Cherakah, Jalan Meru</t>
  </si>
  <si>
    <t>42200 Klang, Selangor</t>
  </si>
  <si>
    <t>012-273 1774</t>
  </si>
  <si>
    <t>11/6/2020</t>
  </si>
  <si>
    <t>22/6/2020</t>
  </si>
  <si>
    <t>RA Catalyst</t>
  </si>
  <si>
    <t>RB Aerosil Powder</t>
  </si>
  <si>
    <t>RB Thread Powder</t>
  </si>
  <si>
    <t>RA Resin 3338W/NW</t>
  </si>
  <si>
    <t>Q2020/00000005</t>
  </si>
  <si>
    <t>Cash</t>
  </si>
  <si>
    <t>41000 Klang</t>
  </si>
  <si>
    <t>014-6464894</t>
  </si>
  <si>
    <t xml:space="preserve">RA Resin </t>
  </si>
  <si>
    <t>RA CSM 300 GSM</t>
  </si>
  <si>
    <t>RB Talcum Powder</t>
  </si>
  <si>
    <t>C00000003</t>
  </si>
  <si>
    <t>Pandian Art Gallery Manufacturing</t>
  </si>
  <si>
    <t>No. 26G-A, Lorong Tingkat</t>
  </si>
  <si>
    <t>Off Jalan Istana</t>
  </si>
  <si>
    <t>Ms Sri</t>
  </si>
  <si>
    <t>29/6/2020</t>
  </si>
  <si>
    <t>Q2020/00000006</t>
  </si>
  <si>
    <t>JMC Steel Engineering Sdn Bhd</t>
  </si>
  <si>
    <t>AL 232A, Lot 2667 (878)</t>
  </si>
  <si>
    <t>Kg Baru Sungai Boluh</t>
  </si>
  <si>
    <t>Seksyen U19</t>
  </si>
  <si>
    <t>40160 Shah Alam</t>
  </si>
  <si>
    <t>Ms Jean Ng</t>
  </si>
  <si>
    <t>018-5749883</t>
  </si>
  <si>
    <t>RA Resin 3338W</t>
  </si>
  <si>
    <t>RA Resin 3338NW</t>
  </si>
  <si>
    <t>RA Catalyst Butanox M50</t>
  </si>
  <si>
    <t>RA CSM 450 GSM (54kg) 1860mm(W)</t>
  </si>
  <si>
    <t>RA CSM 300 GSM (30kg) 1860mm(W)</t>
  </si>
  <si>
    <t>Q2020/00000007</t>
  </si>
  <si>
    <t>Yew Seng Gardening Supply Sdn Bhd</t>
  </si>
  <si>
    <t>No 40 &amp; 42, Jalan Matahari AB</t>
  </si>
  <si>
    <t>AB/U5 Bandar Pinggiran Subang</t>
  </si>
  <si>
    <t>Selangor</t>
  </si>
  <si>
    <t>Mr Kee</t>
  </si>
  <si>
    <t>012-3092902</t>
  </si>
  <si>
    <t>Q2020/00000008</t>
  </si>
  <si>
    <t>Chin Fibreglass (M) Sdn Bhd</t>
  </si>
  <si>
    <t>AL 270, Sg Buloh New Village</t>
  </si>
  <si>
    <t>47000 Sungai Buloh</t>
  </si>
  <si>
    <t>Selango D. E.</t>
  </si>
  <si>
    <t>Mr Chin</t>
  </si>
  <si>
    <t>012-6979623</t>
  </si>
  <si>
    <t>RA Gelcoat GP-H</t>
  </si>
  <si>
    <t>RA Gelcoat GS-H</t>
  </si>
  <si>
    <t>RA Resin 2834</t>
  </si>
  <si>
    <t>AFTZ Marketing</t>
  </si>
  <si>
    <t>Q2020/00000009</t>
  </si>
  <si>
    <t>RA Resin 268W</t>
  </si>
  <si>
    <t>RA Resin 268NW</t>
  </si>
  <si>
    <t>RA CSM 450 GSM 1860mm(W)</t>
  </si>
  <si>
    <t>RA CSM 300 GSM 1860mm(W)</t>
  </si>
  <si>
    <t>RA CSM 450 GSM JUSHI 37kg 79m(L) X 1040mm(W)</t>
  </si>
  <si>
    <t>RA Talcum Power</t>
  </si>
  <si>
    <t>RA Aerosil</t>
  </si>
  <si>
    <t>RA CSM 450 GSM 64m(L) x 1860mm(W)</t>
  </si>
  <si>
    <t>En Amat</t>
  </si>
  <si>
    <t>Puchong</t>
  </si>
  <si>
    <t>Wonderland Design Production Studio</t>
  </si>
  <si>
    <t>Taman Industri Mega</t>
  </si>
  <si>
    <t>No 74A, Jalan Mega 3A</t>
  </si>
  <si>
    <t>43500, Semenyih</t>
  </si>
  <si>
    <t>Mr Leong</t>
  </si>
  <si>
    <t>012-7754005</t>
  </si>
  <si>
    <t>Q2020/00000010</t>
  </si>
  <si>
    <t>7/8/2020</t>
  </si>
  <si>
    <t>RA Talcum Powder</t>
  </si>
  <si>
    <t>RA Silica Fume</t>
  </si>
  <si>
    <t>RA Silicon Rubber</t>
  </si>
  <si>
    <t>RC Woven Roving 600/800</t>
  </si>
  <si>
    <t>10/8/2020</t>
  </si>
  <si>
    <t>Q2020/00000011</t>
  </si>
  <si>
    <t>Q2020/00000012</t>
  </si>
  <si>
    <t>7/9/2020</t>
  </si>
  <si>
    <t xml:space="preserve">RA Bosny Wax </t>
  </si>
  <si>
    <t>C00000010</t>
  </si>
  <si>
    <t>PMC Sdn Bhd</t>
  </si>
  <si>
    <t>Mr Ong (Ah Heng)</t>
  </si>
  <si>
    <t>011-16331423</t>
  </si>
  <si>
    <t xml:space="preserve">Tooling Gelcoat (black) </t>
  </si>
  <si>
    <t>Q2020/00000013</t>
  </si>
  <si>
    <t>%</t>
  </si>
  <si>
    <t>Profit</t>
  </si>
  <si>
    <t>Profit/unit</t>
  </si>
  <si>
    <t>Cost/unit</t>
  </si>
  <si>
    <t>Cost/itme</t>
  </si>
  <si>
    <t>Acetone</t>
  </si>
  <si>
    <t>Brush 3"</t>
  </si>
  <si>
    <t xml:space="preserve">Woven Roving 600 </t>
  </si>
  <si>
    <t xml:space="preserve">Tissue mat </t>
  </si>
  <si>
    <t>Slim fin roller Roller - 3"</t>
  </si>
  <si>
    <t>M2/Roll</t>
  </si>
  <si>
    <t>PC/Box</t>
  </si>
  <si>
    <t>TR Wax (386g)</t>
  </si>
  <si>
    <t>Tin</t>
  </si>
  <si>
    <t>RA CSM 450 GSM JUSHI 54kg 79m(L) X 1860mm(W)</t>
  </si>
  <si>
    <t>Aerosil</t>
  </si>
  <si>
    <t>RA VE Resin (200Kg)</t>
  </si>
  <si>
    <t>14/10/2020</t>
  </si>
  <si>
    <t>Propose Qty</t>
  </si>
  <si>
    <t>Q2020/00000014</t>
  </si>
  <si>
    <t>26/10/2020</t>
  </si>
  <si>
    <t xml:space="preserve">Jin Fa Hardware </t>
  </si>
  <si>
    <t>Own collection</t>
  </si>
  <si>
    <t>Mdm Teh</t>
  </si>
  <si>
    <t>017-6041811</t>
  </si>
  <si>
    <t>2 weeks</t>
  </si>
  <si>
    <t>RA Pigment White</t>
  </si>
  <si>
    <t>Kg/Tin</t>
  </si>
  <si>
    <t>RA Resin 3317W</t>
  </si>
  <si>
    <t>JT Johan Sdn Bhd</t>
  </si>
  <si>
    <t>Q2020/00000015</t>
  </si>
  <si>
    <t>91042 Tawau,</t>
  </si>
  <si>
    <t>Sabah</t>
  </si>
  <si>
    <t>P. O. Box 1728</t>
  </si>
  <si>
    <t>Malaysia</t>
  </si>
  <si>
    <t>010-2193178</t>
  </si>
  <si>
    <t>22-24mm Ar chopping Fiber Glass, testing quantity say 100kg</t>
  </si>
  <si>
    <t>Kg/bags</t>
  </si>
  <si>
    <t>Alkaline resistance Chopped Strand 24MM</t>
  </si>
  <si>
    <t>IR John S.C. Tsang</t>
  </si>
  <si>
    <t>3/11/2020</t>
  </si>
  <si>
    <t>016-3213123</t>
  </si>
  <si>
    <t>Q2020/00000016</t>
  </si>
  <si>
    <t>27/11/2020</t>
  </si>
  <si>
    <t>Ah Long's friend</t>
  </si>
  <si>
    <t xml:space="preserve">Resin </t>
  </si>
  <si>
    <t>Butanox M50</t>
  </si>
  <si>
    <t>Chopped Strand Mat</t>
  </si>
  <si>
    <t>WhatsApp to Loo dd 27/11/2020, 23/49pm</t>
  </si>
  <si>
    <t>Q2020/00000017</t>
  </si>
  <si>
    <t>8/12/2020</t>
  </si>
  <si>
    <t>RA CSM 450 GSM 1040mm</t>
  </si>
  <si>
    <t>Whatsapp on 11/12/2020</t>
  </si>
  <si>
    <t xml:space="preserve"> </t>
  </si>
  <si>
    <t>Reversoil PT60 PA Gelcoat (Tooling Gelcoat)</t>
  </si>
  <si>
    <t>CSM 300 GSM (1860MM)</t>
  </si>
  <si>
    <t>CSM 450 GSM (1860MM) TWL</t>
  </si>
  <si>
    <t>Vinlyeter Resin</t>
  </si>
  <si>
    <t>Steel Roller 3"</t>
  </si>
  <si>
    <t>Aerosil (Silica Fume)</t>
  </si>
  <si>
    <t>Tissue Mat</t>
  </si>
  <si>
    <t>Woven Roving 600GSM</t>
  </si>
  <si>
    <t xml:space="preserve">Mirror Glaze Mold Release </t>
  </si>
  <si>
    <t>/Kg</t>
  </si>
  <si>
    <t>/Can</t>
  </si>
  <si>
    <t>/M2</t>
  </si>
  <si>
    <t>/PC</t>
  </si>
  <si>
    <t>Accelerator (5Kgs)</t>
  </si>
  <si>
    <t>Deawa DW-5213</t>
  </si>
  <si>
    <t>Pigment H 2006 Dark Grey (5Kg)</t>
  </si>
  <si>
    <t>Pigment H 7001 Bright Orange (5Kg)</t>
  </si>
  <si>
    <t>Pail</t>
  </si>
  <si>
    <t>Roll</t>
  </si>
  <si>
    <t>Drum</t>
  </si>
  <si>
    <t>Can</t>
  </si>
  <si>
    <t>Pc</t>
  </si>
  <si>
    <t>Bag</t>
  </si>
  <si>
    <t>Bottle</t>
  </si>
  <si>
    <t>RA CSM 300 GSM 54Kg 96m(L) X 1860mm(W)</t>
  </si>
  <si>
    <t>RA CSM 450 54kg 64m(L) X 1860mm(W)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</si>
  <si>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</si>
  <si>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</si>
  <si>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</si>
  <si>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</si>
  <si>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</si>
  <si>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Accelerator (5Kgs)</t>
  </si>
  <si>
    <t>RA Vinlyeter Resin (200Kg)</t>
  </si>
  <si>
    <t>AMOUNT IN WORDS</t>
  </si>
  <si>
    <t>TOTAL</t>
  </si>
  <si>
    <t>Q2020/00000018</t>
  </si>
  <si>
    <t>RA Butanox M50 (5Kg)</t>
  </si>
  <si>
    <t>RA Aerosil (Silica Fume) (10Kg)</t>
  </si>
  <si>
    <t>RA Reversoil PT60 PA Gelcoat (Tooling Gelcoat) (20Kg)</t>
  </si>
  <si>
    <t>Qty</t>
  </si>
  <si>
    <t>Sent price list to Winston for confirmation and ask for discount VE resin obtain 0.20 discount (whatsapp 23/12/20, 9.04am)</t>
  </si>
  <si>
    <t>02/01/2021</t>
  </si>
  <si>
    <t>RINGGIT MALAYSIA : TEN THOUSAND THREE HUNDRED AND THIRTY FOUR ONLY.</t>
  </si>
  <si>
    <t>Kg</t>
  </si>
  <si>
    <t xml:space="preserve">Cost </t>
  </si>
  <si>
    <t>Cost/item</t>
  </si>
  <si>
    <t>Amount</t>
  </si>
  <si>
    <t>not order</t>
  </si>
  <si>
    <t>Q2020/00000019</t>
  </si>
  <si>
    <t>25/1/2021</t>
  </si>
  <si>
    <t>RHW Design Sdn Bhd</t>
  </si>
  <si>
    <t>En. Najib</t>
  </si>
  <si>
    <t>012-2885280</t>
  </si>
  <si>
    <t>RA Nor 3338W (220Kg)</t>
  </si>
  <si>
    <t>RA Miracle Gloss Wax No. 8 (311g/Can)</t>
  </si>
  <si>
    <t xml:space="preserve">RA Aerosil </t>
  </si>
  <si>
    <t>RA Pigment H 2006 Dark Grey</t>
  </si>
  <si>
    <t>g/Can</t>
  </si>
  <si>
    <t>Q2020/00000020</t>
  </si>
  <si>
    <t>1/2/2021</t>
  </si>
  <si>
    <t>IK Composite Enterprise</t>
  </si>
  <si>
    <t>En. Karim</t>
  </si>
  <si>
    <t>013-6759827</t>
  </si>
  <si>
    <t>RA Pigment Super White</t>
  </si>
  <si>
    <t>RA Resin 3317AW</t>
  </si>
  <si>
    <t>RA CSM 450 1040mm</t>
  </si>
  <si>
    <t>RC Woven Roving E-800 1000mm</t>
  </si>
  <si>
    <t>Whatsapp on 1/2/2021 to Husband</t>
  </si>
  <si>
    <t>IK - En Karim</t>
  </si>
  <si>
    <t>Mr Chris Yong</t>
  </si>
  <si>
    <t>019-9795531</t>
  </si>
  <si>
    <t>68-G &amp; 68-1, Jalan SP 3/5</t>
  </si>
  <si>
    <t>Taman Saujana Puching</t>
  </si>
  <si>
    <t>47100 Puching</t>
  </si>
  <si>
    <t>S&amp;J Business Solutions</t>
  </si>
  <si>
    <t>C00000015</t>
  </si>
  <si>
    <t>I week</t>
  </si>
  <si>
    <t>Q2020/00000021</t>
  </si>
  <si>
    <t>25/2/2021</t>
  </si>
  <si>
    <t>RA Butanox M50 (5kg)</t>
  </si>
  <si>
    <t>Win Fiber Sdn Bhd</t>
  </si>
  <si>
    <t>Lot  828-A, Jalan Kampung</t>
  </si>
  <si>
    <t>Kampung Baru Sungai Buloh</t>
  </si>
  <si>
    <t>47000 Shah Alam</t>
  </si>
  <si>
    <t>Elwin Cheng</t>
  </si>
  <si>
    <t>012-522 2240</t>
  </si>
  <si>
    <t>Q2020/00000022</t>
  </si>
  <si>
    <t>4/2/2021</t>
  </si>
  <si>
    <t>RA Mepoxe M</t>
  </si>
  <si>
    <t>1 week</t>
  </si>
  <si>
    <t>Q00000023</t>
  </si>
  <si>
    <t>Bobfibre Sdn Bhd</t>
  </si>
  <si>
    <t>D-2-12 Blok D Ritze Perdana</t>
  </si>
  <si>
    <t>No. 5, Jalan PJU 8/2 Damansara Perdana</t>
  </si>
  <si>
    <t>47820 Petaling Jaya</t>
  </si>
  <si>
    <t>RA CSM 450 GSM 54kg 64m(L) X 1860mm(W)</t>
  </si>
  <si>
    <t>PT 2241 Jalan Perusahaan 3/1</t>
  </si>
  <si>
    <t>Batu 20</t>
  </si>
  <si>
    <t>Kawasan Perindustrian PKNS</t>
  </si>
  <si>
    <t>48000 Rawang, Selangor Darul Ehsan</t>
  </si>
  <si>
    <t>RA Talcum Powder (25kg)</t>
  </si>
  <si>
    <t>RA Gelcoat GP-H (20kg)</t>
  </si>
  <si>
    <t>RE Frekote 770NC</t>
  </si>
  <si>
    <t>6/4/2021</t>
  </si>
  <si>
    <t>Mr. Azmi</t>
  </si>
  <si>
    <t>016-3222650</t>
  </si>
  <si>
    <t>RC Woven Roving E-800 1000mm (40Kg)</t>
  </si>
  <si>
    <t>RA Woven Roving 600 (45Kg)</t>
  </si>
  <si>
    <t>RA Styrene Monomer (16Kg)</t>
  </si>
  <si>
    <t>RA Acetone (160Kg)</t>
  </si>
  <si>
    <t>Living Divani (M) Sdn Bhd</t>
  </si>
  <si>
    <t>Lot 2702-C,</t>
  </si>
  <si>
    <t>Kampung Baru Sungai Boluh</t>
  </si>
  <si>
    <t>Sungai Boluh</t>
  </si>
  <si>
    <t>47000 Selangor</t>
  </si>
  <si>
    <t>Mr Chan Kong Chuen</t>
  </si>
  <si>
    <t>012-330 2980</t>
  </si>
  <si>
    <t>18/9/2021</t>
  </si>
  <si>
    <t>Q00000024</t>
  </si>
  <si>
    <t>C00000018</t>
  </si>
  <si>
    <t>3 Days</t>
  </si>
  <si>
    <t>Desuki Affela Empire Enterprise</t>
  </si>
  <si>
    <t xml:space="preserve">7-D-G, Jalan Sungai Tua </t>
  </si>
  <si>
    <t>Batu 7 1/2</t>
  </si>
  <si>
    <t>68100 Baru Caves Selayang</t>
  </si>
  <si>
    <t xml:space="preserve">Selangor </t>
  </si>
  <si>
    <t>En Desuki</t>
  </si>
  <si>
    <t>016-2926484</t>
  </si>
  <si>
    <t>Q00000025</t>
  </si>
  <si>
    <t>29/9/2021</t>
  </si>
  <si>
    <t>RA CSM 450 GSM 60kg 64m(L) X 2080mm(W)</t>
  </si>
  <si>
    <t>RA Mepoke M (5Kg)</t>
  </si>
  <si>
    <t>RA Aerosil (10Kg)</t>
  </si>
  <si>
    <t xml:space="preserve">RA Miracle Gloss Wax No. 8 (311g/Can) </t>
  </si>
  <si>
    <t>TR TR Wax</t>
  </si>
  <si>
    <t>Resin 3317AW</t>
  </si>
  <si>
    <t>CSM 450 GSM 54kg 64m(L) X 1860mm(W)</t>
  </si>
  <si>
    <t>TR104 Hi Temp Wax</t>
  </si>
  <si>
    <t>Transform Star Sdn Bhd</t>
  </si>
  <si>
    <t>53 Jalan SMS 3A</t>
  </si>
  <si>
    <t>Taman Rawang Perdana</t>
  </si>
  <si>
    <t>Kawasan Perindustrian</t>
  </si>
  <si>
    <t>En Mohd Raffie</t>
  </si>
  <si>
    <t>013-396 9428</t>
  </si>
  <si>
    <t>Q00000026</t>
  </si>
  <si>
    <t>14/7/2022</t>
  </si>
  <si>
    <t>Pigment - Super White</t>
  </si>
  <si>
    <t>Talcum Powder</t>
  </si>
  <si>
    <t>Ctr</t>
  </si>
  <si>
    <t>TR104 Hi Temp Wax (12 Can)</t>
  </si>
  <si>
    <t xml:space="preserve">Gelcoat GS-H </t>
  </si>
  <si>
    <t xml:space="preserve">Gelcoat GP-H </t>
  </si>
  <si>
    <t xml:space="preserve">Aerosil </t>
  </si>
  <si>
    <t>Woven Roing 600 1120mm</t>
  </si>
  <si>
    <t>Butanox M50 (MEKP)</t>
  </si>
  <si>
    <t>Mepoxe M (MEKP)</t>
  </si>
  <si>
    <t>PVA</t>
  </si>
  <si>
    <t>C00000030</t>
  </si>
  <si>
    <t>Q00000027</t>
  </si>
  <si>
    <t>4/11/2022</t>
  </si>
  <si>
    <t>011-1508 3102</t>
  </si>
  <si>
    <t>Mr Jayden Liew</t>
  </si>
  <si>
    <t>Lot 17, Jalan E1/4</t>
  </si>
  <si>
    <t>Kawasan Perindustrian Taman Ehsan</t>
  </si>
  <si>
    <t>Kepong, 52100 Kuala Lumpur</t>
  </si>
  <si>
    <t>RM Resin 3338W (22.50kg x 4pails)</t>
  </si>
  <si>
    <t>RM VE Resin (22.50kg x 4pails)</t>
  </si>
  <si>
    <t>RM CSM 450 GSM 1040mm (30kg x 3rolls)</t>
  </si>
  <si>
    <t>RA Mepoxe (5kg/bottles)</t>
  </si>
  <si>
    <t>Hai Kee Hung Sdn Bhd</t>
  </si>
  <si>
    <t>Resin 3338W (20kg)</t>
  </si>
  <si>
    <t>CSM 450 GSM 1040mm (30kg)</t>
  </si>
  <si>
    <t xml:space="preserve">Miracle Gloss Wax No. 8 (311g/Can) </t>
  </si>
  <si>
    <t>Mepoxe M (MEKP) (5kg)</t>
  </si>
  <si>
    <t>Q00000028</t>
  </si>
  <si>
    <t>WSA Engineering Sdn Bhd</t>
  </si>
  <si>
    <t>C00000038</t>
  </si>
  <si>
    <t>32 &amp; 33, Rawang Perdana Industrial Estate</t>
  </si>
  <si>
    <t>Jalan RP2, Kawasan Industri Rawang Perdana</t>
  </si>
  <si>
    <t>48000 Rawang</t>
  </si>
  <si>
    <t>Mr Luqman</t>
  </si>
  <si>
    <t>010-540 4565</t>
  </si>
  <si>
    <t>21/3/23</t>
  </si>
  <si>
    <t xml:space="preserve"> 22/3/23</t>
  </si>
  <si>
    <t>revised</t>
  </si>
  <si>
    <t>22/3/2023</t>
  </si>
  <si>
    <t>Resin 3317AW (220kg)</t>
  </si>
  <si>
    <t>CSM 450 GSM 1860mm (54kg)</t>
  </si>
  <si>
    <t>CSM 300 GSM 1860mm (54kg)</t>
  </si>
  <si>
    <t>Gelcoat GP-H (20kg)</t>
  </si>
  <si>
    <t>TR104 Wax Mould Release</t>
  </si>
  <si>
    <t>Frekote 770NC (1 Gallon)</t>
  </si>
  <si>
    <t>Brush 3" (12pcs)</t>
  </si>
  <si>
    <t>Pigment Grey G13 (25kg)</t>
  </si>
  <si>
    <t>Brush 1.1/2" (12pcs)</t>
  </si>
  <si>
    <t>Butanox M50 (5Kg)</t>
  </si>
  <si>
    <t>Acetone (163kg)</t>
  </si>
  <si>
    <t>Box</t>
  </si>
  <si>
    <t>RINGGIT MALAYSIA : TWENTY NINE THOUSAND NINE HUNDRED EIGHTY SIX AND CENTS FORTY ONLY.</t>
  </si>
  <si>
    <t>17/04/2023</t>
  </si>
  <si>
    <t>1 Week</t>
  </si>
  <si>
    <t>En Bakar</t>
  </si>
  <si>
    <t>019-2629826</t>
  </si>
  <si>
    <t>Q00000029</t>
  </si>
  <si>
    <t>C00000013</t>
  </si>
  <si>
    <t>Q00000030</t>
  </si>
  <si>
    <t>15/5/2023</t>
  </si>
  <si>
    <t>RINGGIT MALAYSIA : SIX HUNDRED NINETY EIGHT ONLY.</t>
  </si>
  <si>
    <t>Q00000031</t>
  </si>
  <si>
    <t>24/5/2023</t>
  </si>
  <si>
    <t>En Zalani</t>
  </si>
  <si>
    <t>VE Resin 901-3</t>
  </si>
  <si>
    <t xml:space="preserve">CSM 450 GSM 1860mm </t>
  </si>
  <si>
    <t>012-511 8542</t>
  </si>
  <si>
    <t xml:space="preserve">Woven Roving E-800 </t>
  </si>
  <si>
    <t xml:space="preserve">Resin 3338W (25kg) </t>
  </si>
  <si>
    <t>25/2023</t>
  </si>
  <si>
    <t>Own Collection</t>
  </si>
  <si>
    <t>RINGGIT MALAYSIA : THREE HUNDRED AND FIFTY ONLY.</t>
  </si>
  <si>
    <t xml:space="preserve">RINGGIT MALAYSIA : </t>
  </si>
  <si>
    <t>Chemlease 71-90 EZ (1 gallon)</t>
  </si>
  <si>
    <t xml:space="preserve">Pigment Super White W2 (5kg)  </t>
  </si>
  <si>
    <t>12/06/2023</t>
  </si>
  <si>
    <t>010-290 0729</t>
  </si>
  <si>
    <t>Resin 3338W (220kg)</t>
  </si>
  <si>
    <t>PMC Mongul</t>
  </si>
  <si>
    <t>Mr. Mongul</t>
  </si>
  <si>
    <t>Resin 3338W (25kg)</t>
  </si>
  <si>
    <t>CSM 450 GSM 1860mm (30kg)</t>
  </si>
  <si>
    <t>CSM 300 GSM 1860mm (30kg)</t>
  </si>
  <si>
    <t>13/06/2023</t>
  </si>
  <si>
    <t>Woven Roing 600 1000mm (40kg)</t>
  </si>
  <si>
    <t>RINGGIT MALAYSIA : THIRTY FIVE THOUSAND NINE HUNDRED NINETY ONE AND CENTS FORTY ONLY.</t>
  </si>
  <si>
    <t>Resin 3310W (220kg)</t>
  </si>
  <si>
    <t>Brush 2"</t>
  </si>
  <si>
    <t xml:space="preserve">Brush 3" </t>
  </si>
  <si>
    <t>RM Steel Roller 4"</t>
  </si>
  <si>
    <t xml:space="preserve">Pigment Super Black (2kg)  </t>
  </si>
  <si>
    <t xml:space="preserve">Pigment Super White (2kg)  </t>
  </si>
  <si>
    <t xml:space="preserve">Pigment Orange (2kg)  </t>
  </si>
  <si>
    <t>RINGGIT MALAYSIA : TWO THOUSAND EIGHT HUNDRED TWENTY AND CENTS FIFTY ONLY.</t>
  </si>
  <si>
    <t>Q00000032</t>
  </si>
  <si>
    <t>19/06/2023</t>
  </si>
  <si>
    <t>DEKS RESOURCES</t>
  </si>
  <si>
    <t>C00000028</t>
  </si>
  <si>
    <t>No 16, Irg Cheras Perdana 3/13 Bt 9</t>
  </si>
  <si>
    <t>3/4 Jalan Cheras</t>
  </si>
  <si>
    <t>43200 Kuala Lumpur</t>
  </si>
  <si>
    <t>En Khairul</t>
  </si>
  <si>
    <t>011-5407 5910</t>
  </si>
  <si>
    <t>Q00000033</t>
  </si>
  <si>
    <t>RM Nor 3338W (220Kg)</t>
  </si>
  <si>
    <t>RM VE Resin 901-3 (200Kg)</t>
  </si>
  <si>
    <t>RM Pgment Paste Riviera Blue B5 (20Kg)</t>
  </si>
  <si>
    <t>RM Gelcoat GPH (20kg)</t>
  </si>
  <si>
    <t>RM CSM 450 Jushi 64m(L) X 1860mm(W) (67kg)</t>
  </si>
  <si>
    <t>RM Wax Solution 54-56 (20L)</t>
  </si>
  <si>
    <t>RM Tissue Mat (300 M2)</t>
  </si>
  <si>
    <t xml:space="preserve">RM Paint Roller 4" </t>
  </si>
  <si>
    <t>Steel Roller 4"</t>
  </si>
  <si>
    <t>RM Acetone (163Kg)</t>
  </si>
  <si>
    <t>Pcs</t>
  </si>
  <si>
    <t>Invoice</t>
  </si>
  <si>
    <t>CANCELLED INVOICE</t>
  </si>
  <si>
    <t>Customer</t>
  </si>
  <si>
    <t>Invoice No</t>
  </si>
  <si>
    <t>INV00000311</t>
  </si>
  <si>
    <t>Customer No</t>
  </si>
  <si>
    <t>12/8/2022</t>
  </si>
  <si>
    <t>Due Date</t>
  </si>
  <si>
    <t>Delivered</t>
  </si>
  <si>
    <t xml:space="preserve">Cash </t>
  </si>
  <si>
    <t>Mode of Transport</t>
  </si>
  <si>
    <t>Delivery</t>
  </si>
  <si>
    <t>Your P/O No</t>
  </si>
  <si>
    <t>Delivery Note No</t>
  </si>
  <si>
    <t>DO00000311</t>
  </si>
  <si>
    <t>Selling Price</t>
  </si>
  <si>
    <t>Cost</t>
  </si>
  <si>
    <t>Total Cost</t>
  </si>
  <si>
    <t>Total Profit</t>
  </si>
  <si>
    <t>Profit (%)</t>
  </si>
  <si>
    <t>RINGGIT MALAYSIA : TWENTY NINE THOUSAND SIX HUNDRED THIRTY TWO AND CENTS SIXTY ONLY.</t>
  </si>
  <si>
    <t>If you do not agree with the above balance, please inform us within 7 days of the invoice date.</t>
  </si>
  <si>
    <t>Interest will be charge at 1.5% per month on all overdue Accounts.</t>
  </si>
  <si>
    <t>Please quote our Invoice number when making payment and remit to:</t>
  </si>
  <si>
    <t>This is computer generated invoice.  No signature is required</t>
  </si>
  <si>
    <t>RM CSM 450  64m(L) X 1860mm(W) (54kg)</t>
  </si>
  <si>
    <t>Transportation Charge</t>
  </si>
  <si>
    <t>RINGGIT MALAYSIA : FORTY THOUSAND FIVE HUNDRED FIFTY SIX AND CENTS FORTY ONLY.</t>
  </si>
  <si>
    <t>Transportation fee</t>
  </si>
  <si>
    <t>Actual bill Amount</t>
  </si>
  <si>
    <t>RM Steel Roller 4" 16mm</t>
  </si>
  <si>
    <t>RM Steel Roller 7" 16mm</t>
  </si>
  <si>
    <t>RM Tissue Mat (250 M2)</t>
  </si>
  <si>
    <t>RINGGIT MALAYSIA : THIRTY FIVE THOUSAND SEVEN HUNDRED TWO AND CENTS SEVENTY ONLY.</t>
  </si>
  <si>
    <t>RINGGIT MALAYSIA : FORTY FIVE THOUSAND NINE HUNDRED NINETY AND CENTS SEVENTY ONLY.</t>
  </si>
  <si>
    <t>DEKS Amt</t>
  </si>
  <si>
    <t>DEKS Profit</t>
  </si>
  <si>
    <t>18/7/2023</t>
  </si>
  <si>
    <t>Q00000034</t>
  </si>
  <si>
    <t>11/9/2023</t>
  </si>
  <si>
    <t>Ms Linda Yu</t>
  </si>
  <si>
    <t>C00000034</t>
  </si>
  <si>
    <t>Airebus Sdn Bhd</t>
  </si>
  <si>
    <t>Lot 9600, Jalan DA 1, Kg Desa Aman,</t>
  </si>
  <si>
    <t>47000 Sg Boluh, Selangor</t>
  </si>
  <si>
    <t>016-227 0291</t>
  </si>
  <si>
    <t>Resin 3338W (220Kg)</t>
  </si>
  <si>
    <t xml:space="preserve">Paint Roller 4" </t>
  </si>
  <si>
    <t>PVA (5Kg)</t>
  </si>
  <si>
    <t>RINGGIT MALAYSIA : TWO THOUSAND ONE HUNDRED AND TWENTY SIX ONLY.</t>
  </si>
  <si>
    <t>Cash Hamdan</t>
  </si>
  <si>
    <t>Pahang</t>
  </si>
  <si>
    <t>No. 93,  Rainforest Genting Sempah Bentong</t>
  </si>
  <si>
    <t>Q00000035</t>
  </si>
  <si>
    <t>Encik Hamdan Mohammad</t>
  </si>
  <si>
    <t>017- 211 7385</t>
  </si>
  <si>
    <t>CSM 450  64m(L) X 1860mm(W) (54kg)</t>
  </si>
  <si>
    <t>Butanox M50 (5kg)</t>
  </si>
  <si>
    <t>Pigment Brown Mahogany (5kg)</t>
  </si>
  <si>
    <t xml:space="preserve">Transport fee </t>
  </si>
  <si>
    <t>C00000012</t>
  </si>
  <si>
    <t>Resin 3338W (20Kg)</t>
  </si>
  <si>
    <t>24/10/2023</t>
  </si>
  <si>
    <t>RINGGIT MALAYSIA : THREE THOUSAND FIVE HUNDRED THIRTY FIVE AND CENTS TWENTY ONLY.</t>
  </si>
  <si>
    <t>RBD World Wide Sdn Bhd</t>
  </si>
  <si>
    <t>C00000043</t>
  </si>
  <si>
    <t xml:space="preserve">Lot 3885, Kampung Sepang Kecil </t>
  </si>
  <si>
    <t>43950 Sungai Pelek Sepang</t>
  </si>
  <si>
    <t>Dato BDevan</t>
  </si>
  <si>
    <t>012-2244 437 / 03-3141 4524</t>
  </si>
  <si>
    <t>Q00000036</t>
  </si>
  <si>
    <t>15/12/2023</t>
  </si>
  <si>
    <t>CSM 450 1860mm(W) (54kg)</t>
  </si>
  <si>
    <t>CSM 450 1040mm(W) (37kg)</t>
  </si>
  <si>
    <t>Talcum Powder (25kg)</t>
  </si>
  <si>
    <t>RM TR104 Hi Temp Wax</t>
  </si>
  <si>
    <t>Sand Wheel 105 X 2 X 16 (30PC)</t>
  </si>
  <si>
    <t>PVA (5kg)</t>
  </si>
  <si>
    <t>RINGGIT MALAYSIA : THREE THOUSAND EIGHT HUNDRED AND TWENTY ONE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</si>
</sst>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[$-4409]dd/mm/yyyy"/>
    <numFmt numFmtId="167" formatCode="#,##0.00&quot; &quot;;#,##0.00&quot; &quot;;&quot;-&quot;#&quot; &quot;;&quot; &quot;@"/>
  </numFmts>
  <fonts count="20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BFE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4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7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9" fillId="0" borderId="0" xfId="0" applyFont="1"/>
    <xf numFmtId="0" fontId="5" fillId="2" borderId="8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7" fillId="0" borderId="13" xfId="0" applyFont="1" applyBorder="1" applyAlignment="1">
      <alignment horizontal="center"/>
    </xf>
    <xf numFmtId="43" fontId="7" fillId="0" borderId="14" xfId="0" applyNumberFormat="1" applyFont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3" borderId="18" xfId="0" applyFont="1" applyFill="1" applyBorder="1"/>
    <xf numFmtId="0" fontId="2" fillId="2" borderId="19" xfId="0" applyFont="1" applyFill="1" applyBorder="1"/>
    <xf numFmtId="0" fontId="8" fillId="0" borderId="0" xfId="0" applyFont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5" xfId="0" applyFont="1" applyBorder="1"/>
    <xf numFmtId="0" fontId="2" fillId="0" borderId="16" xfId="0" applyFont="1" applyBorder="1"/>
    <xf numFmtId="43" fontId="7" fillId="0" borderId="5" xfId="1" applyFont="1" applyBorder="1" applyAlignment="1">
      <alignment horizontal="right"/>
    </xf>
    <xf numFmtId="43" fontId="7" fillId="0" borderId="0" xfId="1" applyFont="1" applyBorder="1" applyAlignment="1">
      <alignment horizontal="right"/>
    </xf>
    <xf numFmtId="0" fontId="0" fillId="0" borderId="4" xfId="0" applyBorder="1"/>
    <xf numFmtId="14" fontId="8" fillId="0" borderId="0" xfId="0" quotePrefix="1" applyNumberFormat="1" applyFont="1"/>
    <xf numFmtId="0" fontId="2" fillId="0" borderId="23" xfId="0" applyFont="1" applyBorder="1"/>
    <xf numFmtId="0" fontId="5" fillId="3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43" fontId="2" fillId="0" borderId="0" xfId="2" applyFont="1" applyBorder="1"/>
    <xf numFmtId="0" fontId="2" fillId="0" borderId="13" xfId="0" applyFont="1" applyBorder="1" applyAlignment="1">
      <alignment horizontal="center"/>
    </xf>
    <xf numFmtId="43" fontId="2" fillId="0" borderId="14" xfId="0" applyNumberFormat="1" applyFont="1" applyBorder="1"/>
    <xf numFmtId="0" fontId="2" fillId="0" borderId="24" xfId="0" applyFont="1" applyBorder="1"/>
    <xf numFmtId="0" fontId="2" fillId="0" borderId="7" xfId="0" applyFont="1" applyBorder="1"/>
    <xf numFmtId="0" fontId="7" fillId="0" borderId="24" xfId="0" applyFont="1" applyBorder="1" applyAlignment="1">
      <alignment horizontal="center"/>
    </xf>
    <xf numFmtId="43" fontId="7" fillId="0" borderId="7" xfId="0" applyNumberFormat="1" applyFont="1" applyBorder="1"/>
    <xf numFmtId="0" fontId="2" fillId="0" borderId="24" xfId="0" applyFont="1" applyBorder="1" applyAlignment="1">
      <alignment horizontal="center"/>
    </xf>
    <xf numFmtId="43" fontId="2" fillId="0" borderId="7" xfId="0" applyNumberFormat="1" applyFont="1" applyBorder="1"/>
    <xf numFmtId="0" fontId="5" fillId="2" borderId="25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2" fillId="2" borderId="30" xfId="0" applyFont="1" applyFill="1" applyBorder="1"/>
    <xf numFmtId="0" fontId="2" fillId="2" borderId="23" xfId="0" applyFont="1" applyFill="1" applyBorder="1"/>
    <xf numFmtId="0" fontId="2" fillId="3" borderId="23" xfId="0" applyFont="1" applyFill="1" applyBorder="1"/>
    <xf numFmtId="0" fontId="2" fillId="2" borderId="31" xfId="0" applyFont="1" applyFill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1" xfId="0" applyFont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4" fontId="0" fillId="0" borderId="0" xfId="0" quotePrefix="1" applyNumberFormat="1"/>
    <xf numFmtId="14" fontId="2" fillId="0" borderId="3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14" fontId="7" fillId="0" borderId="35" xfId="0" applyNumberFormat="1" applyFont="1" applyBorder="1" applyAlignment="1">
      <alignment horizontal="left"/>
    </xf>
    <xf numFmtId="0" fontId="2" fillId="3" borderId="28" xfId="0" applyFont="1" applyFill="1" applyBorder="1" applyAlignment="1">
      <alignment horizontal="center"/>
    </xf>
    <xf numFmtId="0" fontId="7" fillId="0" borderId="24" xfId="0" applyFont="1" applyBorder="1"/>
    <xf numFmtId="43" fontId="7" fillId="0" borderId="0" xfId="2" applyFont="1" applyBorder="1"/>
    <xf numFmtId="43" fontId="7" fillId="0" borderId="5" xfId="2" applyFont="1" applyBorder="1" applyAlignment="1">
      <alignment horizontal="right"/>
    </xf>
    <xf numFmtId="43" fontId="7" fillId="0" borderId="7" xfId="2" applyFont="1" applyBorder="1"/>
    <xf numFmtId="43" fontId="2" fillId="0" borderId="4" xfId="2" applyFont="1" applyBorder="1"/>
    <xf numFmtId="43" fontId="2" fillId="0" borderId="7" xfId="2" applyFont="1" applyBorder="1"/>
    <xf numFmtId="43" fontId="2" fillId="0" borderId="23" xfId="2" applyFont="1" applyBorder="1"/>
    <xf numFmtId="43" fontId="2" fillId="0" borderId="34" xfId="2" applyFont="1" applyBorder="1"/>
    <xf numFmtId="43" fontId="2" fillId="0" borderId="31" xfId="2" applyFont="1" applyBorder="1"/>
    <xf numFmtId="0" fontId="0" fillId="7" borderId="0" xfId="0" applyFill="1" applyAlignment="1">
      <alignment horizontal="center"/>
    </xf>
    <xf numFmtId="0" fontId="2" fillId="0" borderId="23" xfId="0" applyFont="1" applyBorder="1" applyAlignment="1">
      <alignment horizontal="center"/>
    </xf>
    <xf numFmtId="43" fontId="7" fillId="0" borderId="4" xfId="2" applyFont="1" applyBorder="1"/>
    <xf numFmtId="43" fontId="7" fillId="0" borderId="0" xfId="0" applyNumberFormat="1" applyFont="1"/>
    <xf numFmtId="43" fontId="7" fillId="6" borderId="0" xfId="2" applyFont="1" applyFill="1"/>
    <xf numFmtId="164" fontId="7" fillId="7" borderId="0" xfId="2" applyNumberFormat="1" applyFont="1" applyFill="1"/>
    <xf numFmtId="0" fontId="4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43" fontId="0" fillId="0" borderId="0" xfId="0" applyNumberFormat="1"/>
    <xf numFmtId="0" fontId="0" fillId="0" borderId="6" xfId="0" applyBorder="1"/>
    <xf numFmtId="14" fontId="7" fillId="0" borderId="6" xfId="0" applyNumberFormat="1" applyFont="1" applyBorder="1" applyAlignment="1">
      <alignment horizontal="left"/>
    </xf>
    <xf numFmtId="14" fontId="7" fillId="0" borderId="5" xfId="0" applyNumberFormat="1" applyFont="1" applyBorder="1" applyAlignment="1">
      <alignment horizontal="left"/>
    </xf>
    <xf numFmtId="43" fontId="7" fillId="0" borderId="36" xfId="0" applyNumberFormat="1" applyFont="1" applyBorder="1"/>
    <xf numFmtId="43" fontId="7" fillId="0" borderId="35" xfId="0" applyNumberFormat="1" applyFont="1" applyBorder="1"/>
    <xf numFmtId="43" fontId="7" fillId="0" borderId="37" xfId="0" applyNumberFormat="1" applyFont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/>
    <xf numFmtId="43" fontId="7" fillId="0" borderId="39" xfId="1" applyFont="1" applyBorder="1" applyAlignment="1">
      <alignment horizontal="right"/>
    </xf>
    <xf numFmtId="14" fontId="7" fillId="0" borderId="30" xfId="0" applyNumberFormat="1" applyFont="1" applyBorder="1" applyAlignment="1">
      <alignment horizontal="left"/>
    </xf>
    <xf numFmtId="0" fontId="7" fillId="0" borderId="33" xfId="0" applyFont="1" applyBorder="1"/>
    <xf numFmtId="0" fontId="7" fillId="0" borderId="34" xfId="0" applyFont="1" applyBorder="1"/>
    <xf numFmtId="43" fontId="7" fillId="0" borderId="33" xfId="1" applyFont="1" applyBorder="1" applyAlignment="1">
      <alignment horizontal="right"/>
    </xf>
    <xf numFmtId="43" fontId="7" fillId="0" borderId="41" xfId="1" applyFont="1" applyBorder="1" applyAlignment="1">
      <alignment horizontal="right"/>
    </xf>
    <xf numFmtId="43" fontId="7" fillId="0" borderId="42" xfId="1" applyFont="1" applyBorder="1" applyAlignment="1">
      <alignment horizontal="right"/>
    </xf>
    <xf numFmtId="0" fontId="7" fillId="0" borderId="30" xfId="0" applyFont="1" applyBorder="1"/>
    <xf numFmtId="43" fontId="7" fillId="0" borderId="43" xfId="1" applyFont="1" applyBorder="1" applyAlignment="1">
      <alignment horizontal="right"/>
    </xf>
    <xf numFmtId="1" fontId="2" fillId="0" borderId="0" xfId="2" applyNumberFormat="1" applyFont="1" applyBorder="1" applyAlignment="1">
      <alignment horizontal="center"/>
    </xf>
    <xf numFmtId="43" fontId="0" fillId="0" borderId="0" xfId="2" applyFont="1"/>
    <xf numFmtId="43" fontId="7" fillId="0" borderId="0" xfId="2" applyFont="1"/>
    <xf numFmtId="43" fontId="0" fillId="0" borderId="0" xfId="2" applyFont="1" applyBorder="1"/>
    <xf numFmtId="0" fontId="8" fillId="0" borderId="15" xfId="0" applyFont="1" applyBorder="1"/>
    <xf numFmtId="43" fontId="0" fillId="0" borderId="15" xfId="2" applyFont="1" applyBorder="1"/>
    <xf numFmtId="43" fontId="8" fillId="0" borderId="15" xfId="2" applyFont="1" applyBorder="1"/>
    <xf numFmtId="43" fontId="8" fillId="0" borderId="0" xfId="2" quotePrefix="1" applyFont="1" applyBorder="1"/>
    <xf numFmtId="0" fontId="8" fillId="0" borderId="44" xfId="0" applyFont="1" applyBorder="1"/>
    <xf numFmtId="43" fontId="0" fillId="0" borderId="44" xfId="2" applyFont="1" applyBorder="1"/>
    <xf numFmtId="1" fontId="2" fillId="0" borderId="45" xfId="2" applyNumberFormat="1" applyFont="1" applyBorder="1" applyAlignment="1">
      <alignment horizontal="center"/>
    </xf>
    <xf numFmtId="0" fontId="8" fillId="0" borderId="46" xfId="0" applyFont="1" applyBorder="1"/>
    <xf numFmtId="1" fontId="2" fillId="0" borderId="47" xfId="2" applyNumberFormat="1" applyFont="1" applyBorder="1" applyAlignment="1">
      <alignment horizontal="center"/>
    </xf>
    <xf numFmtId="0" fontId="8" fillId="0" borderId="14" xfId="0" applyFont="1" applyBorder="1"/>
    <xf numFmtId="1" fontId="2" fillId="0" borderId="48" xfId="2" applyNumberFormat="1" applyFont="1" applyBorder="1" applyAlignment="1">
      <alignment horizontal="center"/>
    </xf>
    <xf numFmtId="0" fontId="8" fillId="0" borderId="16" xfId="0" applyFont="1" applyBorder="1"/>
    <xf numFmtId="0" fontId="8" fillId="0" borderId="16" xfId="0" quotePrefix="1" applyFont="1" applyBorder="1"/>
    <xf numFmtId="0" fontId="8" fillId="0" borderId="14" xfId="0" quotePrefix="1" applyFont="1" applyBorder="1"/>
    <xf numFmtId="43" fontId="0" fillId="7" borderId="0" xfId="2" applyFont="1" applyFill="1" applyAlignment="1">
      <alignment horizontal="center"/>
    </xf>
    <xf numFmtId="0" fontId="7" fillId="2" borderId="30" xfId="0" applyFont="1" applyFill="1" applyBorder="1"/>
    <xf numFmtId="0" fontId="7" fillId="2" borderId="23" xfId="0" applyFont="1" applyFill="1" applyBorder="1"/>
    <xf numFmtId="0" fontId="7" fillId="3" borderId="23" xfId="0" applyFont="1" applyFill="1" applyBorder="1"/>
    <xf numFmtId="43" fontId="7" fillId="2" borderId="31" xfId="0" applyNumberFormat="1" applyFont="1" applyFill="1" applyBorder="1"/>
    <xf numFmtId="1" fontId="2" fillId="8" borderId="47" xfId="2" applyNumberFormat="1" applyFont="1" applyFill="1" applyBorder="1" applyAlignment="1">
      <alignment horizontal="center"/>
    </xf>
    <xf numFmtId="0" fontId="8" fillId="8" borderId="0" xfId="0" applyFont="1" applyFill="1"/>
    <xf numFmtId="43" fontId="0" fillId="8" borderId="0" xfId="2" applyFont="1" applyFill="1" applyBorder="1"/>
    <xf numFmtId="0" fontId="8" fillId="8" borderId="14" xfId="0" quotePrefix="1" applyFont="1" applyFill="1" applyBorder="1"/>
    <xf numFmtId="1" fontId="2" fillId="8" borderId="48" xfId="2" applyNumberFormat="1" applyFont="1" applyFill="1" applyBorder="1" applyAlignment="1">
      <alignment horizontal="center"/>
    </xf>
    <xf numFmtId="0" fontId="8" fillId="8" borderId="15" xfId="0" applyFont="1" applyFill="1" applyBorder="1"/>
    <xf numFmtId="43" fontId="0" fillId="8" borderId="15" xfId="2" applyFont="1" applyFill="1" applyBorder="1"/>
    <xf numFmtId="0" fontId="0" fillId="8" borderId="16" xfId="0" applyFill="1" applyBorder="1"/>
    <xf numFmtId="165" fontId="7" fillId="6" borderId="0" xfId="2" applyNumberFormat="1" applyFont="1" applyFill="1"/>
    <xf numFmtId="0" fontId="7" fillId="6" borderId="0" xfId="0" applyFont="1" applyFill="1" applyAlignment="1">
      <alignment horizontal="center"/>
    </xf>
    <xf numFmtId="0" fontId="11" fillId="0" borderId="38" xfId="0" applyFont="1" applyBorder="1"/>
    <xf numFmtId="0" fontId="12" fillId="0" borderId="0" xfId="0" applyFont="1"/>
    <xf numFmtId="0" fontId="5" fillId="2" borderId="27" xfId="0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7" fillId="0" borderId="5" xfId="0" applyFont="1" applyBorder="1" applyAlignment="1">
      <alignment horizontal="center"/>
    </xf>
    <xf numFmtId="14" fontId="7" fillId="0" borderId="0" xfId="0" quotePrefix="1" applyNumberFormat="1" applyFont="1"/>
    <xf numFmtId="43" fontId="1" fillId="0" borderId="0" xfId="2" applyFont="1" applyAlignment="1">
      <alignment horizontal="right"/>
    </xf>
    <xf numFmtId="43" fontId="2" fillId="0" borderId="0" xfId="2" applyFont="1" applyAlignment="1">
      <alignment horizontal="right"/>
    </xf>
    <xf numFmtId="43" fontId="4" fillId="0" borderId="0" xfId="2" applyFont="1" applyAlignment="1">
      <alignment horizontal="center"/>
    </xf>
    <xf numFmtId="43" fontId="2" fillId="0" borderId="0" xfId="2" applyFont="1"/>
    <xf numFmtId="43" fontId="6" fillId="0" borderId="0" xfId="2" applyFont="1"/>
    <xf numFmtId="43" fontId="8" fillId="0" borderId="0" xfId="2" applyFont="1" applyAlignment="1">
      <alignment horizontal="center"/>
    </xf>
    <xf numFmtId="43" fontId="7" fillId="0" borderId="0" xfId="2" applyFont="1" applyAlignment="1">
      <alignment horizontal="center"/>
    </xf>
    <xf numFmtId="43" fontId="7" fillId="0" borderId="0" xfId="2" applyFont="1" applyFill="1" applyAlignment="1">
      <alignment horizontal="center"/>
    </xf>
    <xf numFmtId="43" fontId="2" fillId="0" borderId="0" xfId="2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5" xfId="0" applyFont="1" applyBorder="1"/>
    <xf numFmtId="0" fontId="14" fillId="0" borderId="4" xfId="0" applyFont="1" applyBorder="1"/>
    <xf numFmtId="43" fontId="14" fillId="0" borderId="5" xfId="1" applyFont="1" applyBorder="1" applyAlignment="1">
      <alignment horizontal="right"/>
    </xf>
    <xf numFmtId="0" fontId="6" fillId="0" borderId="4" xfId="0" applyFont="1" applyBorder="1"/>
    <xf numFmtId="43" fontId="14" fillId="0" borderId="7" xfId="0" applyNumberFormat="1" applyFont="1" applyBorder="1"/>
    <xf numFmtId="0" fontId="15" fillId="0" borderId="0" xfId="3"/>
    <xf numFmtId="0" fontId="16" fillId="0" borderId="0" xfId="3" applyFont="1" applyAlignment="1">
      <alignment horizontal="right"/>
    </xf>
    <xf numFmtId="0" fontId="17" fillId="0" borderId="0" xfId="3" applyFont="1" applyAlignment="1">
      <alignment horizontal="right"/>
    </xf>
    <xf numFmtId="0" fontId="17" fillId="0" borderId="0" xfId="3" applyFont="1"/>
    <xf numFmtId="0" fontId="17" fillId="0" borderId="49" xfId="3" applyFont="1" applyBorder="1"/>
    <xf numFmtId="0" fontId="17" fillId="0" borderId="49" xfId="3" applyFont="1" applyBorder="1" applyAlignment="1">
      <alignment horizontal="right"/>
    </xf>
    <xf numFmtId="0" fontId="18" fillId="0" borderId="0" xfId="3" applyFont="1"/>
    <xf numFmtId="0" fontId="19" fillId="0" borderId="0" xfId="3" applyFont="1"/>
    <xf numFmtId="0" fontId="12" fillId="0" borderId="0" xfId="3" applyFont="1"/>
    <xf numFmtId="0" fontId="19" fillId="0" borderId="0" xfId="3" applyFont="1" applyAlignment="1">
      <alignment horizontal="right"/>
    </xf>
    <xf numFmtId="0" fontId="19" fillId="0" borderId="0" xfId="3" applyFont="1" applyAlignment="1">
      <alignment horizontal="center"/>
    </xf>
    <xf numFmtId="166" fontId="19" fillId="0" borderId="0" xfId="3" quotePrefix="1" applyNumberFormat="1" applyFont="1"/>
    <xf numFmtId="0" fontId="19" fillId="2" borderId="50" xfId="3" applyFont="1" applyFill="1" applyBorder="1" applyAlignment="1">
      <alignment horizontal="center"/>
    </xf>
    <xf numFmtId="0" fontId="19" fillId="3" borderId="51" xfId="3" applyFont="1" applyFill="1" applyBorder="1"/>
    <xf numFmtId="0" fontId="19" fillId="3" borderId="51" xfId="3" applyFont="1" applyFill="1" applyBorder="1" applyAlignment="1">
      <alignment horizontal="center"/>
    </xf>
    <xf numFmtId="0" fontId="19" fillId="3" borderId="52" xfId="3" applyFont="1" applyFill="1" applyBorder="1" applyAlignment="1">
      <alignment horizontal="center"/>
    </xf>
    <xf numFmtId="0" fontId="19" fillId="0" borderId="53" xfId="3" applyFont="1" applyBorder="1"/>
    <xf numFmtId="0" fontId="19" fillId="0" borderId="5" xfId="3" applyFont="1" applyBorder="1"/>
    <xf numFmtId="0" fontId="19" fillId="0" borderId="4" xfId="3" applyFont="1" applyBorder="1"/>
    <xf numFmtId="0" fontId="15" fillId="0" borderId="23" xfId="3" applyBorder="1" applyAlignment="1">
      <alignment horizontal="center"/>
    </xf>
    <xf numFmtId="0" fontId="19" fillId="0" borderId="53" xfId="3" applyFont="1" applyBorder="1" applyAlignment="1">
      <alignment horizontal="center"/>
    </xf>
    <xf numFmtId="14" fontId="19" fillId="0" borderId="4" xfId="3" applyNumberFormat="1" applyFont="1" applyBorder="1" applyAlignment="1">
      <alignment horizontal="left"/>
    </xf>
    <xf numFmtId="167" fontId="19" fillId="0" borderId="0" xfId="3" applyNumberFormat="1" applyFont="1"/>
    <xf numFmtId="167" fontId="19" fillId="0" borderId="4" xfId="3" applyNumberFormat="1" applyFont="1" applyBorder="1"/>
    <xf numFmtId="43" fontId="0" fillId="9" borderId="38" xfId="4" applyFont="1" applyFill="1" applyBorder="1"/>
    <xf numFmtId="43" fontId="0" fillId="10" borderId="38" xfId="4" applyFont="1" applyFill="1" applyBorder="1"/>
    <xf numFmtId="43" fontId="0" fillId="10" borderId="36" xfId="4" applyFont="1" applyFill="1" applyBorder="1"/>
    <xf numFmtId="43" fontId="0" fillId="10" borderId="54" xfId="4" applyFont="1" applyFill="1" applyBorder="1"/>
    <xf numFmtId="43" fontId="15" fillId="11" borderId="36" xfId="3" applyNumberFormat="1" applyFill="1" applyBorder="1"/>
    <xf numFmtId="43" fontId="15" fillId="11" borderId="54" xfId="3" applyNumberFormat="1" applyFill="1" applyBorder="1"/>
    <xf numFmtId="43" fontId="0" fillId="9" borderId="6" xfId="4" applyFont="1" applyFill="1" applyBorder="1"/>
    <xf numFmtId="43" fontId="0" fillId="10" borderId="6" xfId="4" applyFont="1" applyFill="1" applyBorder="1"/>
    <xf numFmtId="43" fontId="0" fillId="10" borderId="35" xfId="4" applyFont="1" applyFill="1" applyBorder="1"/>
    <xf numFmtId="43" fontId="0" fillId="10" borderId="7" xfId="4" applyFont="1" applyFill="1" applyBorder="1"/>
    <xf numFmtId="43" fontId="15" fillId="11" borderId="35" xfId="3" applyNumberFormat="1" applyFill="1" applyBorder="1"/>
    <xf numFmtId="43" fontId="15" fillId="11" borderId="7" xfId="3" applyNumberFormat="1" applyFill="1" applyBorder="1"/>
    <xf numFmtId="0" fontId="15" fillId="9" borderId="6" xfId="3" applyFill="1" applyBorder="1"/>
    <xf numFmtId="0" fontId="19" fillId="0" borderId="55" xfId="3" applyFont="1" applyBorder="1"/>
    <xf numFmtId="0" fontId="19" fillId="0" borderId="56" xfId="3" applyFont="1" applyBorder="1"/>
    <xf numFmtId="0" fontId="19" fillId="0" borderId="49" xfId="3" applyFont="1" applyBorder="1"/>
    <xf numFmtId="0" fontId="19" fillId="0" borderId="57" xfId="3" applyFont="1" applyBorder="1"/>
    <xf numFmtId="167" fontId="19" fillId="0" borderId="49" xfId="3" applyNumberFormat="1" applyFont="1" applyBorder="1"/>
    <xf numFmtId="167" fontId="19" fillId="0" borderId="57" xfId="3" applyNumberFormat="1" applyFont="1" applyBorder="1"/>
    <xf numFmtId="0" fontId="19" fillId="2" borderId="58" xfId="3" applyFont="1" applyFill="1" applyBorder="1"/>
    <xf numFmtId="0" fontId="19" fillId="2" borderId="51" xfId="3" applyFont="1" applyFill="1" applyBorder="1"/>
    <xf numFmtId="167" fontId="19" fillId="2" borderId="51" xfId="3" applyNumberFormat="1" applyFont="1" applyFill="1" applyBorder="1"/>
    <xf numFmtId="167" fontId="19" fillId="3" borderId="51" xfId="3" applyNumberFormat="1" applyFont="1" applyFill="1" applyBorder="1"/>
    <xf numFmtId="167" fontId="19" fillId="2" borderId="52" xfId="3" applyNumberFormat="1" applyFont="1" applyFill="1" applyBorder="1"/>
    <xf numFmtId="43" fontId="15" fillId="10" borderId="0" xfId="3" applyNumberFormat="1" applyFill="1"/>
    <xf numFmtId="43" fontId="15" fillId="11" borderId="0" xfId="3" applyNumberFormat="1" applyFill="1"/>
    <xf numFmtId="10" fontId="0" fillId="11" borderId="0" xfId="5" applyNumberFormat="1" applyFont="1" applyFill="1"/>
    <xf numFmtId="43" fontId="15" fillId="0" borderId="0" xfId="3" applyNumberFormat="1"/>
    <xf numFmtId="167" fontId="15" fillId="0" borderId="0" xfId="3" applyNumberFormat="1"/>
    <xf numFmtId="43" fontId="15" fillId="9" borderId="6" xfId="2" applyFont="1" applyFill="1" applyBorder="1"/>
    <xf numFmtId="43" fontId="0" fillId="12" borderId="54" xfId="4" applyFont="1" applyFill="1" applyBorder="1"/>
    <xf numFmtId="43" fontId="0" fillId="12" borderId="7" xfId="4" applyFont="1" applyFill="1" applyBorder="1"/>
    <xf numFmtId="43" fontId="15" fillId="12" borderId="0" xfId="2" applyFont="1" applyFill="1"/>
    <xf numFmtId="0" fontId="15" fillId="0" borderId="0" xfId="3" applyAlignment="1">
      <alignment horizontal="center"/>
    </xf>
    <xf numFmtId="0" fontId="15" fillId="0" borderId="6" xfId="3" applyBorder="1"/>
    <xf numFmtId="43" fontId="0" fillId="0" borderId="6" xfId="4" applyFont="1" applyFill="1" applyBorder="1"/>
    <xf numFmtId="43" fontId="0" fillId="0" borderId="35" xfId="4" applyFont="1" applyFill="1" applyBorder="1"/>
    <xf numFmtId="43" fontId="0" fillId="0" borderId="7" xfId="4" applyFont="1" applyFill="1" applyBorder="1"/>
    <xf numFmtId="43" fontId="15" fillId="0" borderId="35" xfId="3" applyNumberFormat="1" applyBorder="1"/>
    <xf numFmtId="43" fontId="15" fillId="0" borderId="7" xfId="3" applyNumberFormat="1" applyBorder="1"/>
    <xf numFmtId="43" fontId="15" fillId="0" borderId="0" xfId="2" applyFont="1" applyFill="1"/>
    <xf numFmtId="9" fontId="15" fillId="0" borderId="0" xfId="3" applyNumberFormat="1" applyAlignment="1">
      <alignment horizontal="center"/>
    </xf>
    <xf numFmtId="43" fontId="15" fillId="13" borderId="0" xfId="3" applyNumberFormat="1" applyFill="1"/>
    <xf numFmtId="43" fontId="15" fillId="13" borderId="0" xfId="2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6" fillId="0" borderId="11" xfId="0" applyFont="1" applyBorder="1"/>
    <xf numFmtId="0" fontId="2" fillId="5" borderId="10" xfId="0" applyFont="1" applyFill="1" applyBorder="1" applyAlignment="1">
      <alignment horizontal="center"/>
    </xf>
    <xf numFmtId="0" fontId="6" fillId="4" borderId="1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6" fillId="0" borderId="28" xfId="0" applyFont="1" applyBorder="1"/>
    <xf numFmtId="0" fontId="2" fillId="3" borderId="26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6" fillId="4" borderId="29" xfId="0" applyFont="1" applyFill="1" applyBorder="1"/>
    <xf numFmtId="0" fontId="16" fillId="0" borderId="0" xfId="3" applyFont="1" applyAlignment="1">
      <alignment horizontal="center"/>
    </xf>
    <xf numFmtId="0" fontId="19" fillId="3" borderId="50" xfId="3" applyFont="1" applyFill="1" applyBorder="1" applyAlignment="1">
      <alignment horizontal="center"/>
    </xf>
    <xf numFmtId="0" fontId="19" fillId="2" borderId="50" xfId="3" applyFont="1" applyFill="1" applyBorder="1" applyAlignment="1">
      <alignment horizontal="center"/>
    </xf>
    <xf numFmtId="43" fontId="15" fillId="0" borderId="0" xfId="2" applyFont="1"/>
  </cellXfs>
  <cellStyles count="6">
    <cellStyle name="Comma" xfId="2" builtinId="3"/>
    <cellStyle name="Comma 2" xfId="1" xr:uid="{8AAF4136-72B6-4AE1-8D38-00264C419056}"/>
    <cellStyle name="Comma 3" xfId="4" xr:uid="{1FF6AEB6-479F-475E-8322-1DCF6D5443CD}"/>
    <cellStyle name="Normal" xfId="0" builtinId="0"/>
    <cellStyle name="Normal 2" xfId="3" xr:uid="{94EAFE48-78DC-411C-BBF6-5DDAA598E901}"/>
    <cellStyle name="Percent 2" xfId="5" xr:uid="{AE2F7B70-D94E-4DC2-9071-59198F8924AD}"/>
  </cellStyles>
  <dxfs count="0"/>
  <tableStyles count="0" defaultTableStyle="TableStyleMedium2" defaultPivotStyle="PivotStyleLight16"/>
  <colors>
    <mruColors>
      <color rgb="FF99FFCC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5D2B6B9-9939-4296-A563-146FDCBEF8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CA6408C-C7F3-4158-9663-BA14AD21CF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B33F861-86FA-454A-806D-620D965B27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9A464EF-2332-4AD2-B1DD-ED92126301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E74DB31-2FC1-4F25-8968-CDD8F20D33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E9CB30-FEF3-46D2-9289-D2002653288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2F49752-8718-4A86-AA23-73E0082E96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15</xdr:col>
      <xdr:colOff>571500</xdr:colOff>
      <xdr:row>1</xdr:row>
      <xdr:rowOff>6350</xdr:rowOff>
    </xdr:from>
    <xdr:to>
      <xdr:col>25</xdr:col>
      <xdr:colOff>548548</xdr:colOff>
      <xdr:row>14</xdr:row>
      <xdr:rowOff>139364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4F663D-392D-49F3-9065-52EFF5CA4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6600" y="184150"/>
          <a:ext cx="5819048" cy="26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</xdr:colOff>
      <xdr:row>15</xdr:row>
      <xdr:rowOff>152400</xdr:rowOff>
    </xdr:from>
    <xdr:to>
      <xdr:col>31</xdr:col>
      <xdr:colOff>386017</xdr:colOff>
      <xdr:row>61</xdr:row>
      <xdr:rowOff>30743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3D491C-A364-46A5-81E6-0654C0FFC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5650" y="3060700"/>
          <a:ext cx="10666667" cy="805714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1F9A977-A0F8-4BD5-B28D-4E465E5334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84F234E-1787-4E7D-8873-019047F77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4148931-0C15-4ACF-B0C3-04A9A853F77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C55262E-6FDC-4826-971A-FB6B090456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673BDFF-D27D-40B9-B90C-D830B958C22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9F4566B-A15A-4C0D-8813-9524F1314A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7E20F0D-AB5C-48B0-8F78-789D707E470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B52403A-E314-4469-8A9D-6015034816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BB525FE-8E49-4DFC-B07F-8A83A7B042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896167-3369-4812-AB79-1DA391B1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FF28145-A3E6-4EEC-9457-2625B69C44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501650</xdr:colOff>
      <xdr:row>55</xdr:row>
      <xdr:rowOff>120650</xdr:rowOff>
    </xdr:from>
    <xdr:to>
      <xdr:col>14</xdr:col>
      <xdr:colOff>215901</xdr:colOff>
      <xdr:row>59</xdr:row>
      <xdr:rowOff>5799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76A57-0E3A-46FB-979A-918F94F22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300" y="10140950"/>
          <a:ext cx="685801" cy="59634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DFF7BBF-EC34-4E6A-BF3B-058E4D460A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D4679-F9EC-46EA-8810-E473028E8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CD88448-5545-4A1E-BFBF-218B8C96E3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F33C0-462F-487C-892D-A4584FD75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2DEBF95-D32B-493B-AABA-7FE1A742DF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501650</xdr:colOff>
      <xdr:row>55</xdr:row>
      <xdr:rowOff>120650</xdr:rowOff>
    </xdr:from>
    <xdr:to>
      <xdr:col>15</xdr:col>
      <xdr:colOff>215901</xdr:colOff>
      <xdr:row>59</xdr:row>
      <xdr:rowOff>5799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4F3339-D435-4F51-981E-FBF1263E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300" y="10140950"/>
          <a:ext cx="685801" cy="59634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22DD8C8-6877-4B2C-A0F0-35DB3852DB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501650</xdr:colOff>
      <xdr:row>55</xdr:row>
      <xdr:rowOff>120650</xdr:rowOff>
    </xdr:from>
    <xdr:to>
      <xdr:col>14</xdr:col>
      <xdr:colOff>215901</xdr:colOff>
      <xdr:row>59</xdr:row>
      <xdr:rowOff>5799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34BBD-E7DA-4A68-9EA9-F895D6A94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300" y="10140950"/>
          <a:ext cx="685801" cy="59634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76D20B2-26B3-4951-8493-3BF9AF3ABCC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4C8A00-CAD3-4052-835F-EBD525DD5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C39947B-23E1-491C-9617-220BB86D64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F6EBE50-F741-4382-B971-0DF5783AF0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58</xdr:row>
      <xdr:rowOff>19050</xdr:rowOff>
    </xdr:from>
    <xdr:to>
      <xdr:col>14</xdr:col>
      <xdr:colOff>54966</xdr:colOff>
      <xdr:row>60</xdr:row>
      <xdr:rowOff>114334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F5C1EF-7ADF-441B-B36F-322DA94BF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97D339A-E26F-4773-8E48-CEC58C32FC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31D5C2-7E03-4A75-BDA3-A44D74D8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30B020-8367-443B-B684-B27A236F11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58</xdr:row>
      <xdr:rowOff>19050</xdr:rowOff>
    </xdr:from>
    <xdr:to>
      <xdr:col>14</xdr:col>
      <xdr:colOff>54966</xdr:colOff>
      <xdr:row>60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84577A-7C52-484E-AB8D-70841B72A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572750"/>
          <a:ext cx="518516" cy="45088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E99213-CFBD-4FD0-B25F-5CF8AF5961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FA9A959-A023-48E5-9761-A3ADC3D5C12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AD773-6141-4043-9B81-72036CB45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35F3308-4892-4234-8581-15C8CD38EE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38F5F-ECC9-4373-BBA4-5CB77199C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145231D-3C7E-48FE-9E66-9113B6FB7F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722361-13D3-4BF2-9321-E117458F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5CDA162F-7691-4CD0-A6A3-DC3823D97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D71E8E36-1361-4D81-8C39-CD11A1AAC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DDA4FFC9-3C7E-49F9-9C0F-E80CEABE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38DFC88-BBF6-431E-80DC-4D0883395A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C7658FF9-EE4F-4E72-BF89-763A2D78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2A4C7EF7-9342-45A6-96EA-AD78DA67C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CEE202-30F9-4E66-9484-96DA41DFE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55</xdr:row>
      <xdr:rowOff>25400</xdr:rowOff>
    </xdr:from>
    <xdr:to>
      <xdr:col>16</xdr:col>
      <xdr:colOff>95250</xdr:colOff>
      <xdr:row>61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D750ED-5907-8C94-A691-050615148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7250" y="10160000"/>
          <a:ext cx="1047750" cy="104775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E57D2BC4-E865-4B66-B285-0629CF3D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8CA877-1DD4-441A-A8A9-47E5A41C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53</xdr:row>
      <xdr:rowOff>25400</xdr:rowOff>
    </xdr:from>
    <xdr:to>
      <xdr:col>18</xdr:col>
      <xdr:colOff>387350</xdr:colOff>
      <xdr:row>59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6BE8C1-7AF0-455D-AC2F-F8660299D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1750" y="9804400"/>
          <a:ext cx="1047750" cy="104775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E8B415D-9E7F-4358-A498-6667134A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725606-D5EB-4D9E-9B44-53AF91E3A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53</xdr:row>
      <xdr:rowOff>25400</xdr:rowOff>
    </xdr:from>
    <xdr:to>
      <xdr:col>18</xdr:col>
      <xdr:colOff>387350</xdr:colOff>
      <xdr:row>59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0F8A0B-F389-4B17-82B7-220109988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1750" y="9804400"/>
          <a:ext cx="1047750" cy="104775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8082976-1607-42B3-954A-6E270A3659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707D8B-5D56-4357-A0C3-C04277332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A9F8E21-1C82-456B-9A41-FD2990499D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D71B6E6-816B-4692-9C26-4AF789CE36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25400</xdr:colOff>
      <xdr:row>1</xdr:row>
      <xdr:rowOff>31750</xdr:rowOff>
    </xdr:from>
    <xdr:to>
      <xdr:col>28</xdr:col>
      <xdr:colOff>643524</xdr:colOff>
      <xdr:row>33</xdr:row>
      <xdr:rowOff>91326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24D605-9F7D-4EA9-8019-16476D04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0" y="209550"/>
          <a:ext cx="8009524" cy="59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071C0EF-C5AA-4CA2-A0B4-54487C68A5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4F02418-0851-4A1E-8D7D-EAEFBC76349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89D01EF-C33A-4CB2-B679-9A6091507D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8B98-D36F-4EEB-8CBF-EDFA175CDEA4}">
  <sheetPr codeName="Sheet1">
    <pageSetUpPr fitToPage="1"/>
  </sheetPr>
  <dimension ref="A1:O999"/>
  <sheetViews>
    <sheetView topLeftCell="A10" workbookViewId="0">
      <selection activeCell="P31" sqref="P31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8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34</v>
      </c>
      <c r="L11" s="8" t="s">
        <v>8</v>
      </c>
      <c r="M11" s="6" t="s">
        <v>7</v>
      </c>
      <c r="N11" s="27" t="s">
        <v>41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44</v>
      </c>
      <c r="L12" s="8" t="s">
        <v>10</v>
      </c>
      <c r="M12" s="6" t="s">
        <v>7</v>
      </c>
      <c r="N12" s="36" t="s">
        <v>42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35</v>
      </c>
      <c r="M14" s="2"/>
      <c r="N14" s="3"/>
      <c r="O14" s="3"/>
    </row>
    <row r="15" spans="1:15" ht="14.25" customHeight="1" x14ac:dyDescent="0.35">
      <c r="A15" s="17"/>
      <c r="D15" s="17" t="s">
        <v>36</v>
      </c>
      <c r="K15" s="3"/>
      <c r="L15" s="3"/>
      <c r="N15" s="3"/>
    </row>
    <row r="16" spans="1:15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39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40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thickBo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thickBot="1" x14ac:dyDescent="0.4">
      <c r="A24" s="18" t="s">
        <v>16</v>
      </c>
      <c r="B24" s="228" t="s">
        <v>17</v>
      </c>
      <c r="C24" s="229"/>
      <c r="D24" s="229"/>
      <c r="E24" s="229"/>
      <c r="F24" s="229"/>
      <c r="G24" s="229"/>
      <c r="H24" s="229"/>
      <c r="I24" s="38"/>
      <c r="J24" s="230" t="s">
        <v>18</v>
      </c>
      <c r="K24" s="231"/>
      <c r="L24" s="234" t="s">
        <v>19</v>
      </c>
      <c r="M24" s="235"/>
      <c r="N24" s="232" t="s">
        <v>20</v>
      </c>
      <c r="O24" s="233"/>
    </row>
    <row r="25" spans="1:15" ht="14.25" customHeight="1" x14ac:dyDescent="0.35">
      <c r="A25" s="19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29"/>
      <c r="O25" s="30"/>
    </row>
    <row r="26" spans="1:15" ht="14.25" customHeight="1" x14ac:dyDescent="0.35">
      <c r="A26" s="21">
        <v>1</v>
      </c>
      <c r="B26" s="12" t="s">
        <v>21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6.8</v>
      </c>
      <c r="M26" s="35"/>
      <c r="N26" s="12"/>
      <c r="O26" s="22">
        <f t="shared" ref="O26:O30" si="0">J26*L26</f>
        <v>1530</v>
      </c>
    </row>
    <row r="27" spans="1:15" ht="14.25" customHeight="1" x14ac:dyDescent="0.35">
      <c r="A27" s="21">
        <v>2</v>
      </c>
      <c r="B27" s="12" t="s">
        <v>23</v>
      </c>
      <c r="C27" s="12"/>
      <c r="D27" s="12"/>
      <c r="E27" s="12"/>
      <c r="F27" s="12"/>
      <c r="G27" s="12"/>
      <c r="H27" s="12"/>
      <c r="I27" s="12"/>
      <c r="J27" s="14">
        <v>20</v>
      </c>
      <c r="K27" s="13" t="s">
        <v>48</v>
      </c>
      <c r="L27" s="33">
        <v>11.3</v>
      </c>
      <c r="M27" s="35"/>
      <c r="N27" s="12"/>
      <c r="O27" s="22">
        <f t="shared" si="0"/>
        <v>226</v>
      </c>
    </row>
    <row r="28" spans="1:15" ht="14.25" customHeight="1" x14ac:dyDescent="0.35">
      <c r="A28" s="21">
        <v>3</v>
      </c>
      <c r="B28" s="12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6.5</v>
      </c>
      <c r="M28" s="35"/>
      <c r="N28" s="12"/>
      <c r="O28" s="22">
        <f t="shared" si="0"/>
        <v>240.5</v>
      </c>
    </row>
    <row r="29" spans="1:15" ht="14.25" customHeight="1" x14ac:dyDescent="0.35">
      <c r="A29" s="21">
        <v>4</v>
      </c>
      <c r="B29" s="12" t="s">
        <v>50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18.5</v>
      </c>
      <c r="M29" s="35"/>
      <c r="N29" s="12"/>
      <c r="O29" s="22">
        <f t="shared" si="0"/>
        <v>92.5</v>
      </c>
    </row>
    <row r="30" spans="1:15" ht="14.25" customHeight="1" x14ac:dyDescent="0.35">
      <c r="A30" s="21">
        <v>5</v>
      </c>
      <c r="B30" s="12" t="s">
        <v>25</v>
      </c>
      <c r="C30" s="12"/>
      <c r="D30" s="12"/>
      <c r="E30" s="12"/>
      <c r="F30" s="12"/>
      <c r="G30" s="12"/>
      <c r="H30" s="12"/>
      <c r="I30" s="12"/>
      <c r="J30" s="14">
        <v>45</v>
      </c>
      <c r="K30" s="13" t="s">
        <v>49</v>
      </c>
      <c r="L30" s="33">
        <v>5.8</v>
      </c>
      <c r="M30" s="35"/>
      <c r="N30" s="12"/>
      <c r="O30" s="22">
        <f t="shared" si="0"/>
        <v>261</v>
      </c>
    </row>
    <row r="31" spans="1:15" ht="14.25" customHeight="1" x14ac:dyDescent="0.35">
      <c r="A31" s="21">
        <v>6</v>
      </c>
      <c r="B31" s="12" t="s">
        <v>26</v>
      </c>
      <c r="C31" s="12"/>
      <c r="D31" s="12"/>
      <c r="E31" s="12"/>
      <c r="F31" s="12"/>
      <c r="G31" s="12"/>
      <c r="H31" s="12"/>
      <c r="I31" s="12"/>
      <c r="J31" s="15">
        <v>30</v>
      </c>
      <c r="K31" s="16" t="s">
        <v>48</v>
      </c>
      <c r="L31" s="34">
        <v>35</v>
      </c>
      <c r="M31" s="35"/>
      <c r="N31" s="12"/>
      <c r="O31" s="22">
        <f>J31*L31</f>
        <v>1050</v>
      </c>
    </row>
    <row r="32" spans="1:15" ht="14.25" customHeight="1" x14ac:dyDescent="0.35">
      <c r="A32" s="41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2"/>
    </row>
    <row r="33" spans="1:15" ht="14.25" customHeight="1" x14ac:dyDescent="0.35">
      <c r="A33" s="19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20"/>
    </row>
    <row r="34" spans="1:15" ht="14.25" customHeight="1" x14ac:dyDescent="0.35">
      <c r="A34" s="19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20"/>
    </row>
    <row r="35" spans="1:15" ht="14.25" customHeight="1" x14ac:dyDescent="0.35">
      <c r="A35" s="19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20"/>
    </row>
    <row r="36" spans="1:15" ht="14.25" customHeight="1" x14ac:dyDescent="0.35">
      <c r="A36" s="19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20"/>
    </row>
    <row r="37" spans="1:15" ht="14.25" customHeight="1" x14ac:dyDescent="0.35">
      <c r="A37" s="19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20"/>
    </row>
    <row r="38" spans="1:15" ht="14.25" customHeight="1" x14ac:dyDescent="0.35">
      <c r="A38" s="19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20"/>
    </row>
    <row r="39" spans="1:15" ht="14.25" customHeight="1" x14ac:dyDescent="0.35">
      <c r="A39" s="19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20"/>
    </row>
    <row r="40" spans="1:15" ht="14.25" customHeight="1" x14ac:dyDescent="0.35">
      <c r="A40" s="19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20"/>
    </row>
    <row r="41" spans="1:15" ht="14.25" customHeight="1" x14ac:dyDescent="0.35">
      <c r="A41" s="19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20"/>
    </row>
    <row r="42" spans="1:15" ht="14.25" customHeight="1" x14ac:dyDescent="0.35">
      <c r="A42" s="19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20"/>
    </row>
    <row r="43" spans="1:15" ht="14.25" customHeight="1" x14ac:dyDescent="0.35">
      <c r="A43" s="19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20"/>
    </row>
    <row r="44" spans="1:15" ht="14.25" customHeight="1" x14ac:dyDescent="0.35">
      <c r="A44" s="19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20"/>
    </row>
    <row r="45" spans="1:15" ht="14.25" customHeight="1" x14ac:dyDescent="0.35">
      <c r="A45" s="19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20"/>
    </row>
    <row r="46" spans="1:15" ht="14.25" customHeight="1" x14ac:dyDescent="0.35">
      <c r="A46" s="19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20"/>
    </row>
    <row r="47" spans="1:15" ht="14.25" customHeight="1" thickBot="1" x14ac:dyDescent="0.4">
      <c r="A47" s="19"/>
      <c r="B47" s="3"/>
      <c r="C47" s="3"/>
      <c r="D47" s="3"/>
      <c r="E47" s="3"/>
      <c r="F47" s="3"/>
      <c r="G47" s="3"/>
      <c r="H47" s="3"/>
      <c r="I47" s="3"/>
      <c r="J47" s="11"/>
      <c r="K47" s="10"/>
      <c r="L47" s="3"/>
      <c r="M47" s="28"/>
      <c r="N47" s="31"/>
      <c r="O47" s="32"/>
    </row>
    <row r="48" spans="1:15" ht="14.25" customHeight="1" thickBot="1" x14ac:dyDescent="0.4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6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N24:O24"/>
    <mergeCell ref="L24:M24"/>
  </mergeCells>
  <pageMargins left="0.78740157480314965" right="0.39370078740157483" top="0.59055118110236227" bottom="0" header="0" footer="0"/>
  <pageSetup paperSize="9"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CF94-6981-487E-BE62-3E2621188FD9}">
  <sheetPr codeName="Sheet10">
    <pageSetUpPr fitToPage="1"/>
  </sheetPr>
  <dimension ref="A1:Q999"/>
  <sheetViews>
    <sheetView topLeftCell="A13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137</v>
      </c>
      <c r="L11" s="8" t="s">
        <v>8</v>
      </c>
      <c r="M11" s="6" t="s">
        <v>7</v>
      </c>
      <c r="N11" s="27" t="s">
        <v>143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144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139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138</v>
      </c>
      <c r="K15" s="3"/>
      <c r="L15" s="3"/>
      <c r="N15" s="3"/>
    </row>
    <row r="16" spans="1:17" ht="14.25" customHeight="1" x14ac:dyDescent="0.35">
      <c r="A16" s="17"/>
      <c r="D16" s="17" t="s">
        <v>140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141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142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Q24" s="61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6.8</v>
      </c>
      <c r="M26" s="35"/>
      <c r="N26" s="12"/>
      <c r="O26" s="46">
        <f t="shared" ref="O26:O33" si="0">J26*L26</f>
        <v>1496</v>
      </c>
    </row>
    <row r="27" spans="1:17" ht="14.25" customHeight="1" x14ac:dyDescent="0.35">
      <c r="A27" s="45">
        <v>2</v>
      </c>
      <c r="B27" s="12" t="s">
        <v>24</v>
      </c>
      <c r="C27" s="12"/>
      <c r="D27" s="12"/>
      <c r="E27" s="12"/>
      <c r="F27" s="12"/>
      <c r="G27" s="12"/>
      <c r="H27" s="12"/>
      <c r="I27" s="12"/>
      <c r="J27" s="14">
        <v>37</v>
      </c>
      <c r="K27" s="13" t="s">
        <v>49</v>
      </c>
      <c r="L27" s="33">
        <v>6.5</v>
      </c>
      <c r="M27" s="35"/>
      <c r="N27" s="12"/>
      <c r="O27" s="46">
        <f>J27*L27</f>
        <v>240.5</v>
      </c>
    </row>
    <row r="28" spans="1:17" ht="14.25" customHeight="1" x14ac:dyDescent="0.35">
      <c r="A28" s="45">
        <v>3</v>
      </c>
      <c r="B28" s="12" t="s">
        <v>145</v>
      </c>
      <c r="C28" s="12"/>
      <c r="D28" s="12"/>
      <c r="E28" s="12"/>
      <c r="F28" s="12"/>
      <c r="G28" s="12"/>
      <c r="H28" s="12"/>
      <c r="I28" s="12"/>
      <c r="J28" s="14">
        <v>40</v>
      </c>
      <c r="K28" s="13" t="s">
        <v>60</v>
      </c>
      <c r="L28" s="33">
        <v>2.2000000000000002</v>
      </c>
      <c r="M28" s="35"/>
      <c r="N28" s="12"/>
      <c r="O28" s="46">
        <f t="shared" si="0"/>
        <v>88</v>
      </c>
    </row>
    <row r="29" spans="1:17" ht="14.25" customHeight="1" x14ac:dyDescent="0.35">
      <c r="A29" s="45">
        <v>4</v>
      </c>
      <c r="B29" s="12" t="s">
        <v>146</v>
      </c>
      <c r="C29" s="12"/>
      <c r="D29" s="12"/>
      <c r="E29" s="12"/>
      <c r="F29" s="12"/>
      <c r="G29" s="12"/>
      <c r="H29" s="12"/>
      <c r="I29" s="12"/>
      <c r="J29" s="14">
        <v>10</v>
      </c>
      <c r="K29" s="13" t="s">
        <v>60</v>
      </c>
      <c r="L29" s="33">
        <v>38</v>
      </c>
      <c r="M29" s="35"/>
      <c r="N29" s="12"/>
      <c r="O29" s="46">
        <f t="shared" si="0"/>
        <v>380</v>
      </c>
    </row>
    <row r="30" spans="1:17" ht="14.25" customHeight="1" x14ac:dyDescent="0.35">
      <c r="A30" s="45">
        <v>5</v>
      </c>
      <c r="B30" s="12" t="s">
        <v>59</v>
      </c>
      <c r="C30" s="12"/>
      <c r="D30" s="12"/>
      <c r="E30" s="12"/>
      <c r="F30" s="12"/>
      <c r="G30" s="12"/>
      <c r="H30" s="12"/>
      <c r="I30" s="12"/>
      <c r="J30" s="14">
        <v>20</v>
      </c>
      <c r="K30" s="13" t="s">
        <v>48</v>
      </c>
      <c r="L30" s="33">
        <v>12</v>
      </c>
      <c r="M30" s="35"/>
      <c r="N30" s="12"/>
      <c r="O30" s="46">
        <f t="shared" si="0"/>
        <v>240</v>
      </c>
    </row>
    <row r="31" spans="1:17" ht="14.25" customHeight="1" x14ac:dyDescent="0.35">
      <c r="A31" s="45">
        <v>6</v>
      </c>
      <c r="B31" s="12" t="s">
        <v>105</v>
      </c>
      <c r="C31" s="12"/>
      <c r="D31" s="12"/>
      <c r="E31" s="12"/>
      <c r="F31" s="12"/>
      <c r="G31" s="12"/>
      <c r="H31" s="12"/>
      <c r="I31" s="12"/>
      <c r="J31" s="15">
        <v>5</v>
      </c>
      <c r="K31" s="16" t="s">
        <v>51</v>
      </c>
      <c r="L31" s="34">
        <v>18</v>
      </c>
      <c r="M31" s="35"/>
      <c r="N31" s="12"/>
      <c r="O31" s="46">
        <f t="shared" si="0"/>
        <v>90</v>
      </c>
    </row>
    <row r="32" spans="1:17" ht="14.25" customHeight="1" x14ac:dyDescent="0.35">
      <c r="A32" s="47">
        <v>7</v>
      </c>
      <c r="B32" s="12" t="s">
        <v>148</v>
      </c>
      <c r="C32" s="3"/>
      <c r="D32" s="3"/>
      <c r="E32" s="3"/>
      <c r="F32" s="3"/>
      <c r="G32" s="3"/>
      <c r="H32" s="3"/>
      <c r="I32" s="3"/>
      <c r="J32" s="11">
        <v>40</v>
      </c>
      <c r="K32" s="10" t="s">
        <v>49</v>
      </c>
      <c r="L32" s="40">
        <v>6</v>
      </c>
      <c r="M32" s="10"/>
      <c r="N32" s="3"/>
      <c r="O32" s="48">
        <f t="shared" si="0"/>
        <v>240</v>
      </c>
    </row>
    <row r="33" spans="1:15" ht="14.25" customHeight="1" x14ac:dyDescent="0.35">
      <c r="A33" s="47">
        <v>8</v>
      </c>
      <c r="B33" s="3" t="s">
        <v>147</v>
      </c>
      <c r="C33" s="3"/>
      <c r="D33" s="3"/>
      <c r="E33" s="3"/>
      <c r="F33" s="3"/>
      <c r="G33" s="3"/>
      <c r="H33" s="3"/>
      <c r="I33" s="3"/>
      <c r="J33" s="11">
        <v>25</v>
      </c>
      <c r="K33" s="10" t="s">
        <v>48</v>
      </c>
      <c r="L33" s="40">
        <v>56</v>
      </c>
      <c r="M33" s="10"/>
      <c r="N33" s="3"/>
      <c r="O33" s="48">
        <f t="shared" si="0"/>
        <v>1400</v>
      </c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78E3-4312-4BAE-9F5E-066EE677CE47}">
  <sheetPr codeName="Sheet11">
    <pageSetUpPr fitToPage="1"/>
  </sheetPr>
  <dimension ref="A1:Q999"/>
  <sheetViews>
    <sheetView topLeftCell="A10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90</v>
      </c>
      <c r="L11" s="8" t="s">
        <v>8</v>
      </c>
      <c r="M11" s="6" t="s">
        <v>7</v>
      </c>
      <c r="N11" s="27" t="s">
        <v>150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89</v>
      </c>
      <c r="L12" s="8" t="s">
        <v>10</v>
      </c>
      <c r="M12" s="6" t="s">
        <v>7</v>
      </c>
      <c r="N12" s="36" t="s">
        <v>149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91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92</v>
      </c>
      <c r="K15" s="3"/>
      <c r="L15" s="3"/>
      <c r="N15" s="3"/>
    </row>
    <row r="16" spans="1:17" ht="14.25" customHeight="1" x14ac:dyDescent="0.35">
      <c r="A16" s="17"/>
      <c r="D16" s="17" t="s">
        <v>84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93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85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86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6.9</v>
      </c>
      <c r="M26" s="35"/>
      <c r="N26" s="12"/>
      <c r="O26" s="46">
        <f>J26*L26</f>
        <v>1552.5</v>
      </c>
    </row>
    <row r="27" spans="1:15" ht="14.25" customHeight="1" x14ac:dyDescent="0.35">
      <c r="A27" s="45">
        <v>2</v>
      </c>
      <c r="B27" s="12" t="s">
        <v>50</v>
      </c>
      <c r="C27" s="12"/>
      <c r="D27" s="12"/>
      <c r="E27" s="12"/>
      <c r="F27" s="12"/>
      <c r="G27" s="12"/>
      <c r="H27" s="12"/>
      <c r="I27" s="12"/>
      <c r="J27" s="14">
        <v>5</v>
      </c>
      <c r="K27" s="13" t="s">
        <v>51</v>
      </c>
      <c r="L27" s="33">
        <v>18.5</v>
      </c>
      <c r="M27" s="35"/>
      <c r="N27" s="12"/>
      <c r="O27" s="46">
        <f t="shared" ref="O27" si="0">J27*L27</f>
        <v>92.5</v>
      </c>
    </row>
    <row r="28" spans="1:15" ht="14.25" customHeight="1" x14ac:dyDescent="0.35">
      <c r="A28" s="45">
        <v>3</v>
      </c>
      <c r="B28" s="64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6.8</v>
      </c>
      <c r="M28" s="35"/>
      <c r="N28" s="12"/>
      <c r="O28" s="46">
        <f>J28*L28</f>
        <v>251.6</v>
      </c>
    </row>
    <row r="29" spans="1:15" ht="14.25" customHeight="1" x14ac:dyDescent="0.35">
      <c r="A29" s="45">
        <v>4</v>
      </c>
      <c r="B29" s="64" t="s">
        <v>87</v>
      </c>
      <c r="C29" s="12"/>
      <c r="D29" s="12"/>
      <c r="E29" s="12"/>
      <c r="F29" s="12"/>
      <c r="G29" s="12"/>
      <c r="H29" s="12"/>
      <c r="I29" s="12"/>
      <c r="J29" s="14">
        <v>30</v>
      </c>
      <c r="K29" s="13" t="s">
        <v>49</v>
      </c>
      <c r="L29" s="33">
        <v>6.8</v>
      </c>
      <c r="M29" s="35"/>
      <c r="N29" s="12"/>
      <c r="O29" s="46">
        <f>J29*L29</f>
        <v>204</v>
      </c>
    </row>
    <row r="30" spans="1:15" ht="14.25" customHeight="1" x14ac:dyDescent="0.35">
      <c r="A30" s="45">
        <v>5</v>
      </c>
      <c r="B30" s="12" t="s">
        <v>145</v>
      </c>
      <c r="C30" s="12"/>
      <c r="D30" s="12"/>
      <c r="E30" s="12"/>
      <c r="F30" s="12"/>
      <c r="G30" s="12"/>
      <c r="H30" s="12"/>
      <c r="I30" s="12"/>
      <c r="J30" s="14">
        <v>25</v>
      </c>
      <c r="K30" s="13" t="s">
        <v>60</v>
      </c>
      <c r="L30" s="33">
        <v>2.2000000000000002</v>
      </c>
      <c r="M30" s="35"/>
      <c r="N30" s="12"/>
      <c r="O30" s="46">
        <f>J30*L30</f>
        <v>55.000000000000007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BD0F-3020-4040-9717-BC55C60B0DBE}">
  <sheetPr codeName="Sheet12">
    <pageSetUpPr fitToPage="1"/>
  </sheetPr>
  <dimension ref="A1:Q999"/>
  <sheetViews>
    <sheetView topLeftCell="A10" workbookViewId="0">
      <selection activeCell="P11" sqref="P11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109</v>
      </c>
      <c r="L11" s="8" t="s">
        <v>8</v>
      </c>
      <c r="M11" s="6" t="s">
        <v>7</v>
      </c>
      <c r="N11" s="27" t="s">
        <v>151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154</v>
      </c>
      <c r="L12" s="8" t="s">
        <v>10</v>
      </c>
      <c r="M12" s="6" t="s">
        <v>7</v>
      </c>
      <c r="N12" s="36" t="s">
        <v>152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110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111</v>
      </c>
      <c r="K15" s="3"/>
      <c r="L15" s="3"/>
      <c r="N15" s="3"/>
    </row>
    <row r="16" spans="1:17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112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113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114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</v>
      </c>
      <c r="M26" s="35"/>
      <c r="N26" s="12"/>
      <c r="O26" s="46">
        <f>J26*L26</f>
        <v>1320</v>
      </c>
    </row>
    <row r="27" spans="1:15" ht="14.25" customHeight="1" x14ac:dyDescent="0.35">
      <c r="A27" s="45">
        <v>2</v>
      </c>
      <c r="B27" s="62" t="s">
        <v>131</v>
      </c>
      <c r="C27" s="12"/>
      <c r="D27" s="12"/>
      <c r="E27" s="12"/>
      <c r="F27" s="12"/>
      <c r="G27" s="12"/>
      <c r="H27" s="12"/>
      <c r="I27" s="12"/>
      <c r="J27" s="14">
        <v>37</v>
      </c>
      <c r="K27" s="13" t="s">
        <v>49</v>
      </c>
      <c r="L27" s="33">
        <v>6</v>
      </c>
      <c r="M27" s="35"/>
      <c r="N27" s="12"/>
      <c r="O27" s="46">
        <f t="shared" ref="O27:O31" si="0">J27*L27</f>
        <v>222</v>
      </c>
    </row>
    <row r="28" spans="1:15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</row>
    <row r="29" spans="1:15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2.2000000000000002</v>
      </c>
      <c r="M29" s="35"/>
      <c r="N29" s="12"/>
      <c r="O29" s="46">
        <f t="shared" si="0"/>
        <v>55.000000000000007</v>
      </c>
    </row>
    <row r="30" spans="1:15" ht="14.25" customHeight="1" x14ac:dyDescent="0.35">
      <c r="A30" s="45">
        <v>5</v>
      </c>
      <c r="B30" s="12" t="s">
        <v>133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</row>
    <row r="31" spans="1:15" ht="14.25" customHeight="1" x14ac:dyDescent="0.35">
      <c r="A31" s="45">
        <v>6</v>
      </c>
      <c r="B31" s="12" t="s">
        <v>153</v>
      </c>
      <c r="C31" s="12"/>
      <c r="D31" s="12"/>
      <c r="E31" s="12"/>
      <c r="F31" s="12"/>
      <c r="G31" s="12"/>
      <c r="H31" s="12"/>
      <c r="I31" s="12"/>
      <c r="J31" s="15">
        <v>15</v>
      </c>
      <c r="K31" s="13" t="s">
        <v>48</v>
      </c>
      <c r="L31" s="33">
        <v>25</v>
      </c>
      <c r="M31" s="35"/>
      <c r="N31" s="12"/>
      <c r="O31" s="46">
        <f t="shared" si="0"/>
        <v>375</v>
      </c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FF32-74F3-482A-9C79-95F82118F978}">
  <sheetPr codeName="Sheet13">
    <pageSetUpPr fitToPage="1"/>
  </sheetPr>
  <dimension ref="A1:V999"/>
  <sheetViews>
    <sheetView topLeftCell="A16" workbookViewId="0">
      <selection activeCell="B37" sqref="B3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1.4140625" customWidth="1"/>
    <col min="17" max="17" width="9.4140625" customWidth="1"/>
    <col min="18" max="18" width="7.6640625" customWidth="1"/>
    <col min="19" max="19" width="9.1640625" customWidth="1"/>
    <col min="20" max="20" width="7.6640625" customWidth="1"/>
    <col min="21" max="21" width="9.1640625" customWidth="1"/>
    <col min="22" max="22" width="10" customWidth="1"/>
    <col min="23" max="28" width="7.6640625" customWidth="1"/>
  </cols>
  <sheetData>
    <row r="1" spans="1:18" ht="14.25" customHeight="1" x14ac:dyDescent="0.3"/>
    <row r="2" spans="1:18" ht="29.25" customHeight="1" x14ac:dyDescent="0.55000000000000004">
      <c r="O2" s="1" t="s">
        <v>0</v>
      </c>
      <c r="P2" s="1"/>
    </row>
    <row r="3" spans="1:18" ht="14.25" customHeight="1" x14ac:dyDescent="0.35">
      <c r="O3" s="2" t="s">
        <v>1</v>
      </c>
      <c r="P3" s="2"/>
    </row>
    <row r="4" spans="1:18" ht="14.25" customHeight="1" x14ac:dyDescent="0.35">
      <c r="O4" s="2" t="s">
        <v>2</v>
      </c>
      <c r="P4" s="2"/>
    </row>
    <row r="5" spans="1:18" ht="14.25" customHeight="1" x14ac:dyDescent="0.35">
      <c r="O5" s="2" t="s">
        <v>3</v>
      </c>
      <c r="P5" s="2"/>
    </row>
    <row r="6" spans="1:18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</row>
    <row r="7" spans="1:18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</row>
    <row r="8" spans="1:18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</row>
    <row r="9" spans="1:18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</row>
    <row r="10" spans="1:18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</row>
    <row r="11" spans="1:18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159</v>
      </c>
    </row>
    <row r="12" spans="1:18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177</v>
      </c>
    </row>
    <row r="13" spans="1:18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8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R14" s="12"/>
    </row>
    <row r="15" spans="1:18" ht="14.25" customHeight="1" x14ac:dyDescent="0.35">
      <c r="A15" s="17"/>
      <c r="D15" s="17"/>
      <c r="K15" s="3"/>
      <c r="L15" s="3"/>
      <c r="N15" s="3"/>
    </row>
    <row r="16" spans="1:18" ht="14.25" customHeight="1" x14ac:dyDescent="0.35">
      <c r="A16" s="17"/>
      <c r="D16" s="17"/>
    </row>
    <row r="17" spans="1:21" ht="14.25" customHeight="1" x14ac:dyDescent="0.35">
      <c r="A17" s="17"/>
      <c r="D17" s="17"/>
    </row>
    <row r="18" spans="1:21" ht="14.25" customHeight="1" x14ac:dyDescent="0.3"/>
    <row r="19" spans="1:21" ht="14.25" customHeight="1" x14ac:dyDescent="0.35">
      <c r="A19" s="12" t="s">
        <v>13</v>
      </c>
      <c r="B19" s="3"/>
      <c r="C19" s="6" t="s">
        <v>7</v>
      </c>
      <c r="D19" s="17" t="s">
        <v>156</v>
      </c>
    </row>
    <row r="20" spans="1:21" ht="14.25" customHeight="1" x14ac:dyDescent="0.35">
      <c r="A20" s="12" t="s">
        <v>14</v>
      </c>
      <c r="B20" s="3"/>
      <c r="C20" s="6" t="s">
        <v>7</v>
      </c>
      <c r="D20" s="17" t="s">
        <v>157</v>
      </c>
    </row>
    <row r="21" spans="1:21" ht="14.25" customHeight="1" x14ac:dyDescent="0.35">
      <c r="C21" s="3"/>
    </row>
    <row r="22" spans="1:21" ht="14.25" customHeight="1" x14ac:dyDescent="0.35">
      <c r="A22" s="12" t="s">
        <v>15</v>
      </c>
      <c r="B22" s="9"/>
      <c r="C22" s="3"/>
    </row>
    <row r="23" spans="1:21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21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</row>
    <row r="25" spans="1:21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83" t="s">
        <v>178</v>
      </c>
      <c r="Q25" s="7" t="s">
        <v>162</v>
      </c>
      <c r="R25" s="7" t="s">
        <v>163</v>
      </c>
      <c r="S25" s="7" t="s">
        <v>164</v>
      </c>
      <c r="T25" s="75" t="s">
        <v>160</v>
      </c>
      <c r="U25" s="7" t="s">
        <v>161</v>
      </c>
    </row>
    <row r="26" spans="1:21" ht="14.25" customHeight="1" x14ac:dyDescent="0.35">
      <c r="A26" s="45">
        <v>1</v>
      </c>
      <c r="B26" s="12" t="s">
        <v>176</v>
      </c>
      <c r="C26" s="12"/>
      <c r="D26" s="12"/>
      <c r="E26" s="12"/>
      <c r="F26" s="12"/>
      <c r="G26" s="12"/>
      <c r="H26" s="12"/>
      <c r="I26" s="60"/>
      <c r="J26" s="14">
        <v>200</v>
      </c>
      <c r="K26" s="13" t="s">
        <v>22</v>
      </c>
      <c r="L26" s="68">
        <v>13.5</v>
      </c>
      <c r="M26" s="77"/>
      <c r="N26" s="67"/>
      <c r="O26" s="69">
        <f>J26*L26</f>
        <v>2700</v>
      </c>
      <c r="P26" s="60">
        <v>1</v>
      </c>
      <c r="Q26" s="78">
        <f>L26-R26</f>
        <v>3</v>
      </c>
      <c r="R26" s="79">
        <v>10.5</v>
      </c>
      <c r="S26" s="78">
        <f>R26*J26</f>
        <v>2100</v>
      </c>
      <c r="T26" s="80">
        <f>Q26/R26</f>
        <v>0.2857142857142857</v>
      </c>
      <c r="U26" s="78">
        <f>SUM(O26-S26)</f>
        <v>600</v>
      </c>
    </row>
    <row r="27" spans="1:21" ht="14.25" customHeight="1" x14ac:dyDescent="0.35">
      <c r="A27" s="45">
        <v>2</v>
      </c>
      <c r="B27" s="64" t="s">
        <v>174</v>
      </c>
      <c r="C27" s="12"/>
      <c r="D27" s="12"/>
      <c r="E27" s="12"/>
      <c r="F27" s="12"/>
      <c r="G27" s="12"/>
      <c r="H27" s="12"/>
      <c r="I27" s="60"/>
      <c r="J27" s="14">
        <v>54</v>
      </c>
      <c r="K27" s="13" t="s">
        <v>49</v>
      </c>
      <c r="L27" s="68">
        <v>6.9</v>
      </c>
      <c r="M27" s="77"/>
      <c r="N27" s="67"/>
      <c r="O27" s="69">
        <f t="shared" ref="O27:O36" si="0">J27*L27</f>
        <v>372.6</v>
      </c>
      <c r="P27" s="60">
        <v>3</v>
      </c>
      <c r="Q27" s="78">
        <f t="shared" ref="Q27:Q36" si="1">L27-R27</f>
        <v>1.5500000000000007</v>
      </c>
      <c r="R27" s="79">
        <v>5.35</v>
      </c>
      <c r="S27" s="78">
        <f t="shared" ref="S27:S36" si="2">R27*J27</f>
        <v>288.89999999999998</v>
      </c>
      <c r="T27" s="80">
        <f t="shared" ref="T27:T36" si="3">Q27/R27</f>
        <v>0.28971962616822444</v>
      </c>
      <c r="U27" s="78">
        <f t="shared" ref="U27:U37" si="4">SUM(O27-S27)</f>
        <v>83.700000000000045</v>
      </c>
    </row>
    <row r="28" spans="1:21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60"/>
      <c r="J28" s="14">
        <v>5</v>
      </c>
      <c r="K28" s="13" t="s">
        <v>51</v>
      </c>
      <c r="L28" s="68">
        <v>18</v>
      </c>
      <c r="M28" s="77"/>
      <c r="N28" s="67"/>
      <c r="O28" s="69">
        <f t="shared" si="0"/>
        <v>90</v>
      </c>
      <c r="P28" s="60">
        <v>2</v>
      </c>
      <c r="Q28" s="78">
        <f t="shared" si="1"/>
        <v>2.5</v>
      </c>
      <c r="R28" s="79">
        <v>15.5</v>
      </c>
      <c r="S28" s="78">
        <f t="shared" si="2"/>
        <v>77.5</v>
      </c>
      <c r="T28" s="80">
        <f t="shared" si="3"/>
        <v>0.16129032258064516</v>
      </c>
      <c r="U28" s="78">
        <f t="shared" si="4"/>
        <v>12.5</v>
      </c>
    </row>
    <row r="29" spans="1:21" ht="14.25" customHeight="1" x14ac:dyDescent="0.35">
      <c r="A29" s="45">
        <v>4</v>
      </c>
      <c r="B29" s="64" t="s">
        <v>158</v>
      </c>
      <c r="C29" s="12"/>
      <c r="D29" s="12"/>
      <c r="E29" s="12"/>
      <c r="F29" s="12"/>
      <c r="G29" s="12"/>
      <c r="H29" s="12"/>
      <c r="I29" s="60"/>
      <c r="J29" s="14">
        <v>20</v>
      </c>
      <c r="K29" s="13" t="s">
        <v>48</v>
      </c>
      <c r="L29" s="68">
        <v>38</v>
      </c>
      <c r="M29" s="77"/>
      <c r="N29" s="67"/>
      <c r="O29" s="69">
        <f t="shared" si="0"/>
        <v>760</v>
      </c>
      <c r="P29" s="60">
        <v>1</v>
      </c>
      <c r="Q29" s="78">
        <f t="shared" si="1"/>
        <v>10</v>
      </c>
      <c r="R29" s="79">
        <v>28</v>
      </c>
      <c r="S29" s="78">
        <f t="shared" si="2"/>
        <v>560</v>
      </c>
      <c r="T29" s="80">
        <f t="shared" si="3"/>
        <v>0.35714285714285715</v>
      </c>
      <c r="U29" s="78">
        <f t="shared" si="4"/>
        <v>200</v>
      </c>
    </row>
    <row r="30" spans="1:21" ht="14.25" customHeight="1" x14ac:dyDescent="0.35">
      <c r="A30" s="45">
        <v>5</v>
      </c>
      <c r="B30" s="12" t="s">
        <v>172</v>
      </c>
      <c r="C30" s="12"/>
      <c r="D30" s="12"/>
      <c r="E30" s="12"/>
      <c r="F30" s="12"/>
      <c r="G30" s="12"/>
      <c r="H30" s="12"/>
      <c r="I30" s="60"/>
      <c r="J30" s="14">
        <v>1</v>
      </c>
      <c r="K30" s="13" t="s">
        <v>173</v>
      </c>
      <c r="L30" s="68">
        <v>65</v>
      </c>
      <c r="M30" s="77"/>
      <c r="N30" s="67"/>
      <c r="O30" s="69">
        <f t="shared" si="0"/>
        <v>65</v>
      </c>
      <c r="P30" s="60">
        <v>12</v>
      </c>
      <c r="Q30" s="78">
        <f t="shared" si="1"/>
        <v>15</v>
      </c>
      <c r="R30" s="79">
        <v>50</v>
      </c>
      <c r="S30" s="78">
        <f t="shared" si="2"/>
        <v>50</v>
      </c>
      <c r="T30" s="80">
        <f t="shared" si="3"/>
        <v>0.3</v>
      </c>
      <c r="U30" s="78">
        <f t="shared" si="4"/>
        <v>15</v>
      </c>
    </row>
    <row r="31" spans="1:21" ht="14.25" customHeight="1" x14ac:dyDescent="0.35">
      <c r="A31" s="45">
        <v>6</v>
      </c>
      <c r="B31" s="12" t="s">
        <v>165</v>
      </c>
      <c r="C31" s="12"/>
      <c r="D31" s="12"/>
      <c r="E31" s="12"/>
      <c r="F31" s="12"/>
      <c r="G31" s="12"/>
      <c r="H31" s="12"/>
      <c r="I31" s="60"/>
      <c r="J31" s="15">
        <v>163</v>
      </c>
      <c r="K31" s="13" t="s">
        <v>22</v>
      </c>
      <c r="L31" s="68">
        <v>6.7</v>
      </c>
      <c r="M31" s="77"/>
      <c r="N31" s="67"/>
      <c r="O31" s="69">
        <f t="shared" si="0"/>
        <v>1092.1000000000001</v>
      </c>
      <c r="P31" s="60">
        <v>1</v>
      </c>
      <c r="Q31" s="78">
        <f t="shared" si="1"/>
        <v>1.4000000000000004</v>
      </c>
      <c r="R31" s="79">
        <v>5.3</v>
      </c>
      <c r="S31" s="78">
        <f t="shared" si="2"/>
        <v>863.9</v>
      </c>
      <c r="T31" s="80">
        <f t="shared" si="3"/>
        <v>0.26415094339622647</v>
      </c>
      <c r="U31" s="78">
        <f t="shared" si="4"/>
        <v>228.20000000000016</v>
      </c>
    </row>
    <row r="32" spans="1:21" ht="14.25" customHeight="1" x14ac:dyDescent="0.35">
      <c r="A32" s="45">
        <v>7</v>
      </c>
      <c r="B32" s="12" t="s">
        <v>167</v>
      </c>
      <c r="C32" s="12"/>
      <c r="D32" s="12"/>
      <c r="E32" s="12"/>
      <c r="F32" s="12"/>
      <c r="G32" s="12"/>
      <c r="H32" s="12"/>
      <c r="I32" s="60"/>
      <c r="J32" s="14">
        <v>45</v>
      </c>
      <c r="K32" s="13" t="s">
        <v>49</v>
      </c>
      <c r="L32" s="67">
        <v>6.9</v>
      </c>
      <c r="M32" s="77"/>
      <c r="N32" s="67"/>
      <c r="O32" s="69">
        <f t="shared" si="0"/>
        <v>310.5</v>
      </c>
      <c r="P32" s="60">
        <v>2</v>
      </c>
      <c r="Q32" s="78">
        <f t="shared" si="1"/>
        <v>1.4000000000000004</v>
      </c>
      <c r="R32" s="79">
        <v>5.5</v>
      </c>
      <c r="S32" s="78">
        <f t="shared" si="2"/>
        <v>247.5</v>
      </c>
      <c r="T32" s="80">
        <f t="shared" si="3"/>
        <v>0.25454545454545463</v>
      </c>
      <c r="U32" s="78">
        <f t="shared" si="4"/>
        <v>63</v>
      </c>
    </row>
    <row r="33" spans="1:22" ht="14.25" customHeight="1" x14ac:dyDescent="0.35">
      <c r="A33" s="45">
        <v>8</v>
      </c>
      <c r="B33" s="12" t="s">
        <v>168</v>
      </c>
      <c r="C33" s="12"/>
      <c r="D33" s="12"/>
      <c r="E33" s="12"/>
      <c r="F33" s="12"/>
      <c r="G33" s="12"/>
      <c r="H33" s="12"/>
      <c r="I33" s="60"/>
      <c r="J33" s="14">
        <v>250</v>
      </c>
      <c r="K33" s="13" t="s">
        <v>170</v>
      </c>
      <c r="L33" s="67">
        <v>2.5</v>
      </c>
      <c r="M33" s="77"/>
      <c r="N33" s="67"/>
      <c r="O33" s="69">
        <f t="shared" si="0"/>
        <v>625</v>
      </c>
      <c r="P33" s="60">
        <v>1</v>
      </c>
      <c r="Q33" s="78">
        <f t="shared" si="1"/>
        <v>1.3</v>
      </c>
      <c r="R33" s="79">
        <v>1.2</v>
      </c>
      <c r="S33" s="78">
        <f t="shared" si="2"/>
        <v>300</v>
      </c>
      <c r="T33" s="80">
        <f t="shared" si="3"/>
        <v>1.0833333333333335</v>
      </c>
      <c r="U33" s="78">
        <f t="shared" si="4"/>
        <v>325</v>
      </c>
    </row>
    <row r="34" spans="1:22" ht="14.25" customHeight="1" x14ac:dyDescent="0.35">
      <c r="A34" s="45">
        <v>9</v>
      </c>
      <c r="B34" s="12" t="s">
        <v>166</v>
      </c>
      <c r="C34" s="12"/>
      <c r="D34" s="12"/>
      <c r="E34" s="12"/>
      <c r="F34" s="12"/>
      <c r="G34" s="12"/>
      <c r="H34" s="12"/>
      <c r="I34" s="60"/>
      <c r="J34" s="14">
        <v>1</v>
      </c>
      <c r="K34" s="13" t="s">
        <v>171</v>
      </c>
      <c r="L34" s="67">
        <v>5.5</v>
      </c>
      <c r="M34" s="77"/>
      <c r="N34" s="67"/>
      <c r="O34" s="69">
        <f t="shared" si="0"/>
        <v>5.5</v>
      </c>
      <c r="P34" s="60">
        <v>12</v>
      </c>
      <c r="Q34" s="78">
        <f t="shared" si="1"/>
        <v>0.70000000000000018</v>
      </c>
      <c r="R34" s="79">
        <v>4.8</v>
      </c>
      <c r="S34" s="78">
        <f t="shared" si="2"/>
        <v>4.8</v>
      </c>
      <c r="T34" s="80">
        <f t="shared" si="3"/>
        <v>0.14583333333333337</v>
      </c>
      <c r="U34" s="78">
        <f t="shared" si="4"/>
        <v>0.70000000000000018</v>
      </c>
    </row>
    <row r="35" spans="1:22" ht="14.25" customHeight="1" x14ac:dyDescent="0.35">
      <c r="A35" s="45">
        <v>10</v>
      </c>
      <c r="B35" s="12" t="s">
        <v>169</v>
      </c>
      <c r="C35" s="12"/>
      <c r="D35" s="12"/>
      <c r="E35" s="12"/>
      <c r="F35" s="12"/>
      <c r="G35" s="12"/>
      <c r="H35" s="12"/>
      <c r="I35" s="60"/>
      <c r="J35" s="14">
        <v>1</v>
      </c>
      <c r="K35" s="13" t="s">
        <v>171</v>
      </c>
      <c r="L35" s="67">
        <v>48</v>
      </c>
      <c r="M35" s="77"/>
      <c r="N35" s="67"/>
      <c r="O35" s="69">
        <f t="shared" si="0"/>
        <v>48</v>
      </c>
      <c r="P35" s="60">
        <v>2</v>
      </c>
      <c r="Q35" s="78">
        <f t="shared" si="1"/>
        <v>10</v>
      </c>
      <c r="R35" s="79">
        <v>38</v>
      </c>
      <c r="S35" s="78">
        <f t="shared" si="2"/>
        <v>38</v>
      </c>
      <c r="T35" s="80">
        <f t="shared" si="3"/>
        <v>0.26315789473684209</v>
      </c>
      <c r="U35" s="78">
        <f t="shared" si="4"/>
        <v>10</v>
      </c>
    </row>
    <row r="36" spans="1:22" ht="14.25" customHeight="1" x14ac:dyDescent="0.35">
      <c r="A36" s="45">
        <v>11</v>
      </c>
      <c r="B36" s="12" t="s">
        <v>175</v>
      </c>
      <c r="C36" s="12"/>
      <c r="D36" s="12"/>
      <c r="E36" s="12"/>
      <c r="F36" s="12"/>
      <c r="G36" s="12"/>
      <c r="H36" s="12"/>
      <c r="I36" s="60"/>
      <c r="J36" s="14">
        <v>10</v>
      </c>
      <c r="K36" s="13" t="s">
        <v>60</v>
      </c>
      <c r="L36" s="67">
        <v>36</v>
      </c>
      <c r="M36" s="77"/>
      <c r="N36" s="67"/>
      <c r="O36" s="69">
        <f t="shared" si="0"/>
        <v>360</v>
      </c>
      <c r="P36" s="60">
        <v>1</v>
      </c>
      <c r="Q36" s="78">
        <f t="shared" si="1"/>
        <v>10</v>
      </c>
      <c r="R36" s="79">
        <v>26</v>
      </c>
      <c r="S36" s="78">
        <f t="shared" si="2"/>
        <v>260</v>
      </c>
      <c r="T36" s="80">
        <f t="shared" si="3"/>
        <v>0.38461538461538464</v>
      </c>
      <c r="U36" s="78">
        <f t="shared" si="4"/>
        <v>100</v>
      </c>
    </row>
    <row r="37" spans="1:22" ht="14.25" customHeight="1" x14ac:dyDescent="0.35">
      <c r="A37" s="66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78"/>
      <c r="R37" s="12"/>
      <c r="S37" s="12"/>
      <c r="T37" s="12"/>
      <c r="U37" s="78">
        <f t="shared" si="4"/>
        <v>0</v>
      </c>
    </row>
    <row r="38" spans="1:22" ht="14.25" customHeight="1" x14ac:dyDescent="0.35">
      <c r="A38" s="66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78"/>
      <c r="R38" s="12"/>
      <c r="S38" s="78">
        <f>SUM(S26:S37)</f>
        <v>4790.6000000000004</v>
      </c>
      <c r="T38" s="12"/>
      <c r="U38" s="78">
        <f>SUM(U26:U37)</f>
        <v>1638.1000000000001</v>
      </c>
      <c r="V38" s="84">
        <f>SUM(S38:U38)</f>
        <v>6428.7000000000007</v>
      </c>
    </row>
    <row r="39" spans="1:22" ht="14.25" customHeight="1" x14ac:dyDescent="0.35">
      <c r="A39" s="66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78"/>
      <c r="R39" s="12"/>
      <c r="S39" s="12"/>
      <c r="T39" s="12"/>
      <c r="U39" s="78"/>
    </row>
    <row r="40" spans="1:22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</row>
    <row r="41" spans="1:22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</row>
    <row r="42" spans="1:22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</row>
    <row r="43" spans="1:22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</row>
    <row r="44" spans="1:22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</row>
    <row r="45" spans="1:22" ht="14.25" customHeight="1" x14ac:dyDescent="0.35">
      <c r="A45" s="43"/>
      <c r="B45" s="3"/>
      <c r="C45" s="3"/>
      <c r="D45" s="3"/>
      <c r="E45" s="3"/>
      <c r="F45" s="3"/>
      <c r="G45" s="3"/>
      <c r="H45" s="3"/>
      <c r="I45" s="6"/>
      <c r="J45" s="11"/>
      <c r="K45" s="10"/>
      <c r="L45" s="40"/>
      <c r="M45" s="70"/>
      <c r="N45" s="40"/>
      <c r="O45" s="71"/>
      <c r="P45" s="40"/>
    </row>
    <row r="46" spans="1:22" ht="14.25" customHeight="1" x14ac:dyDescent="0.35">
      <c r="A46" s="43"/>
      <c r="B46" s="3"/>
      <c r="C46" s="3"/>
      <c r="D46" s="3"/>
      <c r="E46" s="3"/>
      <c r="F46" s="3"/>
      <c r="G46" s="3"/>
      <c r="H46" s="3"/>
      <c r="I46" s="6"/>
      <c r="J46" s="11"/>
      <c r="K46" s="10"/>
      <c r="L46" s="40"/>
      <c r="M46" s="70"/>
      <c r="N46" s="40"/>
      <c r="O46" s="71"/>
      <c r="P46" s="40"/>
    </row>
    <row r="47" spans="1:22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76"/>
      <c r="J47" s="56"/>
      <c r="K47" s="57"/>
      <c r="L47" s="72"/>
      <c r="M47" s="73"/>
      <c r="N47" s="72"/>
      <c r="O47" s="74"/>
      <c r="P47" s="40"/>
    </row>
    <row r="48" spans="1:22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  <c r="P48" s="3"/>
    </row>
    <row r="49" spans="1:16" ht="14.25" customHeight="1" x14ac:dyDescent="0.35">
      <c r="A49" s="9" t="s">
        <v>27</v>
      </c>
      <c r="B49" s="9"/>
    </row>
    <row r="50" spans="1:16" ht="14.25" customHeight="1" x14ac:dyDescent="0.35">
      <c r="A50" s="3" t="s">
        <v>28</v>
      </c>
      <c r="B50" s="3"/>
    </row>
    <row r="51" spans="1:16" ht="14.25" customHeight="1" x14ac:dyDescent="0.35">
      <c r="A51" s="3" t="s">
        <v>29</v>
      </c>
      <c r="B51" s="3"/>
    </row>
    <row r="52" spans="1:16" ht="14.25" customHeight="1" x14ac:dyDescent="0.35">
      <c r="A52" s="3"/>
      <c r="B52" s="3"/>
    </row>
    <row r="53" spans="1:16" ht="14.25" customHeight="1" x14ac:dyDescent="0.35">
      <c r="A53" s="3"/>
      <c r="B53" s="3"/>
    </row>
    <row r="54" spans="1:16" ht="14.25" customHeight="1" x14ac:dyDescent="0.3"/>
    <row r="55" spans="1:16" ht="14.25" customHeight="1" x14ac:dyDescent="0.35">
      <c r="A55" s="3" t="s">
        <v>30</v>
      </c>
      <c r="B55" s="3"/>
      <c r="L55" s="3" t="s">
        <v>31</v>
      </c>
    </row>
    <row r="56" spans="1:16" ht="14.25" customHeight="1" x14ac:dyDescent="0.35">
      <c r="A56" s="3"/>
      <c r="B56" s="3"/>
      <c r="L56" s="3"/>
    </row>
    <row r="57" spans="1:16" ht="14.25" customHeight="1" x14ac:dyDescent="0.35">
      <c r="A57" s="3"/>
      <c r="B57" s="3"/>
      <c r="L57" s="3"/>
    </row>
    <row r="58" spans="1:16" ht="14.25" customHeight="1" x14ac:dyDescent="0.3"/>
    <row r="59" spans="1:16" ht="14.25" customHeight="1" x14ac:dyDescent="0.3"/>
    <row r="60" spans="1:16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</row>
    <row r="61" spans="1:16" ht="14.25" customHeight="1" x14ac:dyDescent="0.35">
      <c r="A61" s="3" t="s">
        <v>32</v>
      </c>
      <c r="B61" s="3"/>
      <c r="L61" s="3" t="s">
        <v>33</v>
      </c>
    </row>
    <row r="62" spans="1:16" ht="14.25" customHeight="1" x14ac:dyDescent="0.35">
      <c r="A62" s="3"/>
      <c r="B62" s="3"/>
    </row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67CB-2B4C-4535-A505-B2515AFDF3FF}">
  <sheetPr codeName="Sheet14">
    <pageSetUpPr fitToPage="1"/>
  </sheetPr>
  <dimension ref="A1:Q999"/>
  <sheetViews>
    <sheetView topLeftCell="E19" workbookViewId="0">
      <selection activeCell="P32" sqref="P3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181</v>
      </c>
      <c r="L11" s="8" t="s">
        <v>8</v>
      </c>
      <c r="M11" s="6" t="s">
        <v>7</v>
      </c>
      <c r="N11" s="27" t="s">
        <v>179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180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185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182</v>
      </c>
      <c r="L14" s="59"/>
      <c r="M14" s="60"/>
      <c r="N14" s="12"/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5" ht="14.25" customHeight="1" x14ac:dyDescent="0.35">
      <c r="A17" s="17"/>
      <c r="D17" s="17"/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183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184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127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7.3</v>
      </c>
      <c r="M26" s="35"/>
      <c r="N26" s="12"/>
      <c r="O26" s="46">
        <f>J26*L26</f>
        <v>1642.5</v>
      </c>
    </row>
    <row r="27" spans="1:15" ht="14.25" customHeight="1" x14ac:dyDescent="0.35">
      <c r="A27" s="45">
        <v>2</v>
      </c>
      <c r="B27" s="12" t="s">
        <v>188</v>
      </c>
      <c r="C27" s="12"/>
      <c r="D27" s="12"/>
      <c r="E27" s="12"/>
      <c r="F27" s="12"/>
      <c r="G27" s="12"/>
      <c r="H27" s="12"/>
      <c r="I27" s="12"/>
      <c r="J27" s="14">
        <v>220</v>
      </c>
      <c r="K27" s="13" t="s">
        <v>22</v>
      </c>
      <c r="L27" s="33">
        <v>7.3</v>
      </c>
      <c r="M27" s="35"/>
      <c r="N27" s="12"/>
      <c r="O27" s="46">
        <f>J27*L27</f>
        <v>1606</v>
      </c>
    </row>
    <row r="28" spans="1:15" ht="14.25" customHeight="1" x14ac:dyDescent="0.35">
      <c r="A28" s="45">
        <v>3</v>
      </c>
      <c r="B28" s="64" t="s">
        <v>134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7.3</v>
      </c>
      <c r="M28" s="35"/>
      <c r="N28" s="12"/>
      <c r="O28" s="46">
        <f t="shared" ref="O28:O32" si="0">J28*L28</f>
        <v>394.2</v>
      </c>
    </row>
    <row r="29" spans="1:15" ht="14.25" customHeight="1" x14ac:dyDescent="0.35">
      <c r="A29" s="45">
        <v>4</v>
      </c>
      <c r="B29" s="12" t="s">
        <v>105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19</v>
      </c>
      <c r="M29" s="35"/>
      <c r="N29" s="12"/>
      <c r="O29" s="46">
        <f t="shared" si="0"/>
        <v>95</v>
      </c>
    </row>
    <row r="30" spans="1:15" ht="14.25" customHeight="1" x14ac:dyDescent="0.35">
      <c r="A30" s="45">
        <v>5</v>
      </c>
      <c r="B30" s="64" t="s">
        <v>186</v>
      </c>
      <c r="C30" s="12"/>
      <c r="D30" s="12"/>
      <c r="E30" s="12"/>
      <c r="F30" s="12"/>
      <c r="G30" s="12"/>
      <c r="H30" s="12"/>
      <c r="I30" s="12"/>
      <c r="J30" s="85">
        <v>5</v>
      </c>
      <c r="K30" s="13" t="s">
        <v>187</v>
      </c>
      <c r="L30" s="33">
        <v>25</v>
      </c>
      <c r="M30" s="35"/>
      <c r="N30" s="12"/>
      <c r="O30" s="46">
        <f t="shared" si="0"/>
        <v>125</v>
      </c>
    </row>
    <row r="31" spans="1:15" ht="14.25" customHeight="1" x14ac:dyDescent="0.35">
      <c r="A31" s="45">
        <v>6</v>
      </c>
      <c r="B31" s="12" t="s">
        <v>145</v>
      </c>
      <c r="C31" s="12"/>
      <c r="D31" s="12"/>
      <c r="E31" s="12"/>
      <c r="F31" s="12"/>
      <c r="G31" s="12"/>
      <c r="H31" s="12"/>
      <c r="I31" s="12"/>
      <c r="J31" s="14">
        <v>25</v>
      </c>
      <c r="K31" s="13" t="s">
        <v>60</v>
      </c>
      <c r="L31" s="33">
        <v>2.2000000000000002</v>
      </c>
      <c r="M31" s="35"/>
      <c r="N31" s="12"/>
      <c r="O31" s="46">
        <f t="shared" si="0"/>
        <v>55.000000000000007</v>
      </c>
    </row>
    <row r="32" spans="1:15" ht="14.25" customHeight="1" x14ac:dyDescent="0.35">
      <c r="A32" s="47">
        <v>7</v>
      </c>
      <c r="B32" s="64" t="s">
        <v>122</v>
      </c>
      <c r="C32" s="12"/>
      <c r="D32" s="12"/>
      <c r="E32" s="12"/>
      <c r="F32" s="12"/>
      <c r="G32" s="12"/>
      <c r="H32" s="12"/>
      <c r="I32" s="12"/>
      <c r="J32" s="14">
        <v>20</v>
      </c>
      <c r="K32" s="13" t="s">
        <v>48</v>
      </c>
      <c r="L32" s="33">
        <v>11</v>
      </c>
      <c r="M32" s="35"/>
      <c r="N32" s="12"/>
      <c r="O32" s="46">
        <f t="shared" si="0"/>
        <v>220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3311-81FE-4806-802C-26BDB3EACA07}">
  <sheetPr codeName="Sheet15">
    <pageSetUpPr fitToPage="1"/>
  </sheetPr>
  <dimension ref="A1:Q999"/>
  <sheetViews>
    <sheetView topLeftCell="A7" workbookViewId="0">
      <selection activeCell="D20" sqref="D2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189</v>
      </c>
      <c r="L11" s="8" t="s">
        <v>8</v>
      </c>
      <c r="M11" s="6" t="s">
        <v>7</v>
      </c>
      <c r="N11" s="27" t="s">
        <v>190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200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193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191</v>
      </c>
      <c r="K15" s="3"/>
      <c r="L15" s="3"/>
      <c r="N15" s="3"/>
    </row>
    <row r="16" spans="1:17" ht="14.25" customHeight="1" x14ac:dyDescent="0.35">
      <c r="A16" s="17"/>
      <c r="D16" s="17" t="s">
        <v>192</v>
      </c>
    </row>
    <row r="17" spans="1:17" ht="14.25" customHeight="1" x14ac:dyDescent="0.35">
      <c r="A17" s="17"/>
      <c r="D17" s="17" t="s">
        <v>194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199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195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7" ht="14.25" customHeight="1" x14ac:dyDescent="0.35">
      <c r="A26" s="45">
        <v>1</v>
      </c>
      <c r="B26" s="12" t="s">
        <v>198</v>
      </c>
      <c r="C26" s="12"/>
      <c r="D26" s="12"/>
      <c r="E26" s="12"/>
      <c r="F26" s="12"/>
      <c r="G26" s="12"/>
      <c r="H26" s="12"/>
      <c r="I26" s="12"/>
      <c r="J26" s="14">
        <v>18</v>
      </c>
      <c r="K26" s="13" t="s">
        <v>197</v>
      </c>
      <c r="L26" s="33">
        <v>18.2</v>
      </c>
      <c r="M26" s="35"/>
      <c r="N26" s="12"/>
      <c r="O26" s="46">
        <f>J26*L26</f>
        <v>327.59999999999997</v>
      </c>
    </row>
    <row r="27" spans="1:17" ht="14.25" customHeight="1" x14ac:dyDescent="0.35">
      <c r="A27" s="45"/>
      <c r="B27" s="12"/>
      <c r="C27" s="12"/>
      <c r="D27" s="12"/>
      <c r="E27" s="12"/>
      <c r="F27" s="12"/>
      <c r="G27" s="12"/>
      <c r="H27" s="12"/>
      <c r="I27" s="12"/>
      <c r="J27" s="14"/>
      <c r="K27" s="13"/>
      <c r="L27" s="33"/>
      <c r="M27" s="35"/>
      <c r="N27" s="12"/>
      <c r="O27" s="46"/>
    </row>
    <row r="28" spans="1:17" ht="14.25" customHeight="1" x14ac:dyDescent="0.35">
      <c r="A28" s="45"/>
      <c r="B28" s="86"/>
      <c r="C28" s="12"/>
      <c r="D28" s="12"/>
      <c r="E28" s="12"/>
      <c r="F28" s="12"/>
      <c r="G28" s="12"/>
      <c r="H28" s="12"/>
      <c r="I28" s="12"/>
      <c r="J28" s="14"/>
      <c r="K28" s="13"/>
      <c r="L28" s="33"/>
      <c r="M28" s="35"/>
      <c r="N28" s="12"/>
      <c r="O28" s="46"/>
      <c r="Q28" t="s">
        <v>196</v>
      </c>
    </row>
    <row r="29" spans="1:17" ht="14.25" customHeight="1" x14ac:dyDescent="0.35">
      <c r="A29" s="45"/>
      <c r="B29" s="86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C151-26B6-4881-B9F9-A28B62F697CE}">
  <sheetPr codeName="Sheet16">
    <pageSetUpPr fitToPage="1"/>
  </sheetPr>
  <dimension ref="A1:U999"/>
  <sheetViews>
    <sheetView topLeftCell="A10" workbookViewId="0">
      <selection activeCell="Q30" sqref="Q3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7.6640625" customWidth="1"/>
    <col min="17" max="17" width="18.08203125" bestFit="1" customWidth="1"/>
    <col min="18" max="18" width="5.75" customWidth="1"/>
    <col min="19" max="19" width="8.4140625" bestFit="1" customWidth="1"/>
    <col min="20" max="20" width="7.832031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/>
      <c r="L11" s="8" t="s">
        <v>8</v>
      </c>
      <c r="M11" s="6" t="s">
        <v>7</v>
      </c>
      <c r="N11" s="27" t="s">
        <v>202</v>
      </c>
    </row>
    <row r="12" spans="1:15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203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5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5" ht="14.25" customHeight="1" x14ac:dyDescent="0.35">
      <c r="A15" s="17"/>
      <c r="D15" s="17"/>
      <c r="K15" s="3"/>
      <c r="L15" s="3"/>
      <c r="N15" s="3"/>
    </row>
    <row r="16" spans="1:15" ht="14.25" customHeight="1" x14ac:dyDescent="0.35">
      <c r="A16" s="17"/>
      <c r="D16" s="17"/>
    </row>
    <row r="17" spans="1:21" ht="14.25" customHeight="1" x14ac:dyDescent="0.35">
      <c r="A17" s="17"/>
      <c r="D17" s="17"/>
    </row>
    <row r="18" spans="1:21" ht="14.25" customHeight="1" x14ac:dyDescent="0.3"/>
    <row r="19" spans="1:21" ht="14.25" customHeight="1" x14ac:dyDescent="0.35">
      <c r="A19" s="12" t="s">
        <v>13</v>
      </c>
      <c r="B19" s="3"/>
      <c r="C19" s="6" t="s">
        <v>7</v>
      </c>
      <c r="D19" s="17" t="s">
        <v>204</v>
      </c>
    </row>
    <row r="20" spans="1:21" ht="14.25" customHeight="1" x14ac:dyDescent="0.35">
      <c r="A20" s="12" t="s">
        <v>14</v>
      </c>
      <c r="B20" s="3"/>
      <c r="C20" s="6" t="s">
        <v>7</v>
      </c>
      <c r="D20" s="17" t="s">
        <v>201</v>
      </c>
    </row>
    <row r="21" spans="1:21" ht="14.25" customHeight="1" x14ac:dyDescent="0.35">
      <c r="C21" s="3"/>
    </row>
    <row r="22" spans="1:21" ht="14.25" customHeight="1" x14ac:dyDescent="0.35">
      <c r="A22" s="9" t="s">
        <v>15</v>
      </c>
      <c r="B22" s="9"/>
      <c r="C22" s="3"/>
    </row>
    <row r="23" spans="1:21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1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21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27" t="s">
        <v>208</v>
      </c>
    </row>
    <row r="26" spans="1:21" ht="14.25" customHeight="1" x14ac:dyDescent="0.35">
      <c r="A26" s="45">
        <v>1</v>
      </c>
      <c r="B26" s="12" t="s">
        <v>205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7.9</v>
      </c>
      <c r="M26" s="35"/>
      <c r="N26" s="12"/>
      <c r="O26" s="46">
        <f>J26*L26</f>
        <v>1777.5</v>
      </c>
      <c r="Q26" s="91" t="s">
        <v>205</v>
      </c>
      <c r="R26" s="92">
        <v>220</v>
      </c>
      <c r="S26" s="93" t="s">
        <v>22</v>
      </c>
      <c r="T26" s="94">
        <v>7.9</v>
      </c>
      <c r="U26" s="88">
        <f>R26*T26</f>
        <v>1738</v>
      </c>
    </row>
    <row r="27" spans="1:21" ht="14.25" customHeight="1" x14ac:dyDescent="0.35">
      <c r="A27" s="45">
        <v>2</v>
      </c>
      <c r="B27" s="12" t="s">
        <v>206</v>
      </c>
      <c r="C27" s="12"/>
      <c r="D27" s="12"/>
      <c r="E27" s="12"/>
      <c r="F27" s="12"/>
      <c r="G27" s="12"/>
      <c r="H27" s="12"/>
      <c r="I27" s="12"/>
      <c r="J27" s="14">
        <v>5</v>
      </c>
      <c r="K27" s="13" t="s">
        <v>51</v>
      </c>
      <c r="L27" s="33">
        <v>19</v>
      </c>
      <c r="M27" s="35"/>
      <c r="N27" s="12"/>
      <c r="O27" s="46">
        <f t="shared" ref="O27" si="0">J27*L27</f>
        <v>95</v>
      </c>
      <c r="Q27" s="15" t="s">
        <v>206</v>
      </c>
      <c r="R27" s="14">
        <v>5</v>
      </c>
      <c r="S27" s="13" t="s">
        <v>51</v>
      </c>
      <c r="T27" s="33">
        <v>19</v>
      </c>
      <c r="U27" s="89">
        <f t="shared" ref="U27" si="1">R27*T27</f>
        <v>95</v>
      </c>
    </row>
    <row r="28" spans="1:21" ht="14.25" customHeight="1" x14ac:dyDescent="0.35">
      <c r="A28" s="45">
        <v>3</v>
      </c>
      <c r="B28" s="87" t="s">
        <v>207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7.5</v>
      </c>
      <c r="M28" s="35"/>
      <c r="N28" s="12"/>
      <c r="O28" s="46">
        <f>J28*L28</f>
        <v>277.5</v>
      </c>
      <c r="Q28" s="95" t="s">
        <v>207</v>
      </c>
      <c r="R28" s="96">
        <v>30</v>
      </c>
      <c r="S28" s="97" t="s">
        <v>49</v>
      </c>
      <c r="T28" s="98">
        <v>7.5</v>
      </c>
      <c r="U28" s="90">
        <f>R28*T28</f>
        <v>225</v>
      </c>
    </row>
    <row r="29" spans="1:21" ht="14.25" customHeight="1" x14ac:dyDescent="0.35">
      <c r="A29" s="45"/>
      <c r="B29" s="87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</row>
    <row r="30" spans="1:21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</row>
    <row r="31" spans="1:21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21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E082-F235-41A8-A826-B93DD64AC099}">
  <sheetPr codeName="Sheet17">
    <pageSetUpPr fitToPage="1"/>
  </sheetPr>
  <dimension ref="A1:T999"/>
  <sheetViews>
    <sheetView topLeftCell="A4" workbookViewId="0">
      <selection activeCell="B27" sqref="B2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7" width="7.6640625" customWidth="1"/>
    <col min="18" max="18" width="21.9140625" customWidth="1"/>
    <col min="19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109</v>
      </c>
      <c r="L11" s="8" t="s">
        <v>8</v>
      </c>
      <c r="M11" s="6" t="s">
        <v>7</v>
      </c>
      <c r="N11" s="27" t="s">
        <v>209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154</v>
      </c>
      <c r="L12" s="8" t="s">
        <v>10</v>
      </c>
      <c r="M12" s="6" t="s">
        <v>7</v>
      </c>
      <c r="N12" s="36" t="s">
        <v>210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110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111</v>
      </c>
      <c r="K15" s="3"/>
      <c r="L15" s="3"/>
      <c r="N15" s="3"/>
    </row>
    <row r="16" spans="1:17" ht="14.25" customHeight="1" x14ac:dyDescent="0.35">
      <c r="A16" s="17"/>
      <c r="D16" s="17" t="s">
        <v>37</v>
      </c>
    </row>
    <row r="17" spans="1:20" ht="14.25" customHeight="1" x14ac:dyDescent="0.35">
      <c r="A17" s="17"/>
      <c r="D17" s="17" t="s">
        <v>112</v>
      </c>
    </row>
    <row r="18" spans="1:20" ht="14.25" customHeight="1" x14ac:dyDescent="0.3"/>
    <row r="19" spans="1:20" ht="14.25" customHeight="1" x14ac:dyDescent="0.35">
      <c r="A19" s="12" t="s">
        <v>13</v>
      </c>
      <c r="B19" s="3"/>
      <c r="C19" s="6" t="s">
        <v>7</v>
      </c>
      <c r="D19" s="17" t="s">
        <v>113</v>
      </c>
    </row>
    <row r="20" spans="1:20" ht="14.25" customHeight="1" x14ac:dyDescent="0.35">
      <c r="A20" s="12" t="s">
        <v>14</v>
      </c>
      <c r="B20" s="3"/>
      <c r="C20" s="6" t="s">
        <v>7</v>
      </c>
      <c r="D20" s="17" t="s">
        <v>114</v>
      </c>
    </row>
    <row r="21" spans="1:20" ht="14.25" customHeight="1" x14ac:dyDescent="0.35">
      <c r="C21" s="3"/>
    </row>
    <row r="22" spans="1:20" ht="14.25" customHeight="1" x14ac:dyDescent="0.35">
      <c r="A22" s="9" t="s">
        <v>15</v>
      </c>
      <c r="B22" s="9"/>
      <c r="C22" s="3"/>
    </row>
    <row r="23" spans="1:20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R24" t="s">
        <v>212</v>
      </c>
    </row>
    <row r="25" spans="1:20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R25" s="91" t="s">
        <v>103</v>
      </c>
      <c r="S25" s="99">
        <v>7</v>
      </c>
      <c r="T25" s="12"/>
    </row>
    <row r="26" spans="1:20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</v>
      </c>
      <c r="M26" s="35"/>
      <c r="N26" s="12"/>
      <c r="O26" s="46">
        <f t="shared" ref="O26:O31" si="0">J26*L26</f>
        <v>1540</v>
      </c>
      <c r="R26" s="62" t="s">
        <v>211</v>
      </c>
      <c r="S26" s="100">
        <v>7</v>
      </c>
      <c r="T26" s="12"/>
    </row>
    <row r="27" spans="1:20" ht="14.25" customHeight="1" x14ac:dyDescent="0.35">
      <c r="A27" s="45">
        <v>2</v>
      </c>
      <c r="B27" s="62" t="s">
        <v>211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7</v>
      </c>
      <c r="M27" s="35"/>
      <c r="N27" s="12"/>
      <c r="O27" s="46">
        <f t="shared" si="0"/>
        <v>210</v>
      </c>
      <c r="R27" s="15" t="s">
        <v>105</v>
      </c>
      <c r="S27" s="100">
        <v>19</v>
      </c>
      <c r="T27" s="12"/>
    </row>
    <row r="28" spans="1:20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19</v>
      </c>
      <c r="M28" s="35"/>
      <c r="N28" s="12"/>
      <c r="O28" s="46">
        <f t="shared" si="0"/>
        <v>95</v>
      </c>
      <c r="R28" s="62" t="s">
        <v>132</v>
      </c>
      <c r="S28" s="100">
        <v>2.2000000000000002</v>
      </c>
      <c r="T28" s="12"/>
    </row>
    <row r="29" spans="1:20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2.2000000000000002</v>
      </c>
      <c r="M29" s="35"/>
      <c r="N29" s="12"/>
      <c r="O29" s="46">
        <f t="shared" si="0"/>
        <v>55.000000000000007</v>
      </c>
      <c r="R29" s="15" t="s">
        <v>133</v>
      </c>
      <c r="S29" s="100">
        <v>36</v>
      </c>
      <c r="T29" s="12"/>
    </row>
    <row r="30" spans="1:20" ht="14.25" customHeight="1" x14ac:dyDescent="0.35">
      <c r="A30" s="45">
        <v>5</v>
      </c>
      <c r="B30" s="12" t="s">
        <v>133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  <c r="R30" s="101" t="s">
        <v>153</v>
      </c>
      <c r="S30" s="102">
        <v>25</v>
      </c>
      <c r="T30" s="12"/>
    </row>
    <row r="31" spans="1:20" ht="14.25" customHeight="1" x14ac:dyDescent="0.35">
      <c r="A31" s="45">
        <v>6</v>
      </c>
      <c r="B31" s="12" t="s">
        <v>153</v>
      </c>
      <c r="C31" s="12"/>
      <c r="D31" s="12"/>
      <c r="E31" s="12"/>
      <c r="F31" s="12"/>
      <c r="G31" s="12"/>
      <c r="H31" s="12"/>
      <c r="I31" s="12"/>
      <c r="J31" s="15">
        <v>15</v>
      </c>
      <c r="K31" s="13" t="s">
        <v>48</v>
      </c>
      <c r="L31" s="33">
        <v>25</v>
      </c>
      <c r="M31" s="35"/>
      <c r="N31" s="12"/>
      <c r="O31" s="46">
        <f t="shared" si="0"/>
        <v>375</v>
      </c>
    </row>
    <row r="32" spans="1:20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F16F-5874-427C-9E7F-37C8BB58B47D}">
  <sheetPr codeName="Sheet18">
    <pageSetUpPr fitToPage="1"/>
  </sheetPr>
  <dimension ref="A1:AG999"/>
  <sheetViews>
    <sheetView topLeftCell="A15" workbookViewId="0">
      <selection activeCell="B27" sqref="B2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6.1640625" customWidth="1"/>
    <col min="18" max="18" width="9.4140625" customWidth="1"/>
    <col min="19" max="19" width="7.6640625" customWidth="1"/>
    <col min="20" max="20" width="5.25" customWidth="1"/>
    <col min="21" max="22" width="9.08203125" customWidth="1"/>
    <col min="23" max="23" width="8.6640625" style="104" customWidth="1"/>
    <col min="24" max="24" width="9.1640625" customWidth="1"/>
    <col min="25" max="25" width="9.9140625" bestFit="1" customWidth="1"/>
    <col min="26" max="28" width="1.6640625" customWidth="1"/>
    <col min="29" max="29" width="7.6640625" customWidth="1"/>
    <col min="30" max="30" width="38.58203125" customWidth="1"/>
    <col min="31" max="32" width="7.6640625" customWidth="1"/>
  </cols>
  <sheetData>
    <row r="1" spans="1:22" ht="14.25" customHeight="1" x14ac:dyDescent="0.3"/>
    <row r="2" spans="1:22" ht="29.25" customHeight="1" x14ac:dyDescent="0.55000000000000004">
      <c r="O2" s="1" t="s">
        <v>0</v>
      </c>
      <c r="P2" s="1"/>
      <c r="Q2" s="1"/>
    </row>
    <row r="3" spans="1:22" ht="14.25" customHeight="1" x14ac:dyDescent="0.35">
      <c r="O3" s="2" t="s">
        <v>1</v>
      </c>
      <c r="P3" s="2"/>
      <c r="Q3" s="2"/>
    </row>
    <row r="4" spans="1:22" ht="14.25" customHeight="1" x14ac:dyDescent="0.35">
      <c r="O4" s="2" t="s">
        <v>2</v>
      </c>
      <c r="P4" s="2"/>
      <c r="Q4" s="2"/>
    </row>
    <row r="5" spans="1:22" ht="14.25" customHeight="1" x14ac:dyDescent="0.35">
      <c r="O5" s="2" t="s">
        <v>3</v>
      </c>
      <c r="P5" s="2"/>
      <c r="Q5" s="2"/>
    </row>
    <row r="6" spans="1:22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2"/>
    </row>
    <row r="7" spans="1:22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2"/>
    </row>
    <row r="8" spans="1:22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2"/>
    </row>
    <row r="9" spans="1:22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  <c r="Q9" s="81"/>
    </row>
    <row r="10" spans="1:22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2"/>
    </row>
    <row r="11" spans="1:22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249</v>
      </c>
    </row>
    <row r="12" spans="1:22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255</v>
      </c>
    </row>
    <row r="13" spans="1:22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22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S14" s="12"/>
      <c r="T14" s="12"/>
      <c r="U14" s="12"/>
      <c r="V14" s="12"/>
    </row>
    <row r="15" spans="1:22" ht="14.25" customHeight="1" x14ac:dyDescent="0.35">
      <c r="A15" s="17"/>
      <c r="D15" s="17"/>
      <c r="K15" s="3"/>
      <c r="L15" s="3"/>
      <c r="N15" s="3"/>
    </row>
    <row r="16" spans="1:22" ht="14.25" customHeight="1" x14ac:dyDescent="0.35">
      <c r="A16" s="17"/>
      <c r="D16" s="17"/>
    </row>
    <row r="17" spans="1:32" ht="14.25" customHeight="1" x14ac:dyDescent="0.35">
      <c r="A17" s="17"/>
      <c r="D17" s="17"/>
    </row>
    <row r="18" spans="1:32" ht="14.25" customHeight="1" x14ac:dyDescent="0.3"/>
    <row r="19" spans="1:32" ht="14.25" customHeight="1" x14ac:dyDescent="0.35">
      <c r="A19" s="12" t="s">
        <v>13</v>
      </c>
      <c r="B19" s="3"/>
      <c r="C19" s="6" t="s">
        <v>7</v>
      </c>
      <c r="D19" s="17" t="s">
        <v>156</v>
      </c>
    </row>
    <row r="20" spans="1:32" ht="14.25" customHeight="1" x14ac:dyDescent="0.35">
      <c r="A20" s="12" t="s">
        <v>14</v>
      </c>
      <c r="B20" s="3"/>
      <c r="C20" s="6" t="s">
        <v>7</v>
      </c>
      <c r="D20" s="17" t="s">
        <v>157</v>
      </c>
    </row>
    <row r="21" spans="1:32" ht="14.25" customHeight="1" x14ac:dyDescent="0.35">
      <c r="C21" s="3"/>
    </row>
    <row r="22" spans="1:32" ht="14.25" customHeight="1" x14ac:dyDescent="0.35">
      <c r="A22" s="12" t="s">
        <v>15</v>
      </c>
      <c r="B22" s="9"/>
      <c r="C22" s="3"/>
    </row>
    <row r="23" spans="1:32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32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  <c r="Q24" s="82"/>
    </row>
    <row r="25" spans="1:32" ht="14.25" customHeight="1" thickBot="1" x14ac:dyDescent="0.4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83" t="s">
        <v>253</v>
      </c>
      <c r="R25" s="7" t="s">
        <v>162</v>
      </c>
      <c r="S25" s="7" t="s">
        <v>163</v>
      </c>
      <c r="T25" s="7" t="s">
        <v>257</v>
      </c>
      <c r="U25" s="7" t="s">
        <v>259</v>
      </c>
      <c r="V25" s="7" t="s">
        <v>258</v>
      </c>
      <c r="W25" s="121" t="s">
        <v>160</v>
      </c>
      <c r="X25" s="7" t="s">
        <v>161</v>
      </c>
      <c r="Y25" s="7" t="s">
        <v>260</v>
      </c>
      <c r="AC25" t="s">
        <v>254</v>
      </c>
    </row>
    <row r="26" spans="1:32" ht="14.25" customHeight="1" x14ac:dyDescent="0.35">
      <c r="A26" s="45">
        <v>1</v>
      </c>
      <c r="B26" s="12" t="s">
        <v>252</v>
      </c>
      <c r="C26" s="12"/>
      <c r="D26" s="12"/>
      <c r="E26" s="12"/>
      <c r="F26" s="12"/>
      <c r="G26" s="12"/>
      <c r="H26" s="12"/>
      <c r="I26" s="60"/>
      <c r="J26" s="14">
        <v>2</v>
      </c>
      <c r="K26" s="13" t="s">
        <v>231</v>
      </c>
      <c r="L26" s="68">
        <v>700</v>
      </c>
      <c r="M26" s="77"/>
      <c r="N26" s="67"/>
      <c r="O26" s="69">
        <f>J26*L26</f>
        <v>1400</v>
      </c>
      <c r="P26" s="67"/>
      <c r="Q26" s="60">
        <v>2</v>
      </c>
      <c r="R26" s="78">
        <f>L26-U26</f>
        <v>160</v>
      </c>
      <c r="S26" s="79">
        <v>27</v>
      </c>
      <c r="T26" s="134">
        <v>20</v>
      </c>
      <c r="U26" s="78">
        <f>S26*T26</f>
        <v>540</v>
      </c>
      <c r="V26" s="78">
        <f>U26*Q26</f>
        <v>1080</v>
      </c>
      <c r="W26" s="80">
        <f>R26/U26</f>
        <v>0.29629629629629628</v>
      </c>
      <c r="X26" s="78">
        <f>SUM(O26-V26)</f>
        <v>320</v>
      </c>
      <c r="Y26" s="78">
        <f>SUM(V26+X26)</f>
        <v>1400</v>
      </c>
      <c r="AC26" s="113">
        <v>1</v>
      </c>
      <c r="AD26" s="111" t="s">
        <v>214</v>
      </c>
      <c r="AE26" s="112">
        <v>27</v>
      </c>
      <c r="AF26" s="114" t="s">
        <v>223</v>
      </c>
    </row>
    <row r="27" spans="1:32" ht="14.25" customHeight="1" x14ac:dyDescent="0.35">
      <c r="A27" s="45">
        <v>2</v>
      </c>
      <c r="B27" s="64" t="s">
        <v>239</v>
      </c>
      <c r="C27" s="12"/>
      <c r="D27" s="12"/>
      <c r="E27" s="12"/>
      <c r="F27" s="12"/>
      <c r="G27" s="12"/>
      <c r="H27" s="12"/>
      <c r="I27" s="60"/>
      <c r="J27" s="14">
        <v>2</v>
      </c>
      <c r="K27" s="13" t="s">
        <v>232</v>
      </c>
      <c r="L27" s="68">
        <v>405</v>
      </c>
      <c r="M27" s="77"/>
      <c r="N27" s="67"/>
      <c r="O27" s="69">
        <f t="shared" ref="O27:O37" si="0">J27*L27</f>
        <v>810</v>
      </c>
      <c r="P27" s="67"/>
      <c r="Q27" s="60">
        <v>2</v>
      </c>
      <c r="R27" s="78">
        <f t="shared" ref="R27:R37" si="1">L27-U27</f>
        <v>64.800000000000011</v>
      </c>
      <c r="S27" s="79">
        <v>6.3</v>
      </c>
      <c r="T27" s="134">
        <v>54</v>
      </c>
      <c r="U27" s="78">
        <f t="shared" ref="U27:U37" si="2">S27*T27</f>
        <v>340.2</v>
      </c>
      <c r="V27" s="78">
        <f t="shared" ref="V27:V37" si="3">U27*Q27</f>
        <v>680.4</v>
      </c>
      <c r="W27" s="80">
        <f t="shared" ref="W27:W37" si="4">R27/U27</f>
        <v>0.19047619047619052</v>
      </c>
      <c r="X27" s="78">
        <f t="shared" ref="X27:X37" si="5">SUM(O27-V27)</f>
        <v>129.60000000000002</v>
      </c>
      <c r="Y27" s="78">
        <f t="shared" ref="Y27:Y37" si="6">SUM(V27+X27)</f>
        <v>810</v>
      </c>
      <c r="AC27" s="115">
        <v>2</v>
      </c>
      <c r="AD27" s="27" t="s">
        <v>216</v>
      </c>
      <c r="AE27" s="106">
        <v>6.3</v>
      </c>
      <c r="AF27" s="116" t="s">
        <v>223</v>
      </c>
    </row>
    <row r="28" spans="1:32" ht="14.25" customHeight="1" thickBot="1" x14ac:dyDescent="0.4">
      <c r="A28" s="45">
        <v>3</v>
      </c>
      <c r="B28" s="12" t="s">
        <v>238</v>
      </c>
      <c r="C28" s="12"/>
      <c r="D28" s="12"/>
      <c r="E28" s="12"/>
      <c r="F28" s="12"/>
      <c r="G28" s="12"/>
      <c r="H28" s="12"/>
      <c r="I28" s="60"/>
      <c r="J28" s="14">
        <v>1</v>
      </c>
      <c r="K28" s="13" t="s">
        <v>232</v>
      </c>
      <c r="L28" s="68">
        <v>405</v>
      </c>
      <c r="M28" s="77"/>
      <c r="N28" s="67"/>
      <c r="O28" s="69">
        <f t="shared" si="0"/>
        <v>405</v>
      </c>
      <c r="P28" s="67"/>
      <c r="Q28" s="60">
        <v>1</v>
      </c>
      <c r="R28" s="78">
        <f t="shared" si="1"/>
        <v>64.800000000000011</v>
      </c>
      <c r="S28" s="79">
        <v>6.3</v>
      </c>
      <c r="T28" s="134">
        <v>54</v>
      </c>
      <c r="U28" s="78">
        <f t="shared" si="2"/>
        <v>340.2</v>
      </c>
      <c r="V28" s="78">
        <f t="shared" si="3"/>
        <v>340.2</v>
      </c>
      <c r="W28" s="80">
        <f t="shared" si="4"/>
        <v>0.19047619047619052</v>
      </c>
      <c r="X28" s="78">
        <f t="shared" si="5"/>
        <v>64.800000000000011</v>
      </c>
      <c r="Y28" s="78">
        <f t="shared" si="6"/>
        <v>405</v>
      </c>
      <c r="AC28" s="117">
        <v>3</v>
      </c>
      <c r="AD28" s="107" t="s">
        <v>215</v>
      </c>
      <c r="AE28" s="109">
        <v>6.3</v>
      </c>
      <c r="AF28" s="118" t="s">
        <v>223</v>
      </c>
    </row>
    <row r="29" spans="1:32" ht="14.25" customHeight="1" x14ac:dyDescent="0.35">
      <c r="A29" s="45">
        <v>4</v>
      </c>
      <c r="B29" s="64" t="s">
        <v>246</v>
      </c>
      <c r="C29" s="12"/>
      <c r="D29" s="12"/>
      <c r="E29" s="12"/>
      <c r="F29" s="12"/>
      <c r="G29" s="12"/>
      <c r="H29" s="12"/>
      <c r="I29" s="60"/>
      <c r="J29" s="14">
        <v>2</v>
      </c>
      <c r="K29" s="13" t="s">
        <v>233</v>
      </c>
      <c r="L29" s="68">
        <v>2960</v>
      </c>
      <c r="M29" s="77"/>
      <c r="N29" s="67"/>
      <c r="O29" s="69">
        <f t="shared" si="0"/>
        <v>5920</v>
      </c>
      <c r="P29" s="67"/>
      <c r="Q29" s="135">
        <v>2</v>
      </c>
      <c r="R29" s="78">
        <f t="shared" si="1"/>
        <v>360</v>
      </c>
      <c r="S29" s="79">
        <v>13</v>
      </c>
      <c r="T29" s="134">
        <v>200</v>
      </c>
      <c r="U29" s="78">
        <f t="shared" si="2"/>
        <v>2600</v>
      </c>
      <c r="V29" s="78">
        <f>U29*Q29</f>
        <v>5200</v>
      </c>
      <c r="W29" s="80">
        <f t="shared" si="4"/>
        <v>0.13846153846153847</v>
      </c>
      <c r="X29" s="78">
        <f>SUM(O29-V29)</f>
        <v>720</v>
      </c>
      <c r="Y29" s="78">
        <f t="shared" si="6"/>
        <v>5920</v>
      </c>
      <c r="AC29" s="115">
        <v>4</v>
      </c>
      <c r="AD29" s="27" t="s">
        <v>217</v>
      </c>
      <c r="AE29" s="106">
        <v>13</v>
      </c>
      <c r="AF29" s="116" t="s">
        <v>223</v>
      </c>
    </row>
    <row r="30" spans="1:32" ht="14.25" customHeight="1" x14ac:dyDescent="0.35">
      <c r="A30" s="45">
        <v>5</v>
      </c>
      <c r="B30" s="12" t="s">
        <v>240</v>
      </c>
      <c r="C30" s="12"/>
      <c r="D30" s="12"/>
      <c r="E30" s="12"/>
      <c r="F30" s="12"/>
      <c r="G30" s="12"/>
      <c r="H30" s="12"/>
      <c r="I30" s="60"/>
      <c r="J30" s="14">
        <v>3</v>
      </c>
      <c r="K30" s="13" t="s">
        <v>234</v>
      </c>
      <c r="L30" s="68">
        <v>45</v>
      </c>
      <c r="M30" s="77"/>
      <c r="N30" s="67"/>
      <c r="O30" s="69">
        <f t="shared" si="0"/>
        <v>135</v>
      </c>
      <c r="P30" s="67"/>
      <c r="Q30" s="60">
        <v>3</v>
      </c>
      <c r="R30" s="78">
        <f t="shared" si="1"/>
        <v>17</v>
      </c>
      <c r="S30" s="79">
        <v>28</v>
      </c>
      <c r="T30" s="134">
        <v>1</v>
      </c>
      <c r="U30" s="78">
        <f t="shared" si="2"/>
        <v>28</v>
      </c>
      <c r="V30" s="78">
        <f t="shared" si="3"/>
        <v>84</v>
      </c>
      <c r="W30" s="80">
        <f t="shared" si="4"/>
        <v>0.6071428571428571</v>
      </c>
      <c r="X30" s="78">
        <f t="shared" si="5"/>
        <v>51</v>
      </c>
      <c r="Y30" s="78">
        <f t="shared" si="6"/>
        <v>135</v>
      </c>
      <c r="AC30" s="115">
        <v>5</v>
      </c>
      <c r="AD30" s="27" t="s">
        <v>222</v>
      </c>
      <c r="AE30" s="106">
        <v>28</v>
      </c>
      <c r="AF30" s="116" t="s">
        <v>224</v>
      </c>
    </row>
    <row r="31" spans="1:32" ht="14.25" customHeight="1" thickBot="1" x14ac:dyDescent="0.4">
      <c r="A31" s="45">
        <v>6</v>
      </c>
      <c r="B31" s="12" t="s">
        <v>241</v>
      </c>
      <c r="C31" s="12"/>
      <c r="D31" s="12"/>
      <c r="E31" s="12"/>
      <c r="F31" s="12"/>
      <c r="G31" s="12"/>
      <c r="H31" s="12"/>
      <c r="I31" s="60"/>
      <c r="J31" s="15">
        <v>1</v>
      </c>
      <c r="K31" s="13" t="s">
        <v>173</v>
      </c>
      <c r="L31" s="68">
        <v>130</v>
      </c>
      <c r="M31" s="77"/>
      <c r="N31" s="67"/>
      <c r="O31" s="69">
        <f t="shared" si="0"/>
        <v>130</v>
      </c>
      <c r="P31" s="67"/>
      <c r="Q31" s="60">
        <v>1</v>
      </c>
      <c r="R31" s="78">
        <f t="shared" si="1"/>
        <v>20</v>
      </c>
      <c r="S31" s="79">
        <v>22</v>
      </c>
      <c r="T31" s="134">
        <v>5</v>
      </c>
      <c r="U31" s="78">
        <f t="shared" si="2"/>
        <v>110</v>
      </c>
      <c r="V31" s="78">
        <f t="shared" si="3"/>
        <v>110</v>
      </c>
      <c r="W31" s="80">
        <f t="shared" si="4"/>
        <v>0.18181818181818182</v>
      </c>
      <c r="X31" s="78">
        <f t="shared" si="5"/>
        <v>20</v>
      </c>
      <c r="Y31" s="78">
        <f t="shared" si="6"/>
        <v>130</v>
      </c>
      <c r="AC31" s="117">
        <v>6</v>
      </c>
      <c r="AD31" s="107" t="s">
        <v>229</v>
      </c>
      <c r="AE31" s="108">
        <v>22</v>
      </c>
      <c r="AF31" s="119" t="s">
        <v>223</v>
      </c>
    </row>
    <row r="32" spans="1:32" ht="14.25" customHeight="1" x14ac:dyDescent="0.35">
      <c r="A32" s="45">
        <v>7</v>
      </c>
      <c r="B32" s="12" t="s">
        <v>242</v>
      </c>
      <c r="C32" s="12"/>
      <c r="D32" s="12"/>
      <c r="E32" s="12"/>
      <c r="F32" s="12"/>
      <c r="G32" s="12"/>
      <c r="H32" s="12"/>
      <c r="I32" s="60"/>
      <c r="J32" s="14">
        <v>1</v>
      </c>
      <c r="K32" s="13" t="s">
        <v>173</v>
      </c>
      <c r="L32" s="67">
        <v>380</v>
      </c>
      <c r="M32" s="77"/>
      <c r="N32" s="67"/>
      <c r="O32" s="69">
        <f t="shared" si="0"/>
        <v>380</v>
      </c>
      <c r="P32" s="67"/>
      <c r="Q32" s="60">
        <v>1</v>
      </c>
      <c r="R32" s="78">
        <f t="shared" si="1"/>
        <v>90</v>
      </c>
      <c r="S32" s="79">
        <v>290</v>
      </c>
      <c r="T32" s="134">
        <v>1</v>
      </c>
      <c r="U32" s="78">
        <f t="shared" si="2"/>
        <v>290</v>
      </c>
      <c r="V32" s="78">
        <f t="shared" si="3"/>
        <v>290</v>
      </c>
      <c r="W32" s="80">
        <f t="shared" si="4"/>
        <v>0.31034482758620691</v>
      </c>
      <c r="X32" s="78">
        <f t="shared" si="5"/>
        <v>90</v>
      </c>
      <c r="Y32" s="78">
        <f t="shared" si="6"/>
        <v>380</v>
      </c>
      <c r="AC32" s="115">
        <v>7</v>
      </c>
      <c r="AD32" s="27" t="s">
        <v>228</v>
      </c>
      <c r="AE32" s="106">
        <v>290</v>
      </c>
      <c r="AF32" s="120" t="s">
        <v>224</v>
      </c>
    </row>
    <row r="33" spans="1:33" ht="14.25" customHeight="1" x14ac:dyDescent="0.35">
      <c r="A33" s="45">
        <v>8</v>
      </c>
      <c r="B33" s="12" t="s">
        <v>243</v>
      </c>
      <c r="C33" s="12"/>
      <c r="D33" s="12"/>
      <c r="E33" s="12"/>
      <c r="F33" s="12"/>
      <c r="G33" s="12"/>
      <c r="H33" s="12"/>
      <c r="I33" s="60"/>
      <c r="J33" s="14">
        <v>1</v>
      </c>
      <c r="K33" s="13" t="s">
        <v>173</v>
      </c>
      <c r="L33" s="67">
        <v>180</v>
      </c>
      <c r="M33" s="77"/>
      <c r="N33" s="67"/>
      <c r="O33" s="69">
        <f t="shared" si="0"/>
        <v>180</v>
      </c>
      <c r="P33" s="67"/>
      <c r="Q33" s="60">
        <v>1</v>
      </c>
      <c r="R33" s="78">
        <f t="shared" si="1"/>
        <v>30</v>
      </c>
      <c r="S33" s="79">
        <v>30</v>
      </c>
      <c r="T33" s="134">
        <v>5</v>
      </c>
      <c r="U33" s="78">
        <f t="shared" si="2"/>
        <v>150</v>
      </c>
      <c r="V33" s="78">
        <f t="shared" si="3"/>
        <v>150</v>
      </c>
      <c r="W33" s="80">
        <f t="shared" si="4"/>
        <v>0.2</v>
      </c>
      <c r="X33" s="78">
        <f t="shared" si="5"/>
        <v>30</v>
      </c>
      <c r="Y33" s="78">
        <f t="shared" si="6"/>
        <v>180</v>
      </c>
      <c r="AC33" s="115">
        <v>8</v>
      </c>
      <c r="AD33" s="27" t="s">
        <v>230</v>
      </c>
      <c r="AE33" s="110">
        <v>30</v>
      </c>
      <c r="AF33" s="120" t="s">
        <v>223</v>
      </c>
    </row>
    <row r="34" spans="1:33" ht="14.25" customHeight="1" thickBot="1" x14ac:dyDescent="0.4">
      <c r="A34" s="45">
        <v>9</v>
      </c>
      <c r="B34" s="12" t="s">
        <v>244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235</v>
      </c>
      <c r="L34" s="67">
        <v>48</v>
      </c>
      <c r="M34" s="77"/>
      <c r="N34" s="67"/>
      <c r="O34" s="69">
        <f t="shared" si="0"/>
        <v>144</v>
      </c>
      <c r="P34" s="67"/>
      <c r="Q34" s="60">
        <v>3</v>
      </c>
      <c r="R34" s="78">
        <f t="shared" si="1"/>
        <v>10</v>
      </c>
      <c r="S34" s="79">
        <v>38</v>
      </c>
      <c r="T34" s="134">
        <v>1</v>
      </c>
      <c r="U34" s="78">
        <f t="shared" si="2"/>
        <v>38</v>
      </c>
      <c r="V34" s="78">
        <f t="shared" si="3"/>
        <v>114</v>
      </c>
      <c r="W34" s="80">
        <f t="shared" si="4"/>
        <v>0.26315789473684209</v>
      </c>
      <c r="X34" s="78">
        <f t="shared" si="5"/>
        <v>30</v>
      </c>
      <c r="Y34" s="78">
        <f t="shared" si="6"/>
        <v>144</v>
      </c>
      <c r="AC34" s="117">
        <v>9</v>
      </c>
      <c r="AD34" s="107" t="s">
        <v>218</v>
      </c>
      <c r="AE34" s="108">
        <v>38</v>
      </c>
      <c r="AF34" s="119" t="s">
        <v>226</v>
      </c>
    </row>
    <row r="35" spans="1:33" ht="14.25" customHeight="1" x14ac:dyDescent="0.35">
      <c r="A35" s="45">
        <v>10</v>
      </c>
      <c r="B35" s="12" t="s">
        <v>251</v>
      </c>
      <c r="C35" s="12"/>
      <c r="D35" s="12"/>
      <c r="E35" s="12"/>
      <c r="F35" s="12"/>
      <c r="G35" s="12"/>
      <c r="H35" s="12"/>
      <c r="I35" s="60"/>
      <c r="J35" s="14">
        <v>1</v>
      </c>
      <c r="K35" s="13" t="s">
        <v>236</v>
      </c>
      <c r="L35" s="67">
        <v>360</v>
      </c>
      <c r="M35" s="77"/>
      <c r="N35" s="67"/>
      <c r="O35" s="69">
        <f t="shared" si="0"/>
        <v>360</v>
      </c>
      <c r="P35" s="67"/>
      <c r="Q35" s="60">
        <v>1</v>
      </c>
      <c r="R35" s="78">
        <f t="shared" si="1"/>
        <v>70</v>
      </c>
      <c r="S35" s="79">
        <v>29</v>
      </c>
      <c r="T35" s="134">
        <v>10</v>
      </c>
      <c r="U35" s="78">
        <f t="shared" si="2"/>
        <v>290</v>
      </c>
      <c r="V35" s="78">
        <f t="shared" si="3"/>
        <v>290</v>
      </c>
      <c r="W35" s="80">
        <f t="shared" si="4"/>
        <v>0.2413793103448276</v>
      </c>
      <c r="X35" s="78">
        <f t="shared" si="5"/>
        <v>70</v>
      </c>
      <c r="Y35" s="78">
        <f t="shared" si="6"/>
        <v>360</v>
      </c>
      <c r="AC35" s="113">
        <v>10</v>
      </c>
      <c r="AD35" s="111" t="s">
        <v>219</v>
      </c>
      <c r="AE35" s="112">
        <v>29</v>
      </c>
      <c r="AF35" s="114" t="s">
        <v>223</v>
      </c>
    </row>
    <row r="36" spans="1:33" ht="14.25" customHeight="1" x14ac:dyDescent="0.35">
      <c r="A36" s="45">
        <v>11</v>
      </c>
      <c r="B36" s="12" t="s">
        <v>250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237</v>
      </c>
      <c r="L36" s="67">
        <v>95</v>
      </c>
      <c r="M36" s="77"/>
      <c r="N36" s="67"/>
      <c r="O36" s="69">
        <f t="shared" si="0"/>
        <v>95</v>
      </c>
      <c r="P36" s="67"/>
      <c r="Q36" s="60">
        <v>1</v>
      </c>
      <c r="R36" s="78">
        <f t="shared" si="1"/>
        <v>17.5</v>
      </c>
      <c r="S36" s="79">
        <v>15.5</v>
      </c>
      <c r="T36" s="134">
        <v>5</v>
      </c>
      <c r="U36" s="78">
        <f t="shared" si="2"/>
        <v>77.5</v>
      </c>
      <c r="V36" s="78">
        <f t="shared" si="3"/>
        <v>77.5</v>
      </c>
      <c r="W36" s="80">
        <f t="shared" si="4"/>
        <v>0.22580645161290322</v>
      </c>
      <c r="X36" s="78">
        <f t="shared" si="5"/>
        <v>17.5</v>
      </c>
      <c r="Y36" s="78">
        <f t="shared" si="6"/>
        <v>95</v>
      </c>
      <c r="AC36" s="115">
        <v>11</v>
      </c>
      <c r="AD36" s="27" t="s">
        <v>206</v>
      </c>
      <c r="AE36" s="106">
        <v>15.5</v>
      </c>
      <c r="AF36" s="116" t="s">
        <v>223</v>
      </c>
    </row>
    <row r="37" spans="1:33" ht="14.25" customHeight="1" thickBot="1" x14ac:dyDescent="0.4">
      <c r="A37" s="45">
        <v>12</v>
      </c>
      <c r="B37" s="12" t="s">
        <v>245</v>
      </c>
      <c r="C37" s="12"/>
      <c r="D37" s="12"/>
      <c r="E37" s="12"/>
      <c r="F37" s="12"/>
      <c r="G37" s="12"/>
      <c r="H37" s="12"/>
      <c r="I37" s="60"/>
      <c r="J37" s="14">
        <v>1</v>
      </c>
      <c r="K37" s="13" t="s">
        <v>237</v>
      </c>
      <c r="L37" s="67">
        <v>375</v>
      </c>
      <c r="M37" s="77"/>
      <c r="N37" s="67"/>
      <c r="O37" s="69">
        <f t="shared" si="0"/>
        <v>375</v>
      </c>
      <c r="P37" s="67"/>
      <c r="Q37" s="60">
        <v>1</v>
      </c>
      <c r="R37" s="78">
        <f t="shared" si="1"/>
        <v>75</v>
      </c>
      <c r="S37" s="79">
        <v>60</v>
      </c>
      <c r="T37" s="134">
        <v>5</v>
      </c>
      <c r="U37" s="78">
        <f t="shared" si="2"/>
        <v>300</v>
      </c>
      <c r="V37" s="78">
        <f t="shared" si="3"/>
        <v>300</v>
      </c>
      <c r="W37" s="80">
        <f t="shared" si="4"/>
        <v>0.25</v>
      </c>
      <c r="X37" s="78">
        <f t="shared" si="5"/>
        <v>75</v>
      </c>
      <c r="Y37" s="78">
        <f t="shared" si="6"/>
        <v>375</v>
      </c>
      <c r="AC37" s="117">
        <v>12</v>
      </c>
      <c r="AD37" s="107" t="s">
        <v>227</v>
      </c>
      <c r="AE37" s="108">
        <v>60</v>
      </c>
      <c r="AF37" s="119" t="s">
        <v>223</v>
      </c>
    </row>
    <row r="38" spans="1:33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  <c r="R38" s="78"/>
      <c r="S38" s="105"/>
      <c r="T38" s="105"/>
      <c r="U38" s="105"/>
      <c r="V38" s="105">
        <f>SUM(V26:V37)</f>
        <v>8716.1</v>
      </c>
      <c r="W38" s="105"/>
      <c r="X38" s="78">
        <f>SUM(X26:X37)</f>
        <v>1617.9</v>
      </c>
      <c r="Y38" s="78">
        <f>SUM(Y26:Y37)</f>
        <v>10334</v>
      </c>
      <c r="Z38" s="84">
        <f>SUM(W38:X38)</f>
        <v>1617.9</v>
      </c>
      <c r="AC38" s="126">
        <v>13</v>
      </c>
      <c r="AD38" s="127" t="s">
        <v>220</v>
      </c>
      <c r="AE38" s="128">
        <v>1.3</v>
      </c>
      <c r="AF38" s="129" t="s">
        <v>225</v>
      </c>
      <c r="AG38" t="s">
        <v>261</v>
      </c>
    </row>
    <row r="39" spans="1:33" ht="14.25" customHeight="1" thickBot="1" x14ac:dyDescent="0.4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  <c r="R39" s="78"/>
      <c r="S39" s="12"/>
      <c r="T39" s="12"/>
      <c r="U39" s="12"/>
      <c r="V39" s="12"/>
      <c r="W39" s="105"/>
      <c r="X39" s="78"/>
      <c r="Y39" s="78"/>
      <c r="AC39" s="130">
        <v>14</v>
      </c>
      <c r="AD39" s="131" t="s">
        <v>221</v>
      </c>
      <c r="AE39" s="132"/>
      <c r="AF39" s="133"/>
      <c r="AG39" t="s">
        <v>261</v>
      </c>
    </row>
    <row r="40" spans="1:33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33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33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03"/>
      <c r="R42" s="27"/>
    </row>
    <row r="43" spans="1:33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03"/>
      <c r="R43" s="27"/>
    </row>
    <row r="44" spans="1:33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03"/>
      <c r="R44" s="27"/>
    </row>
    <row r="45" spans="1:33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03"/>
      <c r="R45" s="27"/>
    </row>
    <row r="46" spans="1:33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10334</v>
      </c>
      <c r="P46" s="78"/>
      <c r="Q46" s="103"/>
      <c r="R46" s="27"/>
    </row>
    <row r="47" spans="1:33" ht="14.25" customHeight="1" x14ac:dyDescent="0.35">
      <c r="A47" s="12" t="s">
        <v>256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03"/>
      <c r="R47" s="27"/>
    </row>
    <row r="48" spans="1:33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03"/>
      <c r="R48" s="27"/>
    </row>
    <row r="49" spans="1:18" ht="14.25" customHeight="1" x14ac:dyDescent="0.35">
      <c r="A49" s="12" t="s">
        <v>27</v>
      </c>
      <c r="B49" s="9"/>
      <c r="Q49" s="103"/>
      <c r="R49" s="27"/>
    </row>
    <row r="50" spans="1:18" ht="14.25" customHeight="1" x14ac:dyDescent="0.35">
      <c r="A50" s="12" t="s">
        <v>28</v>
      </c>
      <c r="B50" s="3"/>
      <c r="Q50" s="103"/>
      <c r="R50" s="27"/>
    </row>
    <row r="51" spans="1:18" ht="14.25" customHeight="1" x14ac:dyDescent="0.35">
      <c r="A51" s="12" t="s">
        <v>29</v>
      </c>
      <c r="B51" s="3"/>
      <c r="Q51" s="103"/>
      <c r="R51" s="27"/>
    </row>
    <row r="52" spans="1:18" ht="14.25" customHeight="1" x14ac:dyDescent="0.35">
      <c r="A52" s="3"/>
      <c r="B52" s="3"/>
      <c r="Q52" s="103"/>
      <c r="R52" s="27"/>
    </row>
    <row r="53" spans="1:18" ht="14.25" customHeight="1" x14ac:dyDescent="0.35">
      <c r="A53" s="3"/>
      <c r="B53" s="3"/>
      <c r="Q53" s="103"/>
      <c r="R53" s="27"/>
    </row>
    <row r="54" spans="1:18" ht="14.25" customHeight="1" x14ac:dyDescent="0.35">
      <c r="Q54" s="103"/>
      <c r="R54" s="27"/>
    </row>
    <row r="55" spans="1:18" ht="14.25" customHeight="1" x14ac:dyDescent="0.35">
      <c r="A55" s="12" t="s">
        <v>30</v>
      </c>
      <c r="B55" s="3"/>
      <c r="L55" s="12" t="s">
        <v>31</v>
      </c>
      <c r="Q55" s="103"/>
      <c r="R55" s="27"/>
    </row>
    <row r="56" spans="1:18" ht="14.25" customHeight="1" x14ac:dyDescent="0.35">
      <c r="A56" s="3"/>
      <c r="B56" s="3"/>
      <c r="L56" s="3"/>
      <c r="Q56" s="103"/>
    </row>
    <row r="57" spans="1:18" ht="14.25" customHeight="1" x14ac:dyDescent="0.35">
      <c r="A57" s="3"/>
      <c r="B57" s="3"/>
      <c r="L57" s="3"/>
    </row>
    <row r="58" spans="1:18" ht="14.25" customHeight="1" x14ac:dyDescent="0.3"/>
    <row r="59" spans="1:18" ht="14.25" customHeight="1" x14ac:dyDescent="0.3"/>
    <row r="60" spans="1:18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3"/>
    </row>
    <row r="61" spans="1:18" ht="14.25" customHeight="1" x14ac:dyDescent="0.35">
      <c r="A61" s="12" t="s">
        <v>32</v>
      </c>
      <c r="B61" s="3"/>
      <c r="L61" s="12" t="s">
        <v>33</v>
      </c>
    </row>
    <row r="62" spans="1:18" ht="14.25" customHeight="1" x14ac:dyDescent="0.35">
      <c r="A62" s="3"/>
      <c r="B62" s="3"/>
    </row>
    <row r="63" spans="1:18" ht="14.25" customHeight="1" x14ac:dyDescent="0.3"/>
    <row r="64" spans="1:1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90D9-B4E7-4332-B2AD-982CC486DB9A}">
  <sheetPr codeName="Sheet19">
    <pageSetUpPr fitToPage="1"/>
  </sheetPr>
  <dimension ref="A1:T999"/>
  <sheetViews>
    <sheetView workbookViewId="0">
      <selection activeCell="B28" sqref="B2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7" width="7.6640625" customWidth="1"/>
    <col min="18" max="18" width="21.9140625" customWidth="1"/>
    <col min="19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264</v>
      </c>
      <c r="L11" s="8" t="s">
        <v>8</v>
      </c>
      <c r="M11" s="6" t="s">
        <v>7</v>
      </c>
      <c r="N11" s="27" t="s">
        <v>262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263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20" ht="14.25" customHeight="1" x14ac:dyDescent="0.35">
      <c r="A17" s="17"/>
      <c r="D17" s="17"/>
    </row>
    <row r="18" spans="1:20" ht="14.25" customHeight="1" x14ac:dyDescent="0.3"/>
    <row r="19" spans="1:20" ht="14.25" customHeight="1" x14ac:dyDescent="0.35">
      <c r="A19" s="12" t="s">
        <v>13</v>
      </c>
      <c r="B19" s="3"/>
      <c r="C19" s="6" t="s">
        <v>7</v>
      </c>
      <c r="D19" s="17" t="s">
        <v>265</v>
      </c>
    </row>
    <row r="20" spans="1:20" ht="14.25" customHeight="1" x14ac:dyDescent="0.35">
      <c r="A20" s="12" t="s">
        <v>14</v>
      </c>
      <c r="B20" s="3"/>
      <c r="C20" s="6" t="s">
        <v>7</v>
      </c>
      <c r="D20" s="17" t="s">
        <v>266</v>
      </c>
    </row>
    <row r="21" spans="1:20" ht="14.25" customHeight="1" x14ac:dyDescent="0.35">
      <c r="C21" s="3"/>
    </row>
    <row r="22" spans="1:20" ht="14.25" customHeight="1" x14ac:dyDescent="0.35">
      <c r="A22" s="9" t="s">
        <v>15</v>
      </c>
      <c r="B22" s="9"/>
      <c r="C22" s="3"/>
    </row>
    <row r="23" spans="1:20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R24" t="s">
        <v>212</v>
      </c>
    </row>
    <row r="25" spans="1:20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R25" s="91" t="s">
        <v>103</v>
      </c>
      <c r="S25" s="99"/>
      <c r="T25" s="12"/>
    </row>
    <row r="26" spans="1:20" ht="14.25" customHeight="1" x14ac:dyDescent="0.35">
      <c r="A26" s="45">
        <v>1</v>
      </c>
      <c r="B26" s="12" t="s">
        <v>267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7.5</v>
      </c>
      <c r="M26" s="35"/>
      <c r="N26" s="12"/>
      <c r="O26" s="46">
        <f t="shared" ref="O26:O32" si="0">J26*L26</f>
        <v>1650</v>
      </c>
      <c r="R26" s="62" t="s">
        <v>211</v>
      </c>
      <c r="S26" s="100"/>
      <c r="T26" s="12"/>
    </row>
    <row r="27" spans="1:20" ht="14.25" customHeight="1" x14ac:dyDescent="0.35">
      <c r="A27" s="45">
        <v>2</v>
      </c>
      <c r="B27" s="62" t="s">
        <v>174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7.5</v>
      </c>
      <c r="M27" s="35"/>
      <c r="N27" s="12"/>
      <c r="O27" s="46">
        <f t="shared" si="0"/>
        <v>405</v>
      </c>
      <c r="R27" s="15" t="s">
        <v>105</v>
      </c>
      <c r="S27" s="100"/>
      <c r="T27" s="12"/>
    </row>
    <row r="28" spans="1:20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  <c r="R28" s="62" t="s">
        <v>132</v>
      </c>
      <c r="S28" s="100"/>
      <c r="T28" s="12"/>
    </row>
    <row r="29" spans="1:20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</v>
      </c>
      <c r="M29" s="35"/>
      <c r="N29" s="12"/>
      <c r="O29" s="46">
        <f t="shared" si="0"/>
        <v>50</v>
      </c>
      <c r="R29" s="15" t="s">
        <v>133</v>
      </c>
      <c r="S29" s="100"/>
      <c r="T29" s="12"/>
    </row>
    <row r="30" spans="1:20" ht="14.25" customHeight="1" x14ac:dyDescent="0.35">
      <c r="A30" s="45">
        <v>5</v>
      </c>
      <c r="B30" s="12" t="s">
        <v>269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  <c r="R30" s="101" t="s">
        <v>153</v>
      </c>
      <c r="S30" s="102"/>
      <c r="T30" s="12"/>
    </row>
    <row r="31" spans="1:20" ht="14.25" customHeight="1" x14ac:dyDescent="0.35">
      <c r="A31" s="45">
        <v>6</v>
      </c>
      <c r="B31" s="12" t="s">
        <v>270</v>
      </c>
      <c r="C31" s="12"/>
      <c r="D31" s="12"/>
      <c r="E31" s="12"/>
      <c r="F31" s="12"/>
      <c r="G31" s="12"/>
      <c r="H31" s="12"/>
      <c r="I31" s="12"/>
      <c r="J31" s="15">
        <v>5</v>
      </c>
      <c r="K31" s="13" t="s">
        <v>187</v>
      </c>
      <c r="L31" s="33">
        <v>27</v>
      </c>
      <c r="M31" s="35"/>
      <c r="N31" s="12"/>
      <c r="O31" s="46">
        <f t="shared" si="0"/>
        <v>135</v>
      </c>
    </row>
    <row r="32" spans="1:20" ht="14.25" customHeight="1" x14ac:dyDescent="0.35">
      <c r="A32" s="47">
        <v>7</v>
      </c>
      <c r="B32" s="12" t="s">
        <v>268</v>
      </c>
      <c r="C32" s="3"/>
      <c r="D32" s="3"/>
      <c r="E32" s="3"/>
      <c r="F32" s="3"/>
      <c r="G32" s="3"/>
      <c r="H32" s="3"/>
      <c r="I32" s="3"/>
      <c r="J32" s="11">
        <v>1</v>
      </c>
      <c r="K32" s="10" t="s">
        <v>271</v>
      </c>
      <c r="L32" s="40">
        <v>45</v>
      </c>
      <c r="M32" s="10"/>
      <c r="N32" s="3"/>
      <c r="O32" s="46">
        <f t="shared" si="0"/>
        <v>45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8A8A-1784-4CFD-96BE-F072A6A02CEF}">
  <sheetPr codeName="Sheet2">
    <pageSetUpPr fitToPage="1"/>
  </sheetPr>
  <dimension ref="A1:O999"/>
  <sheetViews>
    <sheetView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34</v>
      </c>
      <c r="L11" s="8" t="s">
        <v>8</v>
      </c>
      <c r="M11" s="6" t="s">
        <v>7</v>
      </c>
      <c r="N11" s="27" t="s">
        <v>47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44</v>
      </c>
      <c r="L12" s="8" t="s">
        <v>10</v>
      </c>
      <c r="M12" s="6" t="s">
        <v>7</v>
      </c>
      <c r="N12" s="36" t="s">
        <v>46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35</v>
      </c>
      <c r="M14" s="2"/>
      <c r="N14" s="3"/>
      <c r="O14" s="3"/>
    </row>
    <row r="15" spans="1:15" ht="14.25" customHeight="1" x14ac:dyDescent="0.35">
      <c r="A15" s="17"/>
      <c r="D15" s="17" t="s">
        <v>36</v>
      </c>
      <c r="K15" s="3"/>
      <c r="L15" s="3"/>
      <c r="N15" s="3"/>
    </row>
    <row r="16" spans="1:15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39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40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21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6.8</v>
      </c>
      <c r="M26" s="35"/>
      <c r="N26" s="12"/>
      <c r="O26" s="46">
        <f t="shared" ref="O26:O30" si="0">J26*L26</f>
        <v>1530</v>
      </c>
    </row>
    <row r="27" spans="1:15" ht="14.25" customHeight="1" x14ac:dyDescent="0.35">
      <c r="A27" s="45">
        <v>2</v>
      </c>
      <c r="B27" s="12" t="s">
        <v>23</v>
      </c>
      <c r="C27" s="12"/>
      <c r="D27" s="12"/>
      <c r="E27" s="12"/>
      <c r="F27" s="12"/>
      <c r="G27" s="12"/>
      <c r="H27" s="12"/>
      <c r="I27" s="12"/>
      <c r="J27" s="14">
        <v>20</v>
      </c>
      <c r="K27" s="13" t="s">
        <v>48</v>
      </c>
      <c r="L27" s="33">
        <v>11.3</v>
      </c>
      <c r="M27" s="35"/>
      <c r="N27" s="12"/>
      <c r="O27" s="46">
        <f t="shared" si="0"/>
        <v>226</v>
      </c>
    </row>
    <row r="28" spans="1:15" ht="14.25" customHeight="1" x14ac:dyDescent="0.35">
      <c r="A28" s="45">
        <v>3</v>
      </c>
      <c r="B28" s="12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6.5</v>
      </c>
      <c r="M28" s="35"/>
      <c r="N28" s="12"/>
      <c r="O28" s="46">
        <f t="shared" si="0"/>
        <v>240.5</v>
      </c>
    </row>
    <row r="29" spans="1:15" ht="14.25" customHeight="1" x14ac:dyDescent="0.35">
      <c r="A29" s="45">
        <v>4</v>
      </c>
      <c r="B29" s="12" t="s">
        <v>50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18.5</v>
      </c>
      <c r="M29" s="35"/>
      <c r="N29" s="12"/>
      <c r="O29" s="46">
        <f t="shared" si="0"/>
        <v>92.5</v>
      </c>
    </row>
    <row r="30" spans="1:15" ht="14.25" customHeight="1" x14ac:dyDescent="0.35">
      <c r="A30" s="45">
        <v>5</v>
      </c>
      <c r="B30" s="12" t="s">
        <v>25</v>
      </c>
      <c r="C30" s="12"/>
      <c r="D30" s="12"/>
      <c r="E30" s="12"/>
      <c r="F30" s="12"/>
      <c r="G30" s="12"/>
      <c r="H30" s="12"/>
      <c r="I30" s="12"/>
      <c r="J30" s="14">
        <v>45</v>
      </c>
      <c r="K30" s="13" t="s">
        <v>49</v>
      </c>
      <c r="L30" s="33">
        <v>5.8</v>
      </c>
      <c r="M30" s="35"/>
      <c r="N30" s="12"/>
      <c r="O30" s="46">
        <f t="shared" si="0"/>
        <v>261</v>
      </c>
    </row>
    <row r="31" spans="1:15" ht="14.25" customHeight="1" x14ac:dyDescent="0.35">
      <c r="A31" s="45">
        <v>6</v>
      </c>
      <c r="B31" s="12" t="s">
        <v>26</v>
      </c>
      <c r="C31" s="12"/>
      <c r="D31" s="12"/>
      <c r="E31" s="12"/>
      <c r="F31" s="12"/>
      <c r="G31" s="12"/>
      <c r="H31" s="12"/>
      <c r="I31" s="12"/>
      <c r="J31" s="15">
        <v>30</v>
      </c>
      <c r="K31" s="16" t="s">
        <v>48</v>
      </c>
      <c r="L31" s="34">
        <v>35</v>
      </c>
      <c r="M31" s="35"/>
      <c r="N31" s="12"/>
      <c r="O31" s="46">
        <f>J31*L31</f>
        <v>1050</v>
      </c>
    </row>
    <row r="32" spans="1:15" ht="14.25" customHeight="1" x14ac:dyDescent="0.35">
      <c r="A32" s="47">
        <v>7</v>
      </c>
      <c r="B32" s="12" t="s">
        <v>45</v>
      </c>
      <c r="C32" s="3"/>
      <c r="D32" s="3"/>
      <c r="E32" s="3"/>
      <c r="F32" s="3"/>
      <c r="G32" s="3"/>
      <c r="H32" s="3"/>
      <c r="I32" s="3"/>
      <c r="J32" s="11">
        <v>20</v>
      </c>
      <c r="K32" s="10" t="s">
        <v>48</v>
      </c>
      <c r="L32" s="40">
        <v>12</v>
      </c>
      <c r="M32" s="10"/>
      <c r="N32" s="3"/>
      <c r="O32" s="48">
        <f>J32*L32</f>
        <v>240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F96F-5EAA-4857-BE7D-28B2E987CF2B}">
  <sheetPr codeName="Sheet20">
    <pageSetUpPr fitToPage="1"/>
  </sheetPr>
  <dimension ref="A1:T999"/>
  <sheetViews>
    <sheetView topLeftCell="A13" workbookViewId="0">
      <selection activeCell="Q31" sqref="Q31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7" width="4.33203125" customWidth="1"/>
    <col min="18" max="18" width="27.58203125" customWidth="1"/>
    <col min="19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274</v>
      </c>
      <c r="L11" s="8" t="s">
        <v>8</v>
      </c>
      <c r="M11" s="6" t="s">
        <v>7</v>
      </c>
      <c r="N11" s="27" t="s">
        <v>272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273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20" ht="14.25" customHeight="1" x14ac:dyDescent="0.35">
      <c r="A17" s="17"/>
      <c r="D17" s="17"/>
    </row>
    <row r="18" spans="1:20" ht="14.25" customHeight="1" x14ac:dyDescent="0.3"/>
    <row r="19" spans="1:20" ht="14.25" customHeight="1" x14ac:dyDescent="0.35">
      <c r="A19" s="12" t="s">
        <v>13</v>
      </c>
      <c r="B19" s="3"/>
      <c r="C19" s="6" t="s">
        <v>7</v>
      </c>
      <c r="D19" s="17" t="s">
        <v>275</v>
      </c>
    </row>
    <row r="20" spans="1:20" ht="14.25" customHeight="1" x14ac:dyDescent="0.35">
      <c r="A20" s="12" t="s">
        <v>14</v>
      </c>
      <c r="B20" s="3"/>
      <c r="C20" s="6" t="s">
        <v>7</v>
      </c>
      <c r="D20" s="17" t="s">
        <v>276</v>
      </c>
    </row>
    <row r="21" spans="1:20" ht="14.25" customHeight="1" x14ac:dyDescent="0.35">
      <c r="C21" s="3"/>
    </row>
    <row r="22" spans="1:20" ht="14.25" customHeight="1" x14ac:dyDescent="0.35">
      <c r="A22" s="9" t="s">
        <v>15</v>
      </c>
      <c r="B22" s="9"/>
      <c r="C22" s="3"/>
    </row>
    <row r="23" spans="1:20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R24" t="s">
        <v>281</v>
      </c>
    </row>
    <row r="25" spans="1:20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R25" s="136" t="s">
        <v>282</v>
      </c>
      <c r="S25" s="99"/>
      <c r="T25" s="12"/>
    </row>
    <row r="26" spans="1:20" ht="14.25" customHeight="1" x14ac:dyDescent="0.35">
      <c r="A26" s="45">
        <v>1</v>
      </c>
      <c r="B26" s="12" t="s">
        <v>278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7.7</v>
      </c>
      <c r="M26" s="35"/>
      <c r="N26" s="12"/>
      <c r="O26" s="46">
        <f t="shared" ref="O26:O30" si="0">J26*L26</f>
        <v>1694</v>
      </c>
      <c r="R26" s="15" t="s">
        <v>278</v>
      </c>
      <c r="S26" s="100">
        <v>7.7</v>
      </c>
      <c r="T26" s="12"/>
    </row>
    <row r="27" spans="1:20" ht="14.25" customHeight="1" x14ac:dyDescent="0.35">
      <c r="A27" s="45">
        <v>2</v>
      </c>
      <c r="B27" s="62" t="s">
        <v>279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7.5</v>
      </c>
      <c r="M27" s="35"/>
      <c r="N27" s="12"/>
      <c r="O27" s="46">
        <f t="shared" si="0"/>
        <v>225</v>
      </c>
      <c r="R27" s="62" t="s">
        <v>279</v>
      </c>
      <c r="S27" s="100">
        <v>7.5</v>
      </c>
      <c r="T27" s="12"/>
    </row>
    <row r="28" spans="1:20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19.5</v>
      </c>
      <c r="M28" s="35"/>
      <c r="N28" s="12"/>
      <c r="O28" s="46">
        <f t="shared" si="0"/>
        <v>97.5</v>
      </c>
      <c r="R28" s="15" t="s">
        <v>105</v>
      </c>
      <c r="S28" s="100">
        <v>19.5</v>
      </c>
      <c r="T28" s="12"/>
    </row>
    <row r="29" spans="1:20" ht="14.25" customHeight="1" x14ac:dyDescent="0.35">
      <c r="A29" s="45">
        <v>4</v>
      </c>
      <c r="B29" s="62" t="s">
        <v>277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60</v>
      </c>
      <c r="L29" s="33">
        <v>26</v>
      </c>
      <c r="M29" s="35"/>
      <c r="N29" s="12"/>
      <c r="O29" s="46">
        <f t="shared" si="0"/>
        <v>130</v>
      </c>
      <c r="R29" s="62" t="s">
        <v>277</v>
      </c>
      <c r="S29" s="100">
        <v>26</v>
      </c>
      <c r="T29" s="12"/>
    </row>
    <row r="30" spans="1:20" ht="14.25" customHeight="1" x14ac:dyDescent="0.35">
      <c r="A30" s="45">
        <v>5</v>
      </c>
      <c r="B30" s="12" t="s">
        <v>280</v>
      </c>
      <c r="C30" s="12"/>
      <c r="D30" s="12"/>
      <c r="E30" s="12"/>
      <c r="F30" s="12"/>
      <c r="G30" s="12"/>
      <c r="H30" s="12"/>
      <c r="I30" s="12"/>
      <c r="J30" s="14">
        <v>40</v>
      </c>
      <c r="K30" s="13" t="s">
        <v>60</v>
      </c>
      <c r="L30" s="33">
        <v>7</v>
      </c>
      <c r="M30" s="35"/>
      <c r="N30" s="12"/>
      <c r="O30" s="46">
        <f t="shared" si="0"/>
        <v>280</v>
      </c>
      <c r="R30" s="101" t="s">
        <v>280</v>
      </c>
      <c r="S30" s="102">
        <v>7</v>
      </c>
      <c r="T30" s="12"/>
    </row>
    <row r="31" spans="1:20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20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B447-4C16-4FAC-8B0A-5393E31897D4}">
  <sheetPr codeName="Sheet21">
    <pageSetUpPr fitToPage="1"/>
  </sheetPr>
  <dimension ref="A1:Q999"/>
  <sheetViews>
    <sheetView topLeftCell="A13" workbookViewId="0">
      <selection activeCell="P28" sqref="P2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288</v>
      </c>
      <c r="L11" s="8" t="s">
        <v>8</v>
      </c>
      <c r="M11" s="6" t="s">
        <v>7</v>
      </c>
      <c r="N11" s="27" t="s">
        <v>291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289</v>
      </c>
      <c r="L12" s="8" t="s">
        <v>10</v>
      </c>
      <c r="M12" s="6" t="s">
        <v>7</v>
      </c>
      <c r="N12" s="36" t="s">
        <v>292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290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285</v>
      </c>
      <c r="L14" s="59"/>
      <c r="M14" s="60"/>
      <c r="N14" s="12"/>
    </row>
    <row r="15" spans="1:15" ht="14.25" customHeight="1" x14ac:dyDescent="0.35">
      <c r="A15" s="17"/>
      <c r="D15" s="17" t="s">
        <v>286</v>
      </c>
      <c r="K15" s="3"/>
      <c r="L15" s="3"/>
      <c r="N15" s="3"/>
    </row>
    <row r="16" spans="1:15" ht="14.25" customHeight="1" x14ac:dyDescent="0.35">
      <c r="A16" s="17"/>
      <c r="D16" s="17" t="s">
        <v>287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283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284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7.7</v>
      </c>
      <c r="M26" s="35"/>
      <c r="N26" s="12"/>
      <c r="O26" s="46">
        <f t="shared" ref="O26:O28" si="0">J26*L26</f>
        <v>1694</v>
      </c>
      <c r="Q26" s="12"/>
    </row>
    <row r="27" spans="1:17" ht="14.25" customHeight="1" x14ac:dyDescent="0.35">
      <c r="A27" s="45">
        <v>2</v>
      </c>
      <c r="B27" s="62" t="s">
        <v>211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7.6</v>
      </c>
      <c r="M27" s="35"/>
      <c r="N27" s="12"/>
      <c r="O27" s="46">
        <f t="shared" si="0"/>
        <v>228</v>
      </c>
      <c r="Q27" s="12"/>
    </row>
    <row r="28" spans="1:17" ht="14.25" customHeight="1" x14ac:dyDescent="0.35">
      <c r="A28" s="45">
        <v>3</v>
      </c>
      <c r="B28" s="12" t="s">
        <v>293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20</v>
      </c>
      <c r="M28" s="35"/>
      <c r="N28" s="12"/>
      <c r="O28" s="46">
        <f t="shared" si="0"/>
        <v>100</v>
      </c>
      <c r="Q28" s="12"/>
    </row>
    <row r="29" spans="1:17" ht="14.25" customHeight="1" x14ac:dyDescent="0.35">
      <c r="A29" s="45"/>
      <c r="B29" s="63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  <c r="Q29" s="12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2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A703-8D14-4543-8E9E-817E59C0639B}">
  <sheetPr codeName="Sheet22">
    <pageSetUpPr fitToPage="1"/>
  </sheetPr>
  <dimension ref="A1:Q999"/>
  <sheetViews>
    <sheetView topLeftCell="A10" workbookViewId="0">
      <selection activeCell="Q26" sqref="Q2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294</v>
      </c>
      <c r="L11" s="8" t="s">
        <v>8</v>
      </c>
      <c r="M11" s="6" t="s">
        <v>7</v>
      </c>
      <c r="N11" s="27" t="s">
        <v>300</v>
      </c>
    </row>
    <row r="12" spans="1:15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301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295</v>
      </c>
      <c r="L14" s="59"/>
      <c r="M14" s="60"/>
      <c r="N14" s="12"/>
    </row>
    <row r="15" spans="1:15" ht="14.25" customHeight="1" x14ac:dyDescent="0.35">
      <c r="A15" s="17"/>
      <c r="D15" s="17" t="s">
        <v>296</v>
      </c>
      <c r="K15" s="3"/>
      <c r="L15" s="3"/>
      <c r="N15" s="3"/>
    </row>
    <row r="16" spans="1:15" ht="14.25" customHeight="1" x14ac:dyDescent="0.35">
      <c r="A16" s="17"/>
      <c r="D16" s="17" t="s">
        <v>297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298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299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6.95</v>
      </c>
      <c r="M26" s="35"/>
      <c r="N26" s="12"/>
      <c r="O26" s="46">
        <f t="shared" ref="O26:O29" si="0">J26*L26</f>
        <v>1529</v>
      </c>
      <c r="Q26" s="12"/>
    </row>
    <row r="27" spans="1:17" ht="14.25" customHeight="1" x14ac:dyDescent="0.35">
      <c r="A27" s="45">
        <v>2</v>
      </c>
      <c r="B27" s="62" t="s">
        <v>239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7.5</v>
      </c>
      <c r="M27" s="35"/>
      <c r="N27" s="12"/>
      <c r="O27" s="46">
        <f t="shared" si="0"/>
        <v>405</v>
      </c>
      <c r="Q27" s="12"/>
    </row>
    <row r="28" spans="1:17" ht="14.25" customHeight="1" x14ac:dyDescent="0.35">
      <c r="A28" s="45">
        <v>3</v>
      </c>
      <c r="B28" s="12" t="s">
        <v>293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20</v>
      </c>
      <c r="M28" s="35"/>
      <c r="N28" s="12"/>
      <c r="O28" s="46">
        <f t="shared" si="0"/>
        <v>100</v>
      </c>
      <c r="Q28" s="12"/>
    </row>
    <row r="29" spans="1:17" ht="14.25" customHeight="1" x14ac:dyDescent="0.35">
      <c r="A29" s="45">
        <v>4</v>
      </c>
      <c r="B29" s="63" t="s">
        <v>302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16</v>
      </c>
      <c r="M29" s="35"/>
      <c r="N29" s="12"/>
      <c r="O29" s="46">
        <f t="shared" si="0"/>
        <v>80</v>
      </c>
      <c r="Q29" s="12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2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9B02-FA7D-487E-B3F4-330D9CF1B14B}">
  <sheetPr codeName="Sheet23">
    <pageSetUpPr fitToPage="1"/>
  </sheetPr>
  <dimension ref="A1:Q999"/>
  <sheetViews>
    <sheetView topLeftCell="A7" workbookViewId="0">
      <selection activeCell="Q33" sqref="Q33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305</v>
      </c>
      <c r="L11" s="8" t="s">
        <v>8</v>
      </c>
      <c r="M11" s="6" t="s">
        <v>7</v>
      </c>
      <c r="N11" s="27" t="s">
        <v>304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317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L14" s="59"/>
      <c r="M14" s="60"/>
      <c r="N14" s="12"/>
      <c r="Q14" s="17" t="s">
        <v>306</v>
      </c>
    </row>
    <row r="15" spans="1:17" ht="14.25" customHeight="1" x14ac:dyDescent="0.35">
      <c r="A15" s="17"/>
      <c r="K15" s="3"/>
      <c r="L15" s="3"/>
      <c r="N15" s="3"/>
      <c r="Q15" s="17" t="s">
        <v>307</v>
      </c>
    </row>
    <row r="16" spans="1:17" ht="14.25" customHeight="1" x14ac:dyDescent="0.35">
      <c r="A16" s="17"/>
      <c r="Q16" s="17" t="s">
        <v>308</v>
      </c>
    </row>
    <row r="17" spans="1:17" ht="14.25" customHeight="1" x14ac:dyDescent="0.35">
      <c r="A17" s="17"/>
      <c r="Q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318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319</v>
      </c>
      <c r="Q20" s="17" t="s">
        <v>310</v>
      </c>
    </row>
    <row r="21" spans="1:17" ht="14.25" customHeight="1" x14ac:dyDescent="0.35">
      <c r="C21" s="3"/>
      <c r="Q21" s="17" t="s">
        <v>311</v>
      </c>
    </row>
    <row r="22" spans="1:17" ht="14.25" customHeight="1" x14ac:dyDescent="0.35">
      <c r="A22" s="9" t="s">
        <v>15</v>
      </c>
      <c r="B22" s="9"/>
      <c r="C22" s="3"/>
      <c r="Q22" s="17" t="s">
        <v>312</v>
      </c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 t="s">
        <v>313</v>
      </c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8.5</v>
      </c>
      <c r="M26" s="35"/>
      <c r="N26" s="12"/>
      <c r="O26" s="46">
        <f>J26*L26</f>
        <v>1870</v>
      </c>
      <c r="Q26" s="12"/>
    </row>
    <row r="27" spans="1:17" ht="14.25" customHeight="1" x14ac:dyDescent="0.35">
      <c r="A27" s="45">
        <v>2</v>
      </c>
      <c r="B27" s="62" t="s">
        <v>309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8.5</v>
      </c>
      <c r="M27" s="35"/>
      <c r="N27" s="12"/>
      <c r="O27" s="46">
        <f>J27*L27</f>
        <v>459</v>
      </c>
      <c r="Q27" s="12"/>
    </row>
    <row r="28" spans="1:17" ht="14.25" customHeight="1" x14ac:dyDescent="0.35">
      <c r="A28" s="45">
        <v>2</v>
      </c>
      <c r="B28" s="62" t="s">
        <v>238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8.5</v>
      </c>
      <c r="M28" s="35"/>
      <c r="N28" s="12"/>
      <c r="O28" s="46">
        <v>459</v>
      </c>
      <c r="Q28" s="12"/>
    </row>
    <row r="29" spans="1:17" ht="14.25" customHeight="1" x14ac:dyDescent="0.35">
      <c r="A29" s="45">
        <v>3</v>
      </c>
      <c r="B29" s="63" t="s">
        <v>293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20</v>
      </c>
      <c r="M29" s="35"/>
      <c r="N29" s="12"/>
      <c r="O29" s="46">
        <v>100</v>
      </c>
      <c r="Q29" s="12"/>
    </row>
    <row r="30" spans="1:17" ht="14.25" customHeight="1" x14ac:dyDescent="0.35">
      <c r="A30" s="45">
        <v>4</v>
      </c>
      <c r="B30" s="12" t="s">
        <v>314</v>
      </c>
      <c r="C30" s="3"/>
      <c r="D30" s="3"/>
      <c r="E30" s="3"/>
      <c r="F30" s="12"/>
      <c r="G30" s="12"/>
      <c r="H30" s="12"/>
      <c r="I30" s="12"/>
      <c r="J30" s="11">
        <v>25</v>
      </c>
      <c r="K30" s="10" t="s">
        <v>60</v>
      </c>
      <c r="L30" s="40">
        <v>2.2000000000000002</v>
      </c>
      <c r="M30" s="10"/>
      <c r="N30" s="3"/>
      <c r="O30" s="46">
        <f t="shared" ref="O30:O37" si="0">J30*L30</f>
        <v>55.000000000000007</v>
      </c>
      <c r="Q30" s="12"/>
    </row>
    <row r="31" spans="1:17" ht="14.25" customHeight="1" x14ac:dyDescent="0.35">
      <c r="A31" s="45">
        <v>5</v>
      </c>
      <c r="B31" s="12" t="s">
        <v>268</v>
      </c>
      <c r="C31" s="3"/>
      <c r="D31" s="3"/>
      <c r="E31" s="3"/>
      <c r="F31" s="3"/>
      <c r="G31" s="3"/>
      <c r="H31" s="3"/>
      <c r="I31" s="3"/>
      <c r="J31" s="11">
        <v>1</v>
      </c>
      <c r="K31" s="10" t="s">
        <v>271</v>
      </c>
      <c r="L31" s="40">
        <v>45</v>
      </c>
      <c r="M31" s="10"/>
      <c r="N31" s="3"/>
      <c r="O31" s="46">
        <f t="shared" ref="O31:O32" si="1">J31*L31</f>
        <v>45</v>
      </c>
    </row>
    <row r="32" spans="1:17" ht="14.25" customHeight="1" x14ac:dyDescent="0.35">
      <c r="A32" s="47">
        <v>6</v>
      </c>
      <c r="B32" s="3" t="s">
        <v>315</v>
      </c>
      <c r="C32" s="3"/>
      <c r="D32" s="3"/>
      <c r="E32" s="3"/>
      <c r="F32" s="3"/>
      <c r="G32" s="3"/>
      <c r="H32" s="3"/>
      <c r="I32" s="3"/>
      <c r="J32" s="11">
        <v>20</v>
      </c>
      <c r="K32" s="10" t="s">
        <v>48</v>
      </c>
      <c r="L32" s="40">
        <v>13</v>
      </c>
      <c r="M32" s="10"/>
      <c r="N32" s="3"/>
      <c r="O32" s="46">
        <f t="shared" si="1"/>
        <v>260</v>
      </c>
    </row>
    <row r="33" spans="1:15" ht="14.25" customHeight="1" x14ac:dyDescent="0.35">
      <c r="A33" s="47">
        <v>7</v>
      </c>
      <c r="B33" s="3" t="s">
        <v>316</v>
      </c>
      <c r="C33" s="3"/>
      <c r="D33" s="3"/>
      <c r="E33" s="3"/>
      <c r="F33" s="3"/>
      <c r="G33" s="3"/>
      <c r="H33" s="3"/>
      <c r="I33" s="3"/>
      <c r="J33" s="11">
        <v>1</v>
      </c>
      <c r="K33" s="10" t="s">
        <v>173</v>
      </c>
      <c r="L33" s="40">
        <v>380</v>
      </c>
      <c r="M33" s="10"/>
      <c r="N33" s="3"/>
      <c r="O33" s="46">
        <f t="shared" si="0"/>
        <v>380</v>
      </c>
    </row>
    <row r="34" spans="1:15" ht="14.25" customHeight="1" x14ac:dyDescent="0.35">
      <c r="A34" s="47">
        <v>8</v>
      </c>
      <c r="B34" s="3" t="s">
        <v>320</v>
      </c>
      <c r="C34" s="3"/>
      <c r="D34" s="3"/>
      <c r="E34" s="3"/>
      <c r="F34" s="3"/>
      <c r="G34" s="3"/>
      <c r="H34" s="3"/>
      <c r="I34" s="3"/>
      <c r="J34" s="11">
        <v>40</v>
      </c>
      <c r="K34" s="13" t="s">
        <v>49</v>
      </c>
      <c r="L34" s="40">
        <v>7.5</v>
      </c>
      <c r="M34" s="70"/>
      <c r="N34" s="40"/>
      <c r="O34" s="71">
        <f t="shared" si="0"/>
        <v>300</v>
      </c>
    </row>
    <row r="35" spans="1:15" ht="14.25" customHeight="1" x14ac:dyDescent="0.35">
      <c r="A35" s="47">
        <v>9</v>
      </c>
      <c r="B35" s="3" t="s">
        <v>321</v>
      </c>
      <c r="C35" s="3"/>
      <c r="D35" s="3"/>
      <c r="E35" s="3"/>
      <c r="F35" s="3"/>
      <c r="G35" s="3"/>
      <c r="H35" s="3"/>
      <c r="I35" s="3"/>
      <c r="J35" s="11">
        <v>45</v>
      </c>
      <c r="K35" s="13" t="s">
        <v>49</v>
      </c>
      <c r="L35" s="40">
        <v>7.5</v>
      </c>
      <c r="M35" s="70"/>
      <c r="N35" s="40"/>
      <c r="O35" s="71">
        <f t="shared" si="0"/>
        <v>337.5</v>
      </c>
    </row>
    <row r="36" spans="1:15" ht="14.25" customHeight="1" x14ac:dyDescent="0.35">
      <c r="A36" s="47">
        <v>10</v>
      </c>
      <c r="B36" s="3" t="s">
        <v>322</v>
      </c>
      <c r="C36" s="3"/>
      <c r="D36" s="3"/>
      <c r="E36" s="3"/>
      <c r="F36" s="3"/>
      <c r="G36" s="3"/>
      <c r="H36" s="3"/>
      <c r="I36" s="3"/>
      <c r="J36" s="11">
        <v>16</v>
      </c>
      <c r="K36" s="10" t="s">
        <v>48</v>
      </c>
      <c r="L36" s="40">
        <v>9.5</v>
      </c>
      <c r="M36" s="10"/>
      <c r="N36" s="3"/>
      <c r="O36" s="71">
        <f t="shared" si="0"/>
        <v>152</v>
      </c>
    </row>
    <row r="37" spans="1:15" ht="14.25" customHeight="1" x14ac:dyDescent="0.35">
      <c r="A37" s="47">
        <v>12</v>
      </c>
      <c r="B37" s="3" t="s">
        <v>323</v>
      </c>
      <c r="C37" s="3"/>
      <c r="D37" s="3"/>
      <c r="E37" s="3"/>
      <c r="F37" s="3"/>
      <c r="G37" s="3"/>
      <c r="H37" s="3"/>
      <c r="I37" s="3"/>
      <c r="J37" s="11">
        <v>160</v>
      </c>
      <c r="K37" s="10" t="s">
        <v>22</v>
      </c>
      <c r="L37" s="40">
        <v>8.3000000000000007</v>
      </c>
      <c r="M37" s="10"/>
      <c r="N37" s="3"/>
      <c r="O37" s="71">
        <f t="shared" si="0"/>
        <v>1328</v>
      </c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24B4-0B43-4453-91FD-72FD57396C8F}">
  <sheetPr codeName="Sheet24">
    <pageSetUpPr fitToPage="1"/>
  </sheetPr>
  <dimension ref="A1:Q999"/>
  <sheetViews>
    <sheetView topLeftCell="A10" workbookViewId="0">
      <selection activeCell="Q28" sqref="Q2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324</v>
      </c>
      <c r="L11" s="8" t="s">
        <v>8</v>
      </c>
      <c r="M11" s="6" t="s">
        <v>7</v>
      </c>
      <c r="N11" s="27" t="s">
        <v>332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333</v>
      </c>
      <c r="L12" s="8" t="s">
        <v>10</v>
      </c>
      <c r="M12" s="6" t="s">
        <v>7</v>
      </c>
      <c r="N12" s="36" t="s">
        <v>331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334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325</v>
      </c>
      <c r="L14" s="59" t="s">
        <v>63</v>
      </c>
      <c r="M14" s="60" t="s">
        <v>7</v>
      </c>
      <c r="N14" s="12" t="s">
        <v>64</v>
      </c>
    </row>
    <row r="15" spans="1:15" ht="14.25" customHeight="1" x14ac:dyDescent="0.35">
      <c r="A15" s="17"/>
      <c r="D15" s="17" t="s">
        <v>326</v>
      </c>
      <c r="K15" s="3"/>
      <c r="L15" s="3"/>
      <c r="N15" s="3"/>
    </row>
    <row r="16" spans="1:15" ht="14.25" customHeight="1" x14ac:dyDescent="0.35">
      <c r="A16" s="17"/>
      <c r="D16" s="17" t="s">
        <v>327</v>
      </c>
    </row>
    <row r="17" spans="1:17" ht="14.25" customHeight="1" x14ac:dyDescent="0.35">
      <c r="A17" s="17"/>
      <c r="D17" s="17" t="s">
        <v>328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329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330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7.9</v>
      </c>
      <c r="M26" s="35"/>
      <c r="N26" s="12"/>
      <c r="O26" s="46">
        <f t="shared" ref="O26:O28" si="0">J26*L26</f>
        <v>1738</v>
      </c>
      <c r="Q26" s="12"/>
    </row>
    <row r="27" spans="1:17" ht="14.25" customHeight="1" x14ac:dyDescent="0.35">
      <c r="A27" s="45">
        <v>2</v>
      </c>
      <c r="B27" s="62" t="s">
        <v>211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8</v>
      </c>
      <c r="M27" s="35"/>
      <c r="N27" s="12"/>
      <c r="O27" s="46">
        <f t="shared" si="0"/>
        <v>240</v>
      </c>
      <c r="Q27" s="12"/>
    </row>
    <row r="28" spans="1:17" ht="14.25" customHeight="1" x14ac:dyDescent="0.35">
      <c r="A28" s="45">
        <v>3</v>
      </c>
      <c r="B28" s="12" t="s">
        <v>302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16</v>
      </c>
      <c r="M28" s="35"/>
      <c r="N28" s="12"/>
      <c r="O28" s="46">
        <f t="shared" si="0"/>
        <v>80</v>
      </c>
      <c r="Q28" s="12"/>
    </row>
    <row r="29" spans="1:17" ht="14.25" customHeight="1" x14ac:dyDescent="0.35">
      <c r="A29" s="45"/>
      <c r="B29" s="63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  <c r="Q29" s="12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2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6A62-7816-4165-BA46-58FE149C6AC4}">
  <sheetPr codeName="Sheet25">
    <pageSetUpPr fitToPage="1"/>
  </sheetPr>
  <dimension ref="A1:Q999"/>
  <sheetViews>
    <sheetView topLeftCell="A10" workbookViewId="0">
      <selection activeCell="D36" sqref="D3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335</v>
      </c>
      <c r="L11" s="8" t="s">
        <v>8</v>
      </c>
      <c r="M11" s="6" t="s">
        <v>7</v>
      </c>
      <c r="N11" s="27" t="s">
        <v>342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343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D14" t="s">
        <v>336</v>
      </c>
      <c r="L14" s="59"/>
      <c r="M14" s="60"/>
      <c r="N14" s="12"/>
      <c r="Q14" s="17"/>
    </row>
    <row r="15" spans="1:17" ht="14.25" customHeight="1" x14ac:dyDescent="0.35">
      <c r="A15" s="17"/>
      <c r="D15" t="s">
        <v>337</v>
      </c>
      <c r="K15" s="3"/>
      <c r="L15" s="3"/>
      <c r="N15" s="3"/>
      <c r="Q15" s="17"/>
    </row>
    <row r="16" spans="1:17" ht="14.25" customHeight="1" x14ac:dyDescent="0.35">
      <c r="A16" s="17"/>
      <c r="D16" t="s">
        <v>338</v>
      </c>
      <c r="Q16" s="17"/>
    </row>
    <row r="17" spans="1:17" ht="14.25" customHeight="1" x14ac:dyDescent="0.35">
      <c r="A17" s="17"/>
      <c r="D17" t="s">
        <v>339</v>
      </c>
      <c r="Q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340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341</v>
      </c>
      <c r="Q20" s="17"/>
    </row>
    <row r="21" spans="1:17" ht="14.25" customHeight="1" x14ac:dyDescent="0.35">
      <c r="C21" s="3"/>
      <c r="Q21" s="17"/>
    </row>
    <row r="22" spans="1:17" ht="14.25" customHeight="1" x14ac:dyDescent="0.35">
      <c r="A22" s="9" t="s">
        <v>15</v>
      </c>
      <c r="B22" s="9"/>
      <c r="C22" s="3"/>
      <c r="Q22" s="17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8.4</v>
      </c>
      <c r="M26" s="35"/>
      <c r="N26" s="12"/>
      <c r="O26" s="46">
        <f>J26*L26</f>
        <v>1848</v>
      </c>
      <c r="Q26" s="12"/>
    </row>
    <row r="27" spans="1:17" ht="14.25" customHeight="1" x14ac:dyDescent="0.35">
      <c r="A27" s="45">
        <v>2</v>
      </c>
      <c r="B27" s="62" t="s">
        <v>309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8.8000000000000007</v>
      </c>
      <c r="M27" s="35"/>
      <c r="N27" s="12"/>
      <c r="O27" s="46">
        <f t="shared" ref="O27:O32" si="0">J27*L27</f>
        <v>475.20000000000005</v>
      </c>
      <c r="Q27" s="12"/>
    </row>
    <row r="28" spans="1:17" ht="14.25" customHeight="1" x14ac:dyDescent="0.35">
      <c r="A28" s="45">
        <v>2</v>
      </c>
      <c r="B28" s="62" t="s">
        <v>344</v>
      </c>
      <c r="C28" s="12"/>
      <c r="D28" s="12"/>
      <c r="E28" s="12"/>
      <c r="F28" s="12"/>
      <c r="G28" s="12"/>
      <c r="H28" s="12"/>
      <c r="I28" s="12"/>
      <c r="J28" s="14">
        <v>60</v>
      </c>
      <c r="K28" s="13" t="s">
        <v>49</v>
      </c>
      <c r="L28" s="33">
        <v>8.6999999999999993</v>
      </c>
      <c r="M28" s="35"/>
      <c r="N28" s="12"/>
      <c r="O28" s="46">
        <f t="shared" si="0"/>
        <v>522</v>
      </c>
      <c r="Q28" s="12"/>
    </row>
    <row r="29" spans="1:17" ht="14.25" customHeight="1" x14ac:dyDescent="0.35">
      <c r="A29" s="45">
        <v>3</v>
      </c>
      <c r="B29" s="63" t="s">
        <v>293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20</v>
      </c>
      <c r="M29" s="35"/>
      <c r="N29" s="12"/>
      <c r="O29" s="46">
        <f t="shared" si="0"/>
        <v>100</v>
      </c>
      <c r="Q29" s="12"/>
    </row>
    <row r="30" spans="1:17" ht="14.25" customHeight="1" x14ac:dyDescent="0.35">
      <c r="A30" s="45">
        <v>4</v>
      </c>
      <c r="B30" s="12" t="s">
        <v>345</v>
      </c>
      <c r="C30" s="3"/>
      <c r="D30" s="3"/>
      <c r="E30" s="3"/>
      <c r="F30" s="12"/>
      <c r="G30" s="12"/>
      <c r="H30" s="12"/>
      <c r="I30" s="12"/>
      <c r="J30" s="11">
        <v>5</v>
      </c>
      <c r="K30" s="13" t="s">
        <v>51</v>
      </c>
      <c r="L30" s="40">
        <v>16</v>
      </c>
      <c r="M30" s="10"/>
      <c r="N30" s="3"/>
      <c r="O30" s="46">
        <f t="shared" si="0"/>
        <v>80</v>
      </c>
      <c r="Q30" s="12"/>
    </row>
    <row r="31" spans="1:17" ht="14.25" customHeight="1" x14ac:dyDescent="0.35">
      <c r="A31" s="45">
        <v>5</v>
      </c>
      <c r="B31" s="12" t="s">
        <v>347</v>
      </c>
      <c r="C31" s="3"/>
      <c r="D31" s="3"/>
      <c r="E31" s="3"/>
      <c r="F31" s="3"/>
      <c r="G31" s="3"/>
      <c r="H31" s="3"/>
      <c r="I31" s="3"/>
      <c r="J31" s="11">
        <v>1</v>
      </c>
      <c r="K31" s="10" t="s">
        <v>271</v>
      </c>
      <c r="L31" s="40">
        <v>42</v>
      </c>
      <c r="M31" s="10"/>
      <c r="N31" s="3"/>
      <c r="O31" s="46">
        <f t="shared" si="0"/>
        <v>42</v>
      </c>
    </row>
    <row r="32" spans="1:17" ht="14.25" customHeight="1" x14ac:dyDescent="0.35">
      <c r="A32" s="47">
        <v>6</v>
      </c>
      <c r="B32" s="3" t="s">
        <v>348</v>
      </c>
      <c r="C32" s="3"/>
      <c r="D32" s="3"/>
      <c r="E32" s="3"/>
      <c r="F32" s="3"/>
      <c r="G32" s="3"/>
      <c r="H32" s="3"/>
      <c r="I32" s="3"/>
      <c r="J32" s="11">
        <v>1</v>
      </c>
      <c r="K32" s="10" t="s">
        <v>173</v>
      </c>
      <c r="L32" s="40">
        <v>50</v>
      </c>
      <c r="M32" s="10"/>
      <c r="N32" s="3"/>
      <c r="O32" s="46">
        <f t="shared" si="0"/>
        <v>50</v>
      </c>
    </row>
    <row r="33" spans="1:15" ht="14.25" customHeight="1" x14ac:dyDescent="0.35">
      <c r="A33" s="47">
        <v>7</v>
      </c>
      <c r="B33" s="3" t="s">
        <v>316</v>
      </c>
      <c r="C33" s="3"/>
      <c r="D33" s="3"/>
      <c r="E33" s="3"/>
      <c r="F33" s="3"/>
      <c r="G33" s="3"/>
      <c r="H33" s="3"/>
      <c r="I33" s="3"/>
      <c r="J33" s="11">
        <v>1</v>
      </c>
      <c r="K33" s="10" t="s">
        <v>173</v>
      </c>
      <c r="L33" s="40">
        <v>360</v>
      </c>
      <c r="M33" s="10"/>
      <c r="N33" s="3"/>
      <c r="O33" s="46">
        <v>360</v>
      </c>
    </row>
    <row r="34" spans="1:15" ht="14.25" customHeight="1" x14ac:dyDescent="0.35">
      <c r="A34" s="47">
        <v>8</v>
      </c>
      <c r="B34" s="3" t="s">
        <v>314</v>
      </c>
      <c r="C34" s="3"/>
      <c r="D34" s="3"/>
      <c r="E34" s="3"/>
      <c r="F34" s="3"/>
      <c r="G34" s="3"/>
      <c r="H34" s="3"/>
      <c r="I34" s="3"/>
      <c r="J34" s="11">
        <v>1</v>
      </c>
      <c r="K34" s="13" t="s">
        <v>60</v>
      </c>
      <c r="L34" s="40">
        <v>2.2000000000000002</v>
      </c>
      <c r="M34" s="70"/>
      <c r="N34" s="40"/>
      <c r="O34" s="46">
        <v>2.2000000000000002</v>
      </c>
    </row>
    <row r="35" spans="1:15" ht="14.25" customHeight="1" x14ac:dyDescent="0.35">
      <c r="A35" s="47">
        <v>9</v>
      </c>
      <c r="B35" s="3" t="s">
        <v>346</v>
      </c>
      <c r="C35" s="3"/>
      <c r="D35" s="3"/>
      <c r="E35" s="3"/>
      <c r="F35" s="3"/>
      <c r="G35" s="3"/>
      <c r="H35" s="3"/>
      <c r="I35" s="3"/>
      <c r="J35" s="11">
        <v>1</v>
      </c>
      <c r="K35" s="13" t="s">
        <v>60</v>
      </c>
      <c r="L35" s="40">
        <v>360</v>
      </c>
      <c r="M35" s="70"/>
      <c r="N35" s="40"/>
      <c r="O35" s="71">
        <v>360</v>
      </c>
    </row>
    <row r="36" spans="1:15" ht="14.25" customHeight="1" x14ac:dyDescent="0.35">
      <c r="A36" s="47"/>
      <c r="B36" s="3"/>
      <c r="C36" s="3"/>
      <c r="D36" s="3"/>
      <c r="E36" s="3"/>
      <c r="F36" s="3"/>
      <c r="G36" s="3"/>
      <c r="H36" s="3"/>
      <c r="I36" s="3"/>
      <c r="J36" s="11"/>
      <c r="K36" s="10"/>
      <c r="L36" s="40"/>
      <c r="M36" s="10"/>
      <c r="N36" s="3"/>
      <c r="O36" s="71"/>
    </row>
    <row r="37" spans="1:15" ht="14.25" customHeight="1" x14ac:dyDescent="0.35">
      <c r="A37" s="47"/>
      <c r="B37" s="3"/>
      <c r="C37" s="3"/>
      <c r="D37" s="3"/>
      <c r="E37" s="3"/>
      <c r="F37" s="3"/>
      <c r="G37" s="3"/>
      <c r="H37" s="3"/>
      <c r="I37" s="3"/>
      <c r="J37" s="11"/>
      <c r="K37" s="10"/>
      <c r="L37" s="40"/>
      <c r="M37" s="10"/>
      <c r="N37" s="3"/>
      <c r="O37" s="71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40"/>
      <c r="M38" s="10"/>
      <c r="N38" s="3"/>
      <c r="O38" s="71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68AC-4F67-43A4-ACC7-193BE2E32ED7}">
  <sheetPr codeName="Sheet26">
    <pageSetUpPr fitToPage="1"/>
  </sheetPr>
  <dimension ref="A1:Q999"/>
  <sheetViews>
    <sheetView topLeftCell="A16" workbookViewId="0">
      <selection activeCell="A42" sqref="A4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352</v>
      </c>
      <c r="L11" s="8" t="s">
        <v>8</v>
      </c>
      <c r="M11" s="6" t="s">
        <v>7</v>
      </c>
      <c r="N11" s="27" t="s">
        <v>358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359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D14" t="s">
        <v>353</v>
      </c>
      <c r="L14" s="59"/>
      <c r="M14" s="60"/>
      <c r="N14" s="12"/>
      <c r="Q14" s="17"/>
    </row>
    <row r="15" spans="1:17" ht="14.25" customHeight="1" x14ac:dyDescent="0.35">
      <c r="A15" s="17"/>
      <c r="D15" t="s">
        <v>354</v>
      </c>
      <c r="K15" s="3"/>
      <c r="L15" s="3"/>
      <c r="N15" s="3"/>
      <c r="Q15" s="17"/>
    </row>
    <row r="16" spans="1:17" ht="14.25" customHeight="1" x14ac:dyDescent="0.35">
      <c r="A16" s="17"/>
      <c r="D16" t="s">
        <v>355</v>
      </c>
      <c r="Q16" s="17"/>
    </row>
    <row r="17" spans="1:17" ht="14.25" customHeight="1" x14ac:dyDescent="0.35">
      <c r="A17" s="17"/>
      <c r="D17" t="s">
        <v>313</v>
      </c>
      <c r="Q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37" t="s">
        <v>356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357</v>
      </c>
      <c r="Q20" s="17"/>
    </row>
    <row r="21" spans="1:17" ht="14.25" customHeight="1" x14ac:dyDescent="0.35">
      <c r="C21" s="3"/>
      <c r="Q21" s="17"/>
    </row>
    <row r="22" spans="1:17" ht="14.25" customHeight="1" x14ac:dyDescent="0.35">
      <c r="A22" s="9" t="s">
        <v>15</v>
      </c>
      <c r="B22" s="9"/>
      <c r="C22" s="3"/>
      <c r="Q22" s="17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349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9.4</v>
      </c>
      <c r="M26" s="35"/>
      <c r="N26" s="12"/>
      <c r="O26" s="46">
        <f>J26*L26</f>
        <v>2068</v>
      </c>
      <c r="Q26" s="12"/>
    </row>
    <row r="27" spans="1:17" ht="14.25" customHeight="1" x14ac:dyDescent="0.35">
      <c r="A27" s="45">
        <v>2</v>
      </c>
      <c r="B27" s="62" t="s">
        <v>350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9.6999999999999993</v>
      </c>
      <c r="M27" s="35"/>
      <c r="N27" s="12"/>
      <c r="O27" s="46">
        <f t="shared" ref="O27:O39" si="0">J27*L27</f>
        <v>523.79999999999995</v>
      </c>
      <c r="Q27" s="12"/>
    </row>
    <row r="28" spans="1:17" ht="14.25" customHeight="1" x14ac:dyDescent="0.35">
      <c r="A28" s="45">
        <v>2</v>
      </c>
      <c r="B28" s="62" t="s">
        <v>367</v>
      </c>
      <c r="C28" s="12"/>
      <c r="D28" s="12"/>
      <c r="E28" s="12"/>
      <c r="F28" s="12"/>
      <c r="G28" s="12"/>
      <c r="H28" s="12"/>
      <c r="I28" s="12"/>
      <c r="J28" s="14">
        <v>45</v>
      </c>
      <c r="K28" s="13" t="s">
        <v>49</v>
      </c>
      <c r="L28" s="33">
        <v>7.2</v>
      </c>
      <c r="M28" s="35"/>
      <c r="N28" s="12"/>
      <c r="O28" s="46">
        <f t="shared" si="0"/>
        <v>324</v>
      </c>
      <c r="Q28" s="12"/>
    </row>
    <row r="29" spans="1:17" ht="14.25" customHeight="1" x14ac:dyDescent="0.35">
      <c r="A29" s="45">
        <v>3</v>
      </c>
      <c r="B29" s="63" t="s">
        <v>368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21</v>
      </c>
      <c r="M29" s="35"/>
      <c r="N29" s="12"/>
      <c r="O29" s="46">
        <f t="shared" si="0"/>
        <v>105</v>
      </c>
      <c r="Q29" s="12"/>
    </row>
    <row r="30" spans="1:17" ht="14.25" customHeight="1" x14ac:dyDescent="0.35">
      <c r="A30" s="45">
        <v>4</v>
      </c>
      <c r="B30" s="12" t="s">
        <v>369</v>
      </c>
      <c r="C30" s="3"/>
      <c r="D30" s="3"/>
      <c r="E30" s="3"/>
      <c r="F30" s="12"/>
      <c r="G30" s="12"/>
      <c r="H30" s="12"/>
      <c r="I30" s="12"/>
      <c r="J30" s="11">
        <v>5</v>
      </c>
      <c r="K30" s="13" t="s">
        <v>51</v>
      </c>
      <c r="L30" s="40">
        <v>19</v>
      </c>
      <c r="M30" s="10"/>
      <c r="N30" s="3"/>
      <c r="O30" s="46">
        <f t="shared" si="0"/>
        <v>95</v>
      </c>
      <c r="Q30" s="12"/>
    </row>
    <row r="31" spans="1:17" ht="14.25" customHeight="1" x14ac:dyDescent="0.35">
      <c r="A31" s="45">
        <v>5</v>
      </c>
      <c r="B31" s="12" t="s">
        <v>351</v>
      </c>
      <c r="C31" s="3"/>
      <c r="D31" s="3"/>
      <c r="E31" s="3"/>
      <c r="F31" s="3"/>
      <c r="G31" s="3"/>
      <c r="H31" s="3"/>
      <c r="I31" s="3"/>
      <c r="J31" s="11">
        <v>1</v>
      </c>
      <c r="K31" s="10" t="s">
        <v>234</v>
      </c>
      <c r="L31" s="40">
        <v>50</v>
      </c>
      <c r="M31" s="10"/>
      <c r="N31" s="3"/>
      <c r="O31" s="46">
        <f t="shared" si="0"/>
        <v>50</v>
      </c>
    </row>
    <row r="32" spans="1:17" ht="14.25" customHeight="1" x14ac:dyDescent="0.35">
      <c r="A32" s="47">
        <v>6</v>
      </c>
      <c r="B32" s="12" t="s">
        <v>363</v>
      </c>
      <c r="C32" s="3"/>
      <c r="D32" s="3"/>
      <c r="E32" s="3"/>
      <c r="F32" s="3"/>
      <c r="G32" s="3"/>
      <c r="H32" s="3"/>
      <c r="I32" s="3"/>
      <c r="J32" s="11">
        <v>1</v>
      </c>
      <c r="K32" s="10" t="s">
        <v>362</v>
      </c>
      <c r="L32" s="40">
        <v>550</v>
      </c>
      <c r="M32" s="10"/>
      <c r="N32" s="3"/>
      <c r="O32" s="46">
        <f t="shared" si="0"/>
        <v>550</v>
      </c>
    </row>
    <row r="33" spans="1:15" ht="14.25" customHeight="1" x14ac:dyDescent="0.35">
      <c r="A33" s="47">
        <v>7</v>
      </c>
      <c r="B33" s="3" t="s">
        <v>360</v>
      </c>
      <c r="C33" s="3"/>
      <c r="D33" s="3"/>
      <c r="E33" s="3"/>
      <c r="F33" s="3"/>
      <c r="G33" s="3"/>
      <c r="H33" s="3"/>
      <c r="I33" s="3"/>
      <c r="J33" s="11">
        <v>10</v>
      </c>
      <c r="K33" s="10" t="s">
        <v>187</v>
      </c>
      <c r="L33" s="40">
        <v>35</v>
      </c>
      <c r="M33" s="10"/>
      <c r="N33" s="3"/>
      <c r="O33" s="46">
        <f t="shared" si="0"/>
        <v>350</v>
      </c>
    </row>
    <row r="34" spans="1:15" ht="14.25" customHeight="1" x14ac:dyDescent="0.35">
      <c r="A34" s="47">
        <v>8</v>
      </c>
      <c r="B34" s="3" t="s">
        <v>165</v>
      </c>
      <c r="C34" s="3"/>
      <c r="D34" s="3"/>
      <c r="E34" s="3"/>
      <c r="F34" s="3"/>
      <c r="G34" s="3"/>
      <c r="H34" s="3"/>
      <c r="I34" s="3"/>
      <c r="J34" s="11">
        <v>163</v>
      </c>
      <c r="K34" s="13" t="s">
        <v>22</v>
      </c>
      <c r="L34" s="40">
        <v>6.8</v>
      </c>
      <c r="M34" s="70"/>
      <c r="N34" s="40"/>
      <c r="O34" s="46">
        <f t="shared" si="0"/>
        <v>1108.3999999999999</v>
      </c>
    </row>
    <row r="35" spans="1:15" ht="14.25" customHeight="1" x14ac:dyDescent="0.35">
      <c r="A35" s="47">
        <v>9</v>
      </c>
      <c r="B35" s="3" t="s">
        <v>361</v>
      </c>
      <c r="C35" s="3"/>
      <c r="D35" s="3"/>
      <c r="E35" s="3"/>
      <c r="F35" s="3"/>
      <c r="G35" s="3"/>
      <c r="H35" s="3"/>
      <c r="I35" s="3"/>
      <c r="J35" s="11">
        <v>25</v>
      </c>
      <c r="K35" s="13" t="s">
        <v>60</v>
      </c>
      <c r="L35" s="40">
        <v>2.5</v>
      </c>
      <c r="M35" s="70"/>
      <c r="N35" s="40"/>
      <c r="O35" s="46">
        <f t="shared" si="0"/>
        <v>62.5</v>
      </c>
    </row>
    <row r="36" spans="1:15" ht="14.25" customHeight="1" x14ac:dyDescent="0.35">
      <c r="A36" s="47">
        <v>10</v>
      </c>
      <c r="B36" s="3" t="s">
        <v>364</v>
      </c>
      <c r="C36" s="3"/>
      <c r="D36" s="3"/>
      <c r="E36" s="3"/>
      <c r="F36" s="3"/>
      <c r="G36" s="3"/>
      <c r="H36" s="3"/>
      <c r="I36" s="3"/>
      <c r="J36" s="11">
        <v>20</v>
      </c>
      <c r="K36" s="10" t="s">
        <v>48</v>
      </c>
      <c r="L36" s="40">
        <v>13.8</v>
      </c>
      <c r="M36" s="10"/>
      <c r="N36" s="3"/>
      <c r="O36" s="71">
        <f t="shared" si="0"/>
        <v>276</v>
      </c>
    </row>
    <row r="37" spans="1:15" ht="14.25" customHeight="1" x14ac:dyDescent="0.35">
      <c r="A37" s="47">
        <v>11</v>
      </c>
      <c r="B37" s="3" t="s">
        <v>365</v>
      </c>
      <c r="C37" s="3"/>
      <c r="D37" s="3"/>
      <c r="E37" s="3"/>
      <c r="F37" s="3"/>
      <c r="G37" s="3"/>
      <c r="H37" s="3"/>
      <c r="I37" s="3"/>
      <c r="J37" s="11">
        <v>20</v>
      </c>
      <c r="K37" s="10" t="s">
        <v>48</v>
      </c>
      <c r="L37" s="40">
        <v>13.5</v>
      </c>
      <c r="M37" s="10"/>
      <c r="N37" s="3"/>
      <c r="O37" s="71">
        <f t="shared" si="0"/>
        <v>270</v>
      </c>
    </row>
    <row r="38" spans="1:15" ht="14.25" customHeight="1" x14ac:dyDescent="0.35">
      <c r="A38" s="47">
        <v>12</v>
      </c>
      <c r="B38" s="3" t="s">
        <v>366</v>
      </c>
      <c r="C38" s="3"/>
      <c r="D38" s="3"/>
      <c r="E38" s="3"/>
      <c r="F38" s="3"/>
      <c r="G38" s="3"/>
      <c r="H38" s="3"/>
      <c r="I38" s="3"/>
      <c r="J38" s="11">
        <v>10</v>
      </c>
      <c r="K38" s="10" t="s">
        <v>60</v>
      </c>
      <c r="L38" s="40">
        <v>44</v>
      </c>
      <c r="M38" s="10"/>
      <c r="N38" s="3"/>
      <c r="O38" s="71">
        <f t="shared" si="0"/>
        <v>440</v>
      </c>
    </row>
    <row r="39" spans="1:15" ht="14.25" customHeight="1" x14ac:dyDescent="0.35">
      <c r="A39" s="47">
        <v>13</v>
      </c>
      <c r="B39" s="3" t="s">
        <v>370</v>
      </c>
      <c r="C39" s="3"/>
      <c r="D39" s="3"/>
      <c r="E39" s="3"/>
      <c r="F39" s="3"/>
      <c r="G39" s="3"/>
      <c r="H39" s="3"/>
      <c r="I39" s="3"/>
      <c r="J39" s="11">
        <v>5</v>
      </c>
      <c r="K39" s="10" t="s">
        <v>187</v>
      </c>
      <c r="L39" s="40">
        <v>36</v>
      </c>
      <c r="M39" s="70"/>
      <c r="N39" s="40"/>
      <c r="O39" s="71">
        <f t="shared" si="0"/>
        <v>180</v>
      </c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5792-CEE4-496C-91F7-2BD5FF041072}">
  <sheetPr codeName="Sheet27">
    <pageSetUpPr fitToPage="1"/>
  </sheetPr>
  <dimension ref="A1:R999"/>
  <sheetViews>
    <sheetView topLeftCell="A19" workbookViewId="0">
      <selection activeCell="R29" sqref="R29"/>
    </sheetView>
  </sheetViews>
  <sheetFormatPr defaultColWidth="12.6640625" defaultRowHeight="15" customHeight="1" x14ac:dyDescent="0.3"/>
  <cols>
    <col min="1" max="1" width="7" customWidth="1"/>
    <col min="2" max="2" width="3.58203125" customWidth="1"/>
    <col min="3" max="3" width="3.5" customWidth="1"/>
    <col min="4" max="4" width="1.6640625" customWidth="1"/>
    <col min="5" max="10" width="7.6640625" customWidth="1"/>
    <col min="11" max="11" width="6.25" customWidth="1"/>
    <col min="12" max="12" width="9.1640625" customWidth="1"/>
    <col min="13" max="13" width="9.58203125" customWidth="1"/>
    <col min="14" max="15" width="1.58203125" customWidth="1"/>
    <col min="16" max="16" width="12.83203125" customWidth="1"/>
    <col min="17" max="17" width="4.33203125" customWidth="1"/>
    <col min="18" max="25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">
      <c r="A9" s="226" t="s">
        <v>5</v>
      </c>
      <c r="B9" s="226"/>
      <c r="C9" s="226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H10" s="3"/>
      <c r="K10" s="3"/>
      <c r="L10" s="3"/>
      <c r="M10" s="3"/>
      <c r="N10" s="3"/>
      <c r="O10" s="3"/>
      <c r="P10" s="2"/>
    </row>
    <row r="11" spans="1:16" ht="14.25" customHeight="1" x14ac:dyDescent="0.35">
      <c r="A11" s="12" t="s">
        <v>6</v>
      </c>
      <c r="B11" s="12"/>
      <c r="C11" s="3"/>
      <c r="D11" s="6" t="s">
        <v>7</v>
      </c>
      <c r="E11" s="17" t="s">
        <v>383</v>
      </c>
      <c r="M11" s="8" t="s">
        <v>8</v>
      </c>
      <c r="N11" s="6" t="s">
        <v>7</v>
      </c>
      <c r="O11" s="27" t="s">
        <v>372</v>
      </c>
    </row>
    <row r="12" spans="1:16" ht="14.25" customHeight="1" x14ac:dyDescent="0.35">
      <c r="A12" s="12" t="s">
        <v>9</v>
      </c>
      <c r="B12" s="12"/>
      <c r="C12" s="3"/>
      <c r="D12" s="6" t="s">
        <v>7</v>
      </c>
      <c r="E12" s="39" t="s">
        <v>371</v>
      </c>
      <c r="M12" s="8" t="s">
        <v>10</v>
      </c>
      <c r="N12" s="6" t="s">
        <v>7</v>
      </c>
      <c r="O12" s="36" t="s">
        <v>373</v>
      </c>
    </row>
    <row r="13" spans="1:16" ht="14.25" customHeight="1" x14ac:dyDescent="0.35">
      <c r="A13" s="17"/>
      <c r="B13" s="17"/>
      <c r="D13" s="7"/>
      <c r="E13" s="7"/>
      <c r="M13" s="2" t="s">
        <v>11</v>
      </c>
      <c r="N13" s="6" t="s">
        <v>7</v>
      </c>
      <c r="O13" s="27" t="s">
        <v>334</v>
      </c>
    </row>
    <row r="14" spans="1:16" ht="14.25" customHeight="1" x14ac:dyDescent="0.35">
      <c r="A14" s="12" t="s">
        <v>12</v>
      </c>
      <c r="B14" s="12"/>
      <c r="C14" s="3"/>
      <c r="D14" s="6" t="s">
        <v>7</v>
      </c>
      <c r="E14" s="17" t="s">
        <v>376</v>
      </c>
      <c r="M14" s="59" t="s">
        <v>63</v>
      </c>
      <c r="N14" s="60" t="s">
        <v>7</v>
      </c>
      <c r="O14" s="12" t="s">
        <v>64</v>
      </c>
    </row>
    <row r="15" spans="1:16" ht="14.25" customHeight="1" x14ac:dyDescent="0.35">
      <c r="A15" s="17"/>
      <c r="B15" s="17"/>
      <c r="E15" s="17" t="s">
        <v>377</v>
      </c>
      <c r="L15" s="3"/>
      <c r="M15" s="3"/>
      <c r="O15" s="3"/>
    </row>
    <row r="16" spans="1:16" ht="14.25" customHeight="1" x14ac:dyDescent="0.35">
      <c r="A16" s="17"/>
      <c r="B16" s="17"/>
      <c r="E16" s="17" t="s">
        <v>378</v>
      </c>
    </row>
    <row r="17" spans="1:18" ht="14.25" customHeight="1" x14ac:dyDescent="0.35">
      <c r="A17" s="17"/>
      <c r="B17" s="17"/>
      <c r="E17" s="17"/>
    </row>
    <row r="18" spans="1:18" ht="14.25" customHeight="1" x14ac:dyDescent="0.3"/>
    <row r="19" spans="1:18" ht="14.25" customHeight="1" x14ac:dyDescent="0.35">
      <c r="A19" s="12" t="s">
        <v>13</v>
      </c>
      <c r="B19" s="12"/>
      <c r="C19" s="3"/>
      <c r="D19" s="6" t="s">
        <v>7</v>
      </c>
      <c r="E19" s="17" t="s">
        <v>375</v>
      </c>
    </row>
    <row r="20" spans="1:18" ht="14.25" customHeight="1" x14ac:dyDescent="0.35">
      <c r="A20" s="12" t="s">
        <v>14</v>
      </c>
      <c r="B20" s="12"/>
      <c r="C20" s="3"/>
      <c r="D20" s="6" t="s">
        <v>7</v>
      </c>
      <c r="E20" s="17" t="s">
        <v>374</v>
      </c>
    </row>
    <row r="21" spans="1:18" ht="14.25" customHeight="1" x14ac:dyDescent="0.35">
      <c r="D21" s="3"/>
    </row>
    <row r="22" spans="1:18" ht="14.25" customHeight="1" x14ac:dyDescent="0.35">
      <c r="A22" s="9" t="s">
        <v>15</v>
      </c>
      <c r="B22" s="9"/>
      <c r="C22" s="9"/>
      <c r="D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8" ht="14.25" customHeight="1" x14ac:dyDescent="0.35">
      <c r="A24" s="49" t="s">
        <v>16</v>
      </c>
      <c r="B24" s="138"/>
      <c r="C24" s="236" t="s">
        <v>17</v>
      </c>
      <c r="D24" s="237"/>
      <c r="E24" s="237"/>
      <c r="F24" s="237"/>
      <c r="G24" s="237"/>
      <c r="H24" s="237"/>
      <c r="I24" s="237"/>
      <c r="J24" s="50"/>
      <c r="K24" s="238" t="s">
        <v>18</v>
      </c>
      <c r="L24" s="239"/>
      <c r="M24" s="240" t="s">
        <v>19</v>
      </c>
      <c r="N24" s="241"/>
      <c r="O24" s="242" t="s">
        <v>20</v>
      </c>
      <c r="P24" s="243"/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3"/>
      <c r="K25" s="11"/>
      <c r="L25" s="10"/>
      <c r="M25" s="3"/>
      <c r="N25" s="10"/>
      <c r="O25" s="3"/>
      <c r="P25" s="44"/>
      <c r="R25" s="12"/>
    </row>
    <row r="26" spans="1:18" ht="14.25" customHeight="1" x14ac:dyDescent="0.35">
      <c r="A26" s="45">
        <v>1</v>
      </c>
      <c r="B26" s="60"/>
      <c r="C26" s="12" t="s">
        <v>379</v>
      </c>
      <c r="D26" s="12"/>
      <c r="E26" s="12"/>
      <c r="F26" s="12"/>
      <c r="G26" s="12"/>
      <c r="H26" s="12"/>
      <c r="I26" s="12"/>
      <c r="J26" s="12"/>
      <c r="K26" s="14">
        <v>90</v>
      </c>
      <c r="L26" s="13" t="s">
        <v>257</v>
      </c>
      <c r="M26" s="33">
        <v>13</v>
      </c>
      <c r="N26" s="35"/>
      <c r="O26" s="12"/>
      <c r="P26" s="46">
        <f t="shared" ref="P26:P29" si="0">K26*M26</f>
        <v>1170</v>
      </c>
      <c r="R26" s="12"/>
    </row>
    <row r="27" spans="1:18" ht="14.25" customHeight="1" x14ac:dyDescent="0.35">
      <c r="A27" s="45">
        <v>2</v>
      </c>
      <c r="B27" s="140"/>
      <c r="C27" s="12" t="s">
        <v>380</v>
      </c>
      <c r="D27" s="12"/>
      <c r="E27" s="12"/>
      <c r="F27" s="12"/>
      <c r="G27" s="12"/>
      <c r="H27" s="12"/>
      <c r="I27" s="12"/>
      <c r="J27" s="12"/>
      <c r="K27" s="14">
        <v>90</v>
      </c>
      <c r="L27" s="13" t="s">
        <v>257</v>
      </c>
      <c r="M27" s="33">
        <v>25</v>
      </c>
      <c r="N27" s="35"/>
      <c r="O27" s="12"/>
      <c r="P27" s="46">
        <f t="shared" si="0"/>
        <v>2250</v>
      </c>
      <c r="R27" s="12"/>
    </row>
    <row r="28" spans="1:18" ht="14.25" customHeight="1" x14ac:dyDescent="0.35">
      <c r="A28" s="45">
        <v>3</v>
      </c>
      <c r="B28" s="140"/>
      <c r="C28" s="12" t="s">
        <v>381</v>
      </c>
      <c r="D28" s="12"/>
      <c r="E28" s="12"/>
      <c r="F28" s="12"/>
      <c r="G28" s="12"/>
      <c r="H28" s="12"/>
      <c r="I28" s="12"/>
      <c r="J28" s="12"/>
      <c r="K28" s="14">
        <v>90</v>
      </c>
      <c r="L28" s="13" t="s">
        <v>257</v>
      </c>
      <c r="M28" s="33">
        <v>9.5</v>
      </c>
      <c r="N28" s="35"/>
      <c r="O28" s="12"/>
      <c r="P28" s="46">
        <f t="shared" si="0"/>
        <v>855</v>
      </c>
      <c r="R28" s="12"/>
    </row>
    <row r="29" spans="1:18" ht="14.25" customHeight="1" x14ac:dyDescent="0.35">
      <c r="A29" s="45">
        <v>4</v>
      </c>
      <c r="B29" s="140"/>
      <c r="C29" s="139" t="s">
        <v>382</v>
      </c>
      <c r="D29" s="12"/>
      <c r="E29" s="12"/>
      <c r="F29" s="12"/>
      <c r="G29" s="12"/>
      <c r="H29" s="12"/>
      <c r="I29" s="12"/>
      <c r="J29" s="12"/>
      <c r="K29" s="14">
        <v>5</v>
      </c>
      <c r="L29" s="13" t="s">
        <v>257</v>
      </c>
      <c r="M29" s="33">
        <v>19.600000000000001</v>
      </c>
      <c r="N29" s="35"/>
      <c r="O29" s="12"/>
      <c r="P29" s="46">
        <f t="shared" si="0"/>
        <v>98</v>
      </c>
      <c r="R29" s="12"/>
    </row>
    <row r="30" spans="1:18" ht="14.25" customHeight="1" x14ac:dyDescent="0.35">
      <c r="A30" s="45"/>
      <c r="B30" s="60"/>
      <c r="C30" s="12"/>
      <c r="D30" s="12"/>
      <c r="E30" s="12"/>
      <c r="F30" s="12"/>
      <c r="G30" s="12"/>
      <c r="H30" s="12"/>
      <c r="I30" s="12"/>
      <c r="J30" s="12"/>
      <c r="K30" s="14"/>
      <c r="L30" s="13"/>
      <c r="M30" s="33"/>
      <c r="N30" s="35"/>
      <c r="O30" s="12"/>
      <c r="P30" s="46"/>
      <c r="R30" s="12"/>
    </row>
    <row r="31" spans="1:18" ht="14.25" customHeight="1" x14ac:dyDescent="0.35">
      <c r="A31" s="45"/>
      <c r="B31" s="60"/>
      <c r="C31" s="12"/>
      <c r="D31" s="12"/>
      <c r="E31" s="12"/>
      <c r="F31" s="12"/>
      <c r="G31" s="12"/>
      <c r="H31" s="12"/>
      <c r="I31" s="12"/>
      <c r="J31" s="12"/>
      <c r="K31" s="15"/>
      <c r="L31" s="13"/>
      <c r="M31" s="33"/>
      <c r="N31" s="35"/>
      <c r="O31" s="12"/>
      <c r="P31" s="46"/>
    </row>
    <row r="32" spans="1:18" ht="14.25" customHeight="1" x14ac:dyDescent="0.35">
      <c r="A32" s="47"/>
      <c r="B32" s="6"/>
      <c r="C32" s="12"/>
      <c r="D32" s="3"/>
      <c r="E32" s="3"/>
      <c r="F32" s="3"/>
      <c r="G32" s="3"/>
      <c r="H32" s="3"/>
      <c r="I32" s="3"/>
      <c r="J32" s="3"/>
      <c r="K32" s="11"/>
      <c r="L32" s="10"/>
      <c r="M32" s="40"/>
      <c r="N32" s="10"/>
      <c r="O32" s="3"/>
      <c r="P32" s="46"/>
    </row>
    <row r="33" spans="1:16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3"/>
      <c r="K33" s="11"/>
      <c r="L33" s="10"/>
      <c r="M33" s="3"/>
      <c r="N33" s="10"/>
      <c r="O33" s="3"/>
      <c r="P33" s="44"/>
    </row>
    <row r="34" spans="1:16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3"/>
      <c r="K34" s="11"/>
      <c r="L34" s="10"/>
      <c r="M34" s="3"/>
      <c r="N34" s="10"/>
      <c r="O34" s="3"/>
      <c r="P34" s="44"/>
    </row>
    <row r="35" spans="1:16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3"/>
      <c r="K35" s="11"/>
      <c r="L35" s="10"/>
      <c r="M35" s="3"/>
      <c r="N35" s="10"/>
      <c r="O35" s="3"/>
      <c r="P35" s="44"/>
    </row>
    <row r="36" spans="1:16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3"/>
      <c r="K36" s="11"/>
      <c r="L36" s="10"/>
      <c r="M36" s="3"/>
      <c r="N36" s="10"/>
      <c r="O36" s="3"/>
      <c r="P36" s="44"/>
    </row>
    <row r="37" spans="1:16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3"/>
      <c r="K37" s="11"/>
      <c r="L37" s="10"/>
      <c r="M37" s="3"/>
      <c r="N37" s="10"/>
      <c r="O37" s="3"/>
      <c r="P37" s="44"/>
    </row>
    <row r="38" spans="1:16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3"/>
      <c r="K38" s="11"/>
      <c r="L38" s="10"/>
      <c r="M38" s="3"/>
      <c r="N38" s="10"/>
      <c r="O38" s="3"/>
      <c r="P38" s="44"/>
    </row>
    <row r="39" spans="1:16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3"/>
      <c r="K39" s="11"/>
      <c r="L39" s="10"/>
      <c r="M39" s="3"/>
      <c r="N39" s="10"/>
      <c r="O39" s="3"/>
      <c r="P39" s="44"/>
    </row>
    <row r="40" spans="1:16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3"/>
      <c r="K40" s="11"/>
      <c r="L40" s="10"/>
      <c r="M40" s="3"/>
      <c r="N40" s="10"/>
      <c r="O40" s="3"/>
      <c r="P40" s="44"/>
    </row>
    <row r="41" spans="1:16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3"/>
      <c r="K41" s="11"/>
      <c r="L41" s="10"/>
      <c r="M41" s="3"/>
      <c r="N41" s="10"/>
      <c r="O41" s="3"/>
      <c r="P41" s="44"/>
    </row>
    <row r="42" spans="1:16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3"/>
      <c r="K42" s="11"/>
      <c r="L42" s="10"/>
      <c r="M42" s="3"/>
      <c r="N42" s="10"/>
      <c r="O42" s="3"/>
      <c r="P42" s="44"/>
    </row>
    <row r="43" spans="1:16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3"/>
      <c r="K43" s="11"/>
      <c r="L43" s="10"/>
      <c r="M43" s="3"/>
      <c r="N43" s="10"/>
      <c r="O43" s="3"/>
      <c r="P43" s="44"/>
    </row>
    <row r="44" spans="1:16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3"/>
      <c r="K44" s="11"/>
      <c r="L44" s="10"/>
      <c r="M44" s="3"/>
      <c r="N44" s="10"/>
      <c r="O44" s="3"/>
      <c r="P44" s="44"/>
    </row>
    <row r="45" spans="1:16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3"/>
      <c r="K45" s="11"/>
      <c r="L45" s="10"/>
      <c r="M45" s="3"/>
      <c r="N45" s="10"/>
      <c r="O45" s="3"/>
      <c r="P45" s="44"/>
    </row>
    <row r="46" spans="1:16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3"/>
      <c r="K46" s="11"/>
      <c r="L46" s="10"/>
      <c r="M46" s="3"/>
      <c r="N46" s="10"/>
      <c r="O46" s="3"/>
      <c r="P46" s="44"/>
    </row>
    <row r="47" spans="1:16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37"/>
      <c r="K47" s="56"/>
      <c r="L47" s="57"/>
      <c r="M47" s="37"/>
      <c r="N47" s="57"/>
      <c r="O47" s="37"/>
      <c r="P47" s="58"/>
    </row>
    <row r="48" spans="1:16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54"/>
    </row>
    <row r="49" spans="1:16" ht="14.25" customHeight="1" x14ac:dyDescent="0.35">
      <c r="A49" s="9" t="s">
        <v>27</v>
      </c>
      <c r="B49" s="9"/>
      <c r="C49" s="9"/>
    </row>
    <row r="50" spans="1:16" ht="14.25" customHeight="1" x14ac:dyDescent="0.35">
      <c r="A50" s="3" t="s">
        <v>28</v>
      </c>
      <c r="B50" s="3"/>
      <c r="C50" s="3"/>
    </row>
    <row r="51" spans="1:16" ht="14.25" customHeight="1" x14ac:dyDescent="0.35">
      <c r="A51" s="3" t="s">
        <v>29</v>
      </c>
      <c r="B51" s="3"/>
      <c r="C51" s="3"/>
    </row>
    <row r="52" spans="1:16" ht="14.25" customHeight="1" x14ac:dyDescent="0.35">
      <c r="A52" s="3"/>
      <c r="B52" s="3"/>
      <c r="C52" s="3"/>
    </row>
    <row r="53" spans="1:16" ht="14.25" customHeight="1" x14ac:dyDescent="0.35">
      <c r="A53" s="3"/>
      <c r="B53" s="3"/>
      <c r="C53" s="3"/>
    </row>
    <row r="54" spans="1:16" ht="14.25" customHeight="1" x14ac:dyDescent="0.3"/>
    <row r="55" spans="1:16" ht="14.25" customHeight="1" x14ac:dyDescent="0.35">
      <c r="A55" s="3" t="s">
        <v>30</v>
      </c>
      <c r="B55" s="3"/>
      <c r="C55" s="3"/>
      <c r="M55" s="3" t="s">
        <v>31</v>
      </c>
    </row>
    <row r="56" spans="1:16" ht="14.25" customHeight="1" x14ac:dyDescent="0.35">
      <c r="A56" s="3"/>
      <c r="B56" s="3"/>
      <c r="C56" s="3"/>
      <c r="M56" s="3"/>
    </row>
    <row r="57" spans="1:16" ht="14.25" customHeight="1" x14ac:dyDescent="0.35">
      <c r="A57" s="3"/>
      <c r="B57" s="3"/>
      <c r="C57" s="3"/>
      <c r="M57" s="3"/>
    </row>
    <row r="58" spans="1:16" ht="14.25" customHeight="1" x14ac:dyDescent="0.3"/>
    <row r="59" spans="1:16" ht="14.25" customHeight="1" x14ac:dyDescent="0.3"/>
    <row r="60" spans="1:16" ht="14.25" customHeight="1" x14ac:dyDescent="0.35">
      <c r="A60" s="37"/>
      <c r="B60" s="37"/>
      <c r="C60" s="37"/>
      <c r="D60" s="37"/>
      <c r="E60" s="37"/>
      <c r="F60" s="37"/>
      <c r="M60" s="37"/>
      <c r="N60" s="37"/>
      <c r="O60" s="37"/>
      <c r="P60" s="37"/>
    </row>
    <row r="61" spans="1:16" ht="14.25" customHeight="1" x14ac:dyDescent="0.35">
      <c r="A61" s="3" t="s">
        <v>32</v>
      </c>
      <c r="B61" s="3"/>
      <c r="C61" s="3"/>
      <c r="M61" s="3" t="s">
        <v>33</v>
      </c>
    </row>
    <row r="62" spans="1:16" ht="14.25" customHeight="1" x14ac:dyDescent="0.35">
      <c r="A62" s="3"/>
      <c r="B62" s="3"/>
      <c r="C62" s="3"/>
    </row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P9"/>
    <mergeCell ref="C24:I24"/>
    <mergeCell ref="K24:L24"/>
    <mergeCell ref="M24:N24"/>
    <mergeCell ref="O24:P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43E7-6E6A-4A7A-89DC-DCBFEDA39035}">
  <sheetPr codeName="Sheet28">
    <pageSetUpPr fitToPage="1"/>
  </sheetPr>
  <dimension ref="A1:R999"/>
  <sheetViews>
    <sheetView topLeftCell="A27" workbookViewId="0">
      <selection activeCell="B27" sqref="B2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389</v>
      </c>
      <c r="L11" s="8" t="s">
        <v>8</v>
      </c>
      <c r="M11" s="6" t="s">
        <v>7</v>
      </c>
      <c r="N11" s="27" t="s">
        <v>388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390</v>
      </c>
      <c r="L12" s="8" t="s">
        <v>10</v>
      </c>
      <c r="M12" s="6" t="s">
        <v>7</v>
      </c>
      <c r="N12" s="36" t="s">
        <v>399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391</v>
      </c>
      <c r="L14" s="59" t="s">
        <v>63</v>
      </c>
      <c r="M14" s="60" t="s">
        <v>7</v>
      </c>
      <c r="N14" s="12" t="s">
        <v>83</v>
      </c>
    </row>
    <row r="15" spans="1:15" ht="14.25" customHeight="1" x14ac:dyDescent="0.35">
      <c r="A15" s="17"/>
      <c r="D15" s="17" t="s">
        <v>392</v>
      </c>
      <c r="K15" s="3"/>
      <c r="L15" s="3"/>
      <c r="N15" s="3"/>
    </row>
    <row r="16" spans="1:15" ht="14.25" customHeight="1" x14ac:dyDescent="0.35">
      <c r="A16" s="17"/>
      <c r="D16" s="17" t="s">
        <v>393</v>
      </c>
    </row>
    <row r="17" spans="1:18" ht="14.25" customHeight="1" x14ac:dyDescent="0.35">
      <c r="A17" s="17"/>
      <c r="D17" s="17" t="s">
        <v>112</v>
      </c>
    </row>
    <row r="18" spans="1:18" ht="14.25" customHeight="1" x14ac:dyDescent="0.3"/>
    <row r="19" spans="1:18" ht="14.25" customHeight="1" x14ac:dyDescent="0.35">
      <c r="A19" s="12" t="s">
        <v>13</v>
      </c>
      <c r="B19" s="3"/>
      <c r="C19" s="6" t="s">
        <v>7</v>
      </c>
      <c r="D19" s="17" t="s">
        <v>394</v>
      </c>
    </row>
    <row r="20" spans="1:18" ht="14.25" customHeight="1" x14ac:dyDescent="0.35">
      <c r="A20" s="12" t="s">
        <v>14</v>
      </c>
      <c r="B20" s="3"/>
      <c r="C20" s="6" t="s">
        <v>7</v>
      </c>
      <c r="D20" s="17" t="s">
        <v>395</v>
      </c>
    </row>
    <row r="21" spans="1:18" ht="14.25" customHeight="1" x14ac:dyDescent="0.35">
      <c r="C21" s="3"/>
    </row>
    <row r="22" spans="1:18" ht="14.25" customHeight="1" x14ac:dyDescent="0.35">
      <c r="A22" s="9" t="s">
        <v>15</v>
      </c>
      <c r="B22" s="9"/>
      <c r="C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8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R24" s="27" t="s">
        <v>398</v>
      </c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41" t="s">
        <v>396</v>
      </c>
      <c r="R25" s="27" t="s">
        <v>397</v>
      </c>
    </row>
    <row r="26" spans="1:18" ht="14.25" customHeight="1" x14ac:dyDescent="0.35">
      <c r="A26" s="45">
        <v>1</v>
      </c>
      <c r="B26" s="12" t="s">
        <v>384</v>
      </c>
      <c r="C26" s="12"/>
      <c r="D26" s="12"/>
      <c r="E26" s="12"/>
      <c r="F26" s="12"/>
      <c r="G26" s="12"/>
      <c r="H26" s="12"/>
      <c r="I26" s="12"/>
      <c r="J26" s="14">
        <v>1</v>
      </c>
      <c r="K26" s="13" t="s">
        <v>231</v>
      </c>
      <c r="L26" s="33">
        <v>280</v>
      </c>
      <c r="M26" s="35"/>
      <c r="N26" s="12"/>
      <c r="O26" s="46">
        <v>267</v>
      </c>
      <c r="Q26" s="105">
        <v>14</v>
      </c>
      <c r="R26">
        <v>13.35</v>
      </c>
    </row>
    <row r="27" spans="1:18" ht="14.25" customHeight="1" x14ac:dyDescent="0.35">
      <c r="A27" s="45">
        <v>2</v>
      </c>
      <c r="B27" s="62" t="s">
        <v>385</v>
      </c>
      <c r="C27" s="12"/>
      <c r="D27" s="12"/>
      <c r="E27" s="12"/>
      <c r="F27" s="12"/>
      <c r="G27" s="12"/>
      <c r="H27" s="12"/>
      <c r="I27" s="12"/>
      <c r="J27" s="14">
        <v>1</v>
      </c>
      <c r="K27" s="13" t="s">
        <v>232</v>
      </c>
      <c r="L27" s="33">
        <v>258</v>
      </c>
      <c r="M27" s="35"/>
      <c r="N27" s="12"/>
      <c r="O27" s="46">
        <f t="shared" ref="O27:O29" si="0">J27*L27</f>
        <v>258</v>
      </c>
      <c r="Q27" s="105">
        <v>8.6</v>
      </c>
    </row>
    <row r="28" spans="1:18" ht="14.25" customHeight="1" x14ac:dyDescent="0.35">
      <c r="A28" s="45">
        <v>3</v>
      </c>
      <c r="B28" s="12" t="s">
        <v>387</v>
      </c>
      <c r="C28" s="12"/>
      <c r="D28" s="12"/>
      <c r="E28" s="12"/>
      <c r="F28" s="12"/>
      <c r="G28" s="12"/>
      <c r="H28" s="12"/>
      <c r="I28" s="12"/>
      <c r="J28" s="14">
        <v>1</v>
      </c>
      <c r="K28" s="13" t="s">
        <v>237</v>
      </c>
      <c r="L28" s="33">
        <v>95</v>
      </c>
      <c r="M28" s="35"/>
      <c r="N28" s="12"/>
      <c r="O28" s="46">
        <f t="shared" si="0"/>
        <v>95</v>
      </c>
      <c r="Q28" s="105"/>
    </row>
    <row r="29" spans="1:18" ht="14.25" customHeight="1" x14ac:dyDescent="0.35">
      <c r="A29" s="45">
        <v>4</v>
      </c>
      <c r="B29" s="12" t="s">
        <v>386</v>
      </c>
      <c r="C29" s="12"/>
      <c r="D29" s="12"/>
      <c r="E29" s="12"/>
      <c r="F29" s="12"/>
      <c r="G29" s="12"/>
      <c r="H29" s="12"/>
      <c r="I29" s="12"/>
      <c r="J29" s="14">
        <v>1</v>
      </c>
      <c r="K29" s="13" t="s">
        <v>173</v>
      </c>
      <c r="L29" s="33">
        <v>50</v>
      </c>
      <c r="M29" s="35"/>
      <c r="N29" s="12"/>
      <c r="O29" s="46">
        <f t="shared" si="0"/>
        <v>50</v>
      </c>
      <c r="Q29" s="105"/>
    </row>
    <row r="30" spans="1:18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05"/>
    </row>
    <row r="31" spans="1:18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8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7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7FC9-47C9-4A32-B8D6-4A9A156906D8}">
  <sheetPr codeName="Sheet29">
    <pageSetUpPr fitToPage="1"/>
  </sheetPr>
  <dimension ref="A1:Q999"/>
  <sheetViews>
    <sheetView topLeftCell="A13" workbookViewId="0">
      <selection activeCell="Q9" sqref="Q9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417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 t="s">
        <v>413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7</v>
      </c>
      <c r="K26" s="13" t="s">
        <v>233</v>
      </c>
      <c r="L26" s="68">
        <v>1826</v>
      </c>
      <c r="M26" s="77"/>
      <c r="N26" s="67"/>
      <c r="O26" s="69">
        <f>J26*L26</f>
        <v>12782</v>
      </c>
      <c r="P26" s="67"/>
      <c r="Q26" s="148">
        <v>8.3000000000000007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10</v>
      </c>
      <c r="K27" s="13" t="s">
        <v>232</v>
      </c>
      <c r="L27" s="68">
        <v>426.6</v>
      </c>
      <c r="M27" s="77"/>
      <c r="N27" s="67"/>
      <c r="O27" s="69">
        <f t="shared" ref="O27:O36" si="0">J27*L27</f>
        <v>4266</v>
      </c>
      <c r="P27" s="67"/>
      <c r="Q27" s="148">
        <v>7.9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6</v>
      </c>
      <c r="K28" s="13" t="s">
        <v>232</v>
      </c>
      <c r="L28" s="68">
        <v>426.6</v>
      </c>
      <c r="M28" s="77"/>
      <c r="N28" s="67"/>
      <c r="O28" s="69">
        <f t="shared" si="0"/>
        <v>2559.6000000000004</v>
      </c>
      <c r="P28" s="67"/>
      <c r="Q28" s="148">
        <v>7.9</v>
      </c>
    </row>
    <row r="29" spans="1:17" ht="14.25" customHeight="1" x14ac:dyDescent="0.35">
      <c r="A29" s="45">
        <v>4</v>
      </c>
      <c r="B29" s="64" t="s">
        <v>403</v>
      </c>
      <c r="C29" s="12"/>
      <c r="D29" s="12"/>
      <c r="E29" s="12"/>
      <c r="F29" s="12"/>
      <c r="G29" s="12"/>
      <c r="H29" s="12"/>
      <c r="I29" s="60"/>
      <c r="J29" s="14">
        <v>10</v>
      </c>
      <c r="K29" s="13" t="s">
        <v>231</v>
      </c>
      <c r="L29" s="68">
        <v>258</v>
      </c>
      <c r="M29" s="77"/>
      <c r="N29" s="67"/>
      <c r="O29" s="69">
        <f t="shared" si="0"/>
        <v>2580</v>
      </c>
      <c r="P29" s="67"/>
      <c r="Q29" s="149">
        <v>12.9</v>
      </c>
    </row>
    <row r="30" spans="1:17" ht="14.25" customHeight="1" x14ac:dyDescent="0.35">
      <c r="A30" s="45">
        <v>5</v>
      </c>
      <c r="B30" s="12" t="s">
        <v>404</v>
      </c>
      <c r="C30" s="12"/>
      <c r="D30" s="12"/>
      <c r="E30" s="12"/>
      <c r="F30" s="12"/>
      <c r="G30" s="12"/>
      <c r="H30" s="12"/>
      <c r="I30" s="60"/>
      <c r="J30" s="14">
        <v>15</v>
      </c>
      <c r="K30" s="13" t="s">
        <v>234</v>
      </c>
      <c r="L30" s="68">
        <v>50</v>
      </c>
      <c r="M30" s="77"/>
      <c r="N30" s="67"/>
      <c r="O30" s="69">
        <f t="shared" si="0"/>
        <v>750</v>
      </c>
      <c r="P30" s="67"/>
      <c r="Q30" s="148">
        <v>50</v>
      </c>
    </row>
    <row r="31" spans="1:17" ht="14.25" customHeight="1" x14ac:dyDescent="0.35">
      <c r="A31" s="45">
        <v>6</v>
      </c>
      <c r="B31" s="12" t="s">
        <v>407</v>
      </c>
      <c r="C31" s="12"/>
      <c r="D31" s="12"/>
      <c r="E31" s="12"/>
      <c r="F31" s="12"/>
      <c r="G31" s="12"/>
      <c r="H31" s="12"/>
      <c r="I31" s="60"/>
      <c r="J31" s="15">
        <v>3</v>
      </c>
      <c r="K31" s="13" t="s">
        <v>231</v>
      </c>
      <c r="L31" s="68">
        <v>800</v>
      </c>
      <c r="M31" s="77"/>
      <c r="N31" s="67"/>
      <c r="O31" s="69">
        <f t="shared" si="0"/>
        <v>2400</v>
      </c>
      <c r="P31" s="67"/>
      <c r="Q31" s="148">
        <v>800</v>
      </c>
    </row>
    <row r="32" spans="1:17" ht="14.25" customHeight="1" x14ac:dyDescent="0.35">
      <c r="A32" s="45">
        <v>7</v>
      </c>
      <c r="B32" s="12" t="s">
        <v>405</v>
      </c>
      <c r="C32" s="12"/>
      <c r="D32" s="12"/>
      <c r="E32" s="12"/>
      <c r="F32" s="12"/>
      <c r="G32" s="12"/>
      <c r="H32" s="12"/>
      <c r="I32" s="60"/>
      <c r="J32" s="14">
        <v>5</v>
      </c>
      <c r="K32" s="13" t="s">
        <v>173</v>
      </c>
      <c r="L32" s="67">
        <v>430</v>
      </c>
      <c r="M32" s="77"/>
      <c r="N32" s="67"/>
      <c r="O32" s="69">
        <f t="shared" si="0"/>
        <v>2150</v>
      </c>
      <c r="P32" s="67"/>
      <c r="Q32" s="148">
        <v>430</v>
      </c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10</v>
      </c>
      <c r="K33" s="13" t="s">
        <v>237</v>
      </c>
      <c r="L33" s="67">
        <v>110</v>
      </c>
      <c r="M33" s="77"/>
      <c r="N33" s="67"/>
      <c r="O33" s="69">
        <f t="shared" si="0"/>
        <v>1100</v>
      </c>
      <c r="P33" s="67"/>
      <c r="Q33" s="148">
        <v>110</v>
      </c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411</v>
      </c>
      <c r="L34" s="67">
        <v>60</v>
      </c>
      <c r="M34" s="77"/>
      <c r="N34" s="67"/>
      <c r="O34" s="69">
        <f t="shared" si="0"/>
        <v>180</v>
      </c>
      <c r="P34" s="67"/>
      <c r="Q34" s="148">
        <v>60</v>
      </c>
    </row>
    <row r="35" spans="1:17" ht="14.25" customHeight="1" x14ac:dyDescent="0.35">
      <c r="A35" s="45">
        <v>10</v>
      </c>
      <c r="B35" s="12" t="s">
        <v>408</v>
      </c>
      <c r="C35" s="12"/>
      <c r="D35" s="12"/>
      <c r="E35" s="12"/>
      <c r="F35" s="12"/>
      <c r="G35" s="12"/>
      <c r="H35" s="12"/>
      <c r="I35" s="60"/>
      <c r="J35" s="14">
        <v>2</v>
      </c>
      <c r="K35" s="13" t="s">
        <v>411</v>
      </c>
      <c r="L35" s="67">
        <v>55.2</v>
      </c>
      <c r="M35" s="77"/>
      <c r="N35" s="67"/>
      <c r="O35" s="69">
        <f t="shared" si="0"/>
        <v>110.4</v>
      </c>
      <c r="P35" s="67"/>
      <c r="Q35" s="148">
        <v>55.2</v>
      </c>
    </row>
    <row r="36" spans="1:17" ht="14.25" customHeight="1" x14ac:dyDescent="0.35">
      <c r="A36" s="45">
        <v>11</v>
      </c>
      <c r="B36" s="12" t="s">
        <v>410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233</v>
      </c>
      <c r="L36" s="67">
        <v>1108.4000000000001</v>
      </c>
      <c r="M36" s="77"/>
      <c r="N36" s="67"/>
      <c r="O36" s="69">
        <f t="shared" si="0"/>
        <v>1108.4000000000001</v>
      </c>
      <c r="P36" s="67"/>
      <c r="Q36" s="148">
        <v>6.8</v>
      </c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29986.400000000001</v>
      </c>
      <c r="P46" s="78"/>
      <c r="Q46" s="150"/>
    </row>
    <row r="47" spans="1:17" ht="14.25" customHeight="1" x14ac:dyDescent="0.35">
      <c r="A47" s="12" t="s">
        <v>412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5D51-C59D-4D17-8453-EA17D295B3FB}">
  <sheetPr codeName="Sheet3">
    <pageSetUpPr fitToPage="1"/>
  </sheetPr>
  <dimension ref="A1:Q999"/>
  <sheetViews>
    <sheetView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52</v>
      </c>
      <c r="L11" s="8" t="s">
        <v>8</v>
      </c>
      <c r="M11" s="6" t="s">
        <v>7</v>
      </c>
      <c r="N11" s="27" t="s">
        <v>54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77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56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57</v>
      </c>
      <c r="K15" s="3"/>
      <c r="L15" s="3"/>
      <c r="N15" s="3"/>
    </row>
    <row r="16" spans="1:17" ht="14.25" customHeight="1" x14ac:dyDescent="0.35">
      <c r="A16" s="17"/>
      <c r="D16" s="17" t="s">
        <v>55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65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58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Q24" s="61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7" ht="14.25" customHeight="1" x14ac:dyDescent="0.35">
      <c r="A26" s="45">
        <v>1</v>
      </c>
      <c r="B26" s="12" t="s">
        <v>81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5.7</v>
      </c>
      <c r="M26" s="35"/>
      <c r="N26" s="12"/>
      <c r="O26" s="46">
        <f t="shared" ref="O26:O32" si="0">J26*L26</f>
        <v>1282.5</v>
      </c>
    </row>
    <row r="27" spans="1:17" ht="14.25" customHeight="1" x14ac:dyDescent="0.35">
      <c r="A27" s="45">
        <v>2</v>
      </c>
      <c r="B27" s="12" t="s">
        <v>62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5.4</v>
      </c>
      <c r="M27" s="35"/>
      <c r="N27" s="12"/>
      <c r="O27" s="46">
        <f>J27*L27</f>
        <v>291.60000000000002</v>
      </c>
    </row>
    <row r="28" spans="1:17" ht="14.25" customHeight="1" x14ac:dyDescent="0.35">
      <c r="A28" s="45">
        <v>3</v>
      </c>
      <c r="B28" s="12" t="s">
        <v>61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5.4</v>
      </c>
      <c r="M28" s="35"/>
      <c r="N28" s="12"/>
      <c r="O28" s="46">
        <f t="shared" si="0"/>
        <v>291.60000000000002</v>
      </c>
    </row>
    <row r="29" spans="1:17" ht="14.25" customHeight="1" x14ac:dyDescent="0.35">
      <c r="A29" s="45">
        <v>4</v>
      </c>
      <c r="B29" s="12" t="s">
        <v>78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18</v>
      </c>
      <c r="M29" s="35"/>
      <c r="N29" s="12"/>
      <c r="O29" s="46">
        <f t="shared" si="0"/>
        <v>90</v>
      </c>
    </row>
    <row r="30" spans="1:17" ht="14.25" customHeight="1" x14ac:dyDescent="0.35">
      <c r="A30" s="45">
        <v>5</v>
      </c>
      <c r="B30" s="12" t="s">
        <v>59</v>
      </c>
      <c r="C30" s="12"/>
      <c r="D30" s="12"/>
      <c r="E30" s="12"/>
      <c r="F30" s="12"/>
      <c r="G30" s="12"/>
      <c r="H30" s="12"/>
      <c r="I30" s="12"/>
      <c r="J30" s="14">
        <v>20</v>
      </c>
      <c r="K30" s="13" t="s">
        <v>48</v>
      </c>
      <c r="L30" s="33">
        <v>10.199999999999999</v>
      </c>
      <c r="M30" s="35"/>
      <c r="N30" s="12"/>
      <c r="O30" s="46">
        <f t="shared" si="0"/>
        <v>204</v>
      </c>
    </row>
    <row r="31" spans="1:17" ht="14.25" customHeight="1" x14ac:dyDescent="0.35">
      <c r="A31" s="45">
        <v>6</v>
      </c>
      <c r="B31" s="12" t="s">
        <v>79</v>
      </c>
      <c r="C31" s="12"/>
      <c r="D31" s="12"/>
      <c r="E31" s="12"/>
      <c r="F31" s="12"/>
      <c r="G31" s="12"/>
      <c r="H31" s="12"/>
      <c r="I31" s="12"/>
      <c r="J31" s="15">
        <v>10</v>
      </c>
      <c r="K31" s="16" t="s">
        <v>60</v>
      </c>
      <c r="L31" s="34">
        <v>38</v>
      </c>
      <c r="M31" s="35"/>
      <c r="N31" s="12"/>
      <c r="O31" s="46">
        <f t="shared" si="0"/>
        <v>380</v>
      </c>
    </row>
    <row r="32" spans="1:17" ht="14.25" customHeight="1" x14ac:dyDescent="0.35">
      <c r="A32" s="47">
        <v>7</v>
      </c>
      <c r="B32" s="12" t="s">
        <v>80</v>
      </c>
      <c r="C32" s="3"/>
      <c r="D32" s="3"/>
      <c r="E32" s="3"/>
      <c r="F32" s="3"/>
      <c r="G32" s="3"/>
      <c r="H32" s="3"/>
      <c r="I32" s="3"/>
      <c r="J32" s="11">
        <v>25</v>
      </c>
      <c r="K32" s="10" t="s">
        <v>60</v>
      </c>
      <c r="L32" s="40">
        <v>2.2000000000000002</v>
      </c>
      <c r="M32" s="10"/>
      <c r="N32" s="3"/>
      <c r="O32" s="48">
        <f t="shared" si="0"/>
        <v>55.000000000000007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341C-5A84-481A-8F6A-8266B9241560}">
  <sheetPr codeName="Sheet30">
    <pageSetUpPr fitToPage="1"/>
  </sheetPr>
  <dimension ref="A1:R999"/>
  <sheetViews>
    <sheetView topLeftCell="A16" workbookViewId="0">
      <selection activeCell="B27" sqref="B2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389</v>
      </c>
      <c r="L11" s="8" t="s">
        <v>8</v>
      </c>
      <c r="M11" s="6" t="s">
        <v>7</v>
      </c>
      <c r="N11" s="27" t="s">
        <v>419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390</v>
      </c>
      <c r="L12" s="8" t="s">
        <v>10</v>
      </c>
      <c r="M12" s="6" t="s">
        <v>7</v>
      </c>
      <c r="N12" s="36" t="s">
        <v>420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391</v>
      </c>
      <c r="L14" s="59" t="s">
        <v>63</v>
      </c>
      <c r="M14" s="60" t="s">
        <v>7</v>
      </c>
      <c r="N14" s="12" t="s">
        <v>83</v>
      </c>
    </row>
    <row r="15" spans="1:15" ht="14.25" customHeight="1" x14ac:dyDescent="0.35">
      <c r="A15" s="17"/>
      <c r="D15" s="17" t="s">
        <v>392</v>
      </c>
      <c r="K15" s="3"/>
      <c r="L15" s="3"/>
      <c r="N15" s="3"/>
    </row>
    <row r="16" spans="1:15" ht="14.25" customHeight="1" x14ac:dyDescent="0.35">
      <c r="A16" s="17"/>
      <c r="D16" s="17" t="s">
        <v>393</v>
      </c>
    </row>
    <row r="17" spans="1:18" ht="14.25" customHeight="1" x14ac:dyDescent="0.35">
      <c r="A17" s="17"/>
      <c r="D17" s="17" t="s">
        <v>112</v>
      </c>
    </row>
    <row r="18" spans="1:18" ht="14.25" customHeight="1" x14ac:dyDescent="0.3"/>
    <row r="19" spans="1:18" ht="14.25" customHeight="1" x14ac:dyDescent="0.35">
      <c r="A19" s="12" t="s">
        <v>13</v>
      </c>
      <c r="B19" s="3"/>
      <c r="C19" s="6" t="s">
        <v>7</v>
      </c>
      <c r="D19" s="17" t="s">
        <v>394</v>
      </c>
    </row>
    <row r="20" spans="1:18" ht="14.25" customHeight="1" x14ac:dyDescent="0.35">
      <c r="A20" s="12" t="s">
        <v>14</v>
      </c>
      <c r="B20" s="3"/>
      <c r="C20" s="6" t="s">
        <v>7</v>
      </c>
      <c r="D20" s="17" t="s">
        <v>395</v>
      </c>
    </row>
    <row r="21" spans="1:18" ht="14.25" customHeight="1" x14ac:dyDescent="0.35">
      <c r="C21" s="3"/>
    </row>
    <row r="22" spans="1:18" ht="14.25" customHeight="1" x14ac:dyDescent="0.35">
      <c r="A22" s="9" t="s">
        <v>15</v>
      </c>
      <c r="B22" s="9"/>
      <c r="C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8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R24" s="27"/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41"/>
      <c r="R25" s="27"/>
    </row>
    <row r="26" spans="1:18" ht="14.25" customHeight="1" x14ac:dyDescent="0.35">
      <c r="A26" s="45">
        <v>1</v>
      </c>
      <c r="B26" s="12" t="s">
        <v>384</v>
      </c>
      <c r="C26" s="12"/>
      <c r="D26" s="12"/>
      <c r="E26" s="12"/>
      <c r="F26" s="12"/>
      <c r="G26" s="12"/>
      <c r="H26" s="12"/>
      <c r="I26" s="12"/>
      <c r="J26" s="14">
        <v>1</v>
      </c>
      <c r="K26" s="13" t="s">
        <v>231</v>
      </c>
      <c r="L26" s="33">
        <v>280</v>
      </c>
      <c r="M26" s="35"/>
      <c r="N26" s="12"/>
      <c r="O26" s="46">
        <f t="shared" ref="O26:O29" si="0">J26*L26</f>
        <v>280</v>
      </c>
      <c r="Q26" s="105">
        <v>14</v>
      </c>
    </row>
    <row r="27" spans="1:18" ht="14.25" customHeight="1" x14ac:dyDescent="0.35">
      <c r="A27" s="45">
        <v>2</v>
      </c>
      <c r="B27" s="62" t="s">
        <v>385</v>
      </c>
      <c r="C27" s="12"/>
      <c r="D27" s="12"/>
      <c r="E27" s="12"/>
      <c r="F27" s="12"/>
      <c r="G27" s="12"/>
      <c r="H27" s="12"/>
      <c r="I27" s="12"/>
      <c r="J27" s="14">
        <v>1</v>
      </c>
      <c r="K27" s="13" t="s">
        <v>232</v>
      </c>
      <c r="L27" s="33">
        <v>258</v>
      </c>
      <c r="M27" s="35"/>
      <c r="N27" s="12"/>
      <c r="O27" s="46">
        <f t="shared" si="0"/>
        <v>258</v>
      </c>
      <c r="Q27" s="105">
        <v>8.6</v>
      </c>
    </row>
    <row r="28" spans="1:18" ht="14.25" customHeight="1" x14ac:dyDescent="0.35">
      <c r="A28" s="45">
        <v>3</v>
      </c>
      <c r="B28" s="12" t="s">
        <v>387</v>
      </c>
      <c r="C28" s="12"/>
      <c r="D28" s="12"/>
      <c r="E28" s="12"/>
      <c r="F28" s="12"/>
      <c r="G28" s="12"/>
      <c r="H28" s="12"/>
      <c r="I28" s="12"/>
      <c r="J28" s="14">
        <v>1</v>
      </c>
      <c r="K28" s="13" t="s">
        <v>237</v>
      </c>
      <c r="L28" s="33">
        <v>105</v>
      </c>
      <c r="M28" s="35"/>
      <c r="N28" s="12"/>
      <c r="O28" s="46">
        <f t="shared" si="0"/>
        <v>105</v>
      </c>
      <c r="Q28" s="105"/>
    </row>
    <row r="29" spans="1:18" ht="14.25" customHeight="1" x14ac:dyDescent="0.35">
      <c r="A29" s="45">
        <v>4</v>
      </c>
      <c r="B29" s="12" t="s">
        <v>386</v>
      </c>
      <c r="C29" s="12"/>
      <c r="D29" s="12"/>
      <c r="E29" s="12"/>
      <c r="F29" s="12"/>
      <c r="G29" s="12"/>
      <c r="H29" s="12"/>
      <c r="I29" s="12"/>
      <c r="J29" s="14">
        <v>1</v>
      </c>
      <c r="K29" s="13" t="s">
        <v>173</v>
      </c>
      <c r="L29" s="33">
        <v>55</v>
      </c>
      <c r="M29" s="35"/>
      <c r="N29" s="12"/>
      <c r="O29" s="46">
        <f t="shared" si="0"/>
        <v>55</v>
      </c>
      <c r="Q29" s="105"/>
    </row>
    <row r="30" spans="1:18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05"/>
    </row>
    <row r="31" spans="1:18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8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122" t="s">
        <v>247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 t="s">
        <v>248</v>
      </c>
      <c r="M48" s="123"/>
      <c r="N48" s="124"/>
      <c r="O48" s="125">
        <f>SUM(O26:O47)</f>
        <v>698</v>
      </c>
    </row>
    <row r="49" spans="1:15" ht="14.25" customHeight="1" x14ac:dyDescent="0.35">
      <c r="A49" s="12" t="s">
        <v>421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 x14ac:dyDescent="0.35">
      <c r="A51" s="12" t="s">
        <v>27</v>
      </c>
      <c r="B51" s="9"/>
    </row>
    <row r="52" spans="1:15" ht="14.25" customHeight="1" x14ac:dyDescent="0.35">
      <c r="A52" s="12" t="s">
        <v>28</v>
      </c>
      <c r="B52" s="3"/>
    </row>
    <row r="53" spans="1:15" ht="14.25" customHeight="1" x14ac:dyDescent="0.35">
      <c r="A53" s="12" t="s">
        <v>29</v>
      </c>
      <c r="B53" s="3"/>
    </row>
    <row r="54" spans="1:15" ht="14.25" customHeight="1" x14ac:dyDescent="0.35">
      <c r="A54" s="3"/>
      <c r="B54" s="3"/>
    </row>
    <row r="55" spans="1:15" ht="14.25" customHeight="1" x14ac:dyDescent="0.35">
      <c r="A55" s="3"/>
      <c r="B55" s="3"/>
    </row>
    <row r="56" spans="1:15" ht="14.25" customHeight="1" x14ac:dyDescent="0.3"/>
    <row r="57" spans="1:15" ht="14.25" customHeight="1" x14ac:dyDescent="0.35">
      <c r="A57" s="12" t="s">
        <v>30</v>
      </c>
      <c r="B57" s="3"/>
      <c r="L57" s="12" t="s">
        <v>31</v>
      </c>
    </row>
    <row r="58" spans="1:15" ht="14.25" customHeight="1" x14ac:dyDescent="0.35">
      <c r="A58" s="3"/>
      <c r="B58" s="3"/>
      <c r="L58" s="3"/>
    </row>
    <row r="59" spans="1:15" ht="14.25" customHeight="1" x14ac:dyDescent="0.35">
      <c r="A59" s="3"/>
      <c r="B59" s="3"/>
      <c r="L59" s="3"/>
    </row>
    <row r="60" spans="1:15" ht="14.25" customHeight="1" x14ac:dyDescent="0.3"/>
    <row r="61" spans="1:15" ht="14.25" customHeight="1" x14ac:dyDescent="0.3"/>
    <row r="62" spans="1:15" ht="14.25" customHeight="1" x14ac:dyDescent="0.35">
      <c r="A62" s="37"/>
      <c r="B62" s="37"/>
      <c r="C62" s="37"/>
      <c r="D62" s="37"/>
      <c r="E62" s="37"/>
      <c r="L62" s="37"/>
      <c r="M62" s="37"/>
      <c r="N62" s="37"/>
      <c r="O62" s="37"/>
    </row>
    <row r="63" spans="1:15" ht="14.25" customHeight="1" x14ac:dyDescent="0.35">
      <c r="A63" s="12" t="s">
        <v>32</v>
      </c>
      <c r="B63" s="3"/>
      <c r="L63" s="12" t="s">
        <v>33</v>
      </c>
    </row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3CB3-2728-477E-B397-AFA787EC4A0E}">
  <sheetPr codeName="Sheet31">
    <pageSetUpPr fitToPage="1"/>
  </sheetPr>
  <dimension ref="A1:Q999"/>
  <sheetViews>
    <sheetView topLeftCell="A22" workbookViewId="0">
      <selection activeCell="P32" sqref="P3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424</v>
      </c>
      <c r="L11" s="8" t="s">
        <v>8</v>
      </c>
      <c r="M11" s="6" t="s">
        <v>7</v>
      </c>
      <c r="N11" s="27" t="s">
        <v>422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423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L14" s="59"/>
      <c r="M14" s="60"/>
      <c r="N14" s="12"/>
      <c r="Q14" s="17"/>
    </row>
    <row r="15" spans="1:17" ht="14.25" customHeight="1" x14ac:dyDescent="0.35">
      <c r="A15" s="17"/>
      <c r="K15" s="3"/>
      <c r="L15" s="3"/>
      <c r="N15" s="3"/>
      <c r="Q15" s="17"/>
    </row>
    <row r="16" spans="1:17" ht="14.25" customHeight="1" x14ac:dyDescent="0.35">
      <c r="A16" s="17"/>
      <c r="Q16" s="17"/>
    </row>
    <row r="17" spans="1:17" ht="14.25" customHeight="1" x14ac:dyDescent="0.35">
      <c r="A17" s="17"/>
      <c r="Q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424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427</v>
      </c>
      <c r="Q20" s="17"/>
    </row>
    <row r="21" spans="1:17" ht="14.25" customHeight="1" x14ac:dyDescent="0.35">
      <c r="C21" s="3"/>
      <c r="Q21" s="17"/>
    </row>
    <row r="22" spans="1:17" ht="14.25" customHeight="1" x14ac:dyDescent="0.35">
      <c r="A22" s="9" t="s">
        <v>15</v>
      </c>
      <c r="B22" s="9"/>
      <c r="C22" s="3"/>
      <c r="Q22" s="17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425</v>
      </c>
      <c r="C26" s="12"/>
      <c r="D26" s="12"/>
      <c r="E26" s="12"/>
      <c r="F26" s="12"/>
      <c r="G26" s="12"/>
      <c r="H26" s="12"/>
      <c r="I26" s="12"/>
      <c r="J26" s="14">
        <v>200</v>
      </c>
      <c r="K26" s="13" t="s">
        <v>22</v>
      </c>
      <c r="L26" s="33">
        <v>17.5</v>
      </c>
      <c r="M26" s="35"/>
      <c r="N26" s="12"/>
      <c r="O26" s="46">
        <f>J26*L26</f>
        <v>3500</v>
      </c>
      <c r="Q26" s="12"/>
    </row>
    <row r="27" spans="1:17" ht="14.25" customHeight="1" x14ac:dyDescent="0.35">
      <c r="A27" s="45">
        <v>2</v>
      </c>
      <c r="B27" s="62" t="s">
        <v>426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7.6</v>
      </c>
      <c r="M27" s="35"/>
      <c r="N27" s="12"/>
      <c r="O27" s="46">
        <f t="shared" ref="O27:O30" si="0">J27*L27</f>
        <v>410.4</v>
      </c>
      <c r="Q27" s="12"/>
    </row>
    <row r="28" spans="1:17" ht="14.25" customHeight="1" x14ac:dyDescent="0.35">
      <c r="A28" s="45">
        <v>2</v>
      </c>
      <c r="B28" s="62" t="s">
        <v>428</v>
      </c>
      <c r="C28" s="12"/>
      <c r="D28" s="12"/>
      <c r="E28" s="12"/>
      <c r="F28" s="12"/>
      <c r="G28" s="12"/>
      <c r="H28" s="12"/>
      <c r="I28" s="12"/>
      <c r="J28" s="14">
        <v>45</v>
      </c>
      <c r="K28" s="13" t="s">
        <v>49</v>
      </c>
      <c r="L28" s="33">
        <v>6.3</v>
      </c>
      <c r="M28" s="35"/>
      <c r="N28" s="12"/>
      <c r="O28" s="46">
        <f t="shared" si="0"/>
        <v>283.5</v>
      </c>
      <c r="Q28" s="12"/>
    </row>
    <row r="29" spans="1:17" ht="14.25" customHeight="1" x14ac:dyDescent="0.35">
      <c r="A29" s="45">
        <v>3</v>
      </c>
      <c r="B29" s="63" t="s">
        <v>206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21</v>
      </c>
      <c r="M29" s="35"/>
      <c r="N29" s="12"/>
      <c r="O29" s="46">
        <f t="shared" si="0"/>
        <v>105</v>
      </c>
      <c r="Q29" s="12"/>
    </row>
    <row r="30" spans="1:17" ht="14.25" customHeight="1" x14ac:dyDescent="0.35">
      <c r="A30" s="45">
        <v>4</v>
      </c>
      <c r="B30" s="12" t="s">
        <v>220</v>
      </c>
      <c r="C30" s="3"/>
      <c r="D30" s="3"/>
      <c r="E30" s="3"/>
      <c r="F30" s="12"/>
      <c r="G30" s="12"/>
      <c r="H30" s="12"/>
      <c r="I30" s="12"/>
      <c r="J30" s="11">
        <v>250</v>
      </c>
      <c r="K30" s="13" t="s">
        <v>170</v>
      </c>
      <c r="L30" s="40">
        <v>2.4</v>
      </c>
      <c r="M30" s="10"/>
      <c r="N30" s="3"/>
      <c r="O30" s="46">
        <f t="shared" si="0"/>
        <v>600</v>
      </c>
      <c r="Q30" s="12"/>
    </row>
    <row r="31" spans="1:17" ht="14.25" customHeight="1" x14ac:dyDescent="0.35">
      <c r="A31" s="45"/>
      <c r="B31" s="12"/>
      <c r="C31" s="3"/>
      <c r="D31" s="3"/>
      <c r="E31" s="3"/>
      <c r="F31" s="3"/>
      <c r="G31" s="3"/>
      <c r="H31" s="3"/>
      <c r="I31" s="3"/>
      <c r="J31" s="11"/>
      <c r="K31" s="10"/>
      <c r="L31" s="40"/>
      <c r="M31" s="10"/>
      <c r="N31" s="3"/>
      <c r="O31" s="46"/>
    </row>
    <row r="32" spans="1:17" ht="14.25" customHeight="1" x14ac:dyDescent="0.35">
      <c r="A32" s="47"/>
      <c r="B32" s="3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7"/>
      <c r="B33" s="3"/>
      <c r="C33" s="3"/>
      <c r="D33" s="3"/>
      <c r="E33" s="3"/>
      <c r="F33" s="3"/>
      <c r="G33" s="3"/>
      <c r="H33" s="3"/>
      <c r="I33" s="3"/>
      <c r="J33" s="11"/>
      <c r="K33" s="10"/>
      <c r="L33" s="40"/>
      <c r="M33" s="10"/>
      <c r="N33" s="3"/>
      <c r="O33" s="46"/>
    </row>
    <row r="34" spans="1:15" ht="14.25" customHeight="1" x14ac:dyDescent="0.35">
      <c r="A34" s="47"/>
      <c r="B34" s="3"/>
      <c r="C34" s="3"/>
      <c r="D34" s="3"/>
      <c r="E34" s="3"/>
      <c r="F34" s="3"/>
      <c r="G34" s="3"/>
      <c r="H34" s="3"/>
      <c r="I34" s="3"/>
      <c r="J34" s="11"/>
      <c r="K34" s="13"/>
      <c r="L34" s="40"/>
      <c r="M34" s="70"/>
      <c r="N34" s="40"/>
      <c r="O34" s="46"/>
    </row>
    <row r="35" spans="1:15" ht="14.25" customHeight="1" x14ac:dyDescent="0.35">
      <c r="A35" s="47"/>
      <c r="B35" s="3"/>
      <c r="C35" s="3"/>
      <c r="D35" s="3"/>
      <c r="E35" s="3"/>
      <c r="F35" s="3"/>
      <c r="G35" s="3"/>
      <c r="H35" s="3"/>
      <c r="I35" s="3"/>
      <c r="J35" s="11"/>
      <c r="K35" s="13"/>
      <c r="L35" s="40"/>
      <c r="M35" s="70"/>
      <c r="N35" s="40"/>
      <c r="O35" s="71"/>
    </row>
    <row r="36" spans="1:15" ht="14.25" customHeight="1" x14ac:dyDescent="0.35">
      <c r="A36" s="47"/>
      <c r="B36" s="3"/>
      <c r="C36" s="3"/>
      <c r="D36" s="3"/>
      <c r="E36" s="3"/>
      <c r="F36" s="3"/>
      <c r="G36" s="3"/>
      <c r="H36" s="3"/>
      <c r="I36" s="3"/>
      <c r="J36" s="11"/>
      <c r="K36" s="10"/>
      <c r="L36" s="40"/>
      <c r="M36" s="10"/>
      <c r="N36" s="3"/>
      <c r="O36" s="71"/>
    </row>
    <row r="37" spans="1:15" ht="14.25" customHeight="1" x14ac:dyDescent="0.35">
      <c r="A37" s="47"/>
      <c r="B37" s="3"/>
      <c r="C37" s="3"/>
      <c r="D37" s="3"/>
      <c r="E37" s="3"/>
      <c r="F37" s="3"/>
      <c r="G37" s="3"/>
      <c r="H37" s="3"/>
      <c r="I37" s="3"/>
      <c r="J37" s="11"/>
      <c r="K37" s="10"/>
      <c r="L37" s="40"/>
      <c r="M37" s="10"/>
      <c r="N37" s="3"/>
      <c r="O37" s="71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40"/>
      <c r="M38" s="10"/>
      <c r="N38" s="3"/>
      <c r="O38" s="71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A8BC-99E5-4B1F-ADB6-3B3D2E1B8705}">
  <sheetPr codeName="Sheet32">
    <pageSetUpPr fitToPage="1"/>
  </sheetPr>
  <dimension ref="A1:R999"/>
  <sheetViews>
    <sheetView topLeftCell="A17" workbookViewId="0">
      <selection activeCell="P48" sqref="P4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389</v>
      </c>
      <c r="L11" s="8" t="s">
        <v>8</v>
      </c>
      <c r="M11" s="6" t="s">
        <v>7</v>
      </c>
      <c r="N11" s="27" t="s">
        <v>422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390</v>
      </c>
      <c r="L12" s="8" t="s">
        <v>10</v>
      </c>
      <c r="M12" s="6" t="s">
        <v>7</v>
      </c>
      <c r="N12" s="36" t="s">
        <v>430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431</v>
      </c>
      <c r="L14" s="59" t="s">
        <v>63</v>
      </c>
      <c r="M14" s="60" t="s">
        <v>7</v>
      </c>
      <c r="N14" s="12" t="s">
        <v>83</v>
      </c>
    </row>
    <row r="15" spans="1:15" ht="14.25" customHeight="1" x14ac:dyDescent="0.35">
      <c r="A15" s="17"/>
      <c r="D15" s="17"/>
      <c r="K15" s="3"/>
      <c r="L15" s="3"/>
      <c r="N15" s="3"/>
    </row>
    <row r="16" spans="1:15" ht="14.25" customHeight="1" x14ac:dyDescent="0.35">
      <c r="A16" s="17"/>
      <c r="D16" s="17"/>
    </row>
    <row r="17" spans="1:18" ht="14.25" customHeight="1" x14ac:dyDescent="0.35">
      <c r="A17" s="17"/>
      <c r="D17" s="17"/>
    </row>
    <row r="18" spans="1:18" ht="14.25" customHeight="1" x14ac:dyDescent="0.3"/>
    <row r="19" spans="1:18" ht="14.25" customHeight="1" x14ac:dyDescent="0.35">
      <c r="A19" s="12" t="s">
        <v>13</v>
      </c>
      <c r="B19" s="3"/>
      <c r="C19" s="6" t="s">
        <v>7</v>
      </c>
      <c r="D19" s="17" t="s">
        <v>394</v>
      </c>
    </row>
    <row r="20" spans="1:18" ht="14.25" customHeight="1" x14ac:dyDescent="0.35">
      <c r="A20" s="12" t="s">
        <v>14</v>
      </c>
      <c r="B20" s="3"/>
      <c r="C20" s="6" t="s">
        <v>7</v>
      </c>
      <c r="D20" s="17" t="s">
        <v>395</v>
      </c>
    </row>
    <row r="21" spans="1:18" ht="14.25" customHeight="1" x14ac:dyDescent="0.35">
      <c r="C21" s="3"/>
    </row>
    <row r="22" spans="1:18" ht="14.25" customHeight="1" x14ac:dyDescent="0.35">
      <c r="A22" s="9" t="s">
        <v>15</v>
      </c>
      <c r="B22" s="9"/>
      <c r="C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8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R24" s="27"/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41"/>
      <c r="R25" s="27"/>
    </row>
    <row r="26" spans="1:18" ht="14.25" customHeight="1" x14ac:dyDescent="0.35">
      <c r="A26" s="45">
        <v>1</v>
      </c>
      <c r="B26" s="152" t="s">
        <v>429</v>
      </c>
      <c r="C26" s="151"/>
      <c r="D26" s="151"/>
      <c r="E26" s="151"/>
      <c r="F26" s="151"/>
      <c r="G26" s="151"/>
      <c r="H26" s="151"/>
      <c r="I26" s="151"/>
      <c r="J26" s="153">
        <v>1</v>
      </c>
      <c r="K26" s="154" t="s">
        <v>231</v>
      </c>
      <c r="L26" s="155">
        <v>350</v>
      </c>
      <c r="M26" s="156"/>
      <c r="N26" s="152"/>
      <c r="O26" s="157">
        <f t="shared" ref="O26" si="0">J26*L26</f>
        <v>350</v>
      </c>
      <c r="Q26" s="105">
        <v>14</v>
      </c>
    </row>
    <row r="27" spans="1:18" ht="14.25" customHeight="1" x14ac:dyDescent="0.35">
      <c r="A27" s="45"/>
      <c r="B27" s="63"/>
      <c r="C27" s="12"/>
      <c r="D27" s="12"/>
      <c r="E27" s="12"/>
      <c r="F27" s="12"/>
      <c r="G27" s="12"/>
      <c r="H27" s="12"/>
      <c r="I27" s="12"/>
      <c r="J27" s="14"/>
      <c r="K27" s="13"/>
      <c r="L27" s="33"/>
      <c r="M27" s="35"/>
      <c r="N27" s="12"/>
      <c r="O27" s="46"/>
      <c r="Q27" s="105">
        <v>8.6</v>
      </c>
    </row>
    <row r="28" spans="1:18" ht="14.25" customHeight="1" x14ac:dyDescent="0.35">
      <c r="A28" s="45"/>
      <c r="B28" s="12"/>
      <c r="C28" s="12"/>
      <c r="D28" s="12"/>
      <c r="E28" s="12"/>
      <c r="F28" s="12"/>
      <c r="G28" s="12"/>
      <c r="H28" s="12"/>
      <c r="I28" s="12"/>
      <c r="J28" s="14"/>
      <c r="K28" s="13"/>
      <c r="L28" s="33"/>
      <c r="M28" s="35"/>
      <c r="N28" s="12"/>
      <c r="O28" s="46"/>
      <c r="Q28" s="105"/>
    </row>
    <row r="29" spans="1:18" ht="14.25" customHeight="1" x14ac:dyDescent="0.35">
      <c r="A29" s="45"/>
      <c r="B29" s="12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  <c r="Q29" s="105"/>
    </row>
    <row r="30" spans="1:18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05"/>
    </row>
    <row r="31" spans="1:18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8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122" t="s">
        <v>247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 t="s">
        <v>248</v>
      </c>
      <c r="M48" s="123"/>
      <c r="N48" s="124"/>
      <c r="O48" s="125">
        <f>SUM(O26:O47)</f>
        <v>350</v>
      </c>
    </row>
    <row r="49" spans="1:15" ht="14.25" customHeight="1" x14ac:dyDescent="0.35">
      <c r="A49" s="12" t="s">
        <v>432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 x14ac:dyDescent="0.35">
      <c r="A51" s="12" t="s">
        <v>27</v>
      </c>
      <c r="B51" s="9"/>
    </row>
    <row r="52" spans="1:15" ht="14.25" customHeight="1" x14ac:dyDescent="0.35">
      <c r="A52" s="12" t="s">
        <v>28</v>
      </c>
      <c r="B52" s="3"/>
    </row>
    <row r="53" spans="1:15" ht="14.25" customHeight="1" x14ac:dyDescent="0.35">
      <c r="A53" s="12" t="s">
        <v>29</v>
      </c>
      <c r="B53" s="3"/>
    </row>
    <row r="54" spans="1:15" ht="14.25" customHeight="1" x14ac:dyDescent="0.35">
      <c r="A54" s="3"/>
      <c r="B54" s="3"/>
    </row>
    <row r="55" spans="1:15" ht="14.25" customHeight="1" x14ac:dyDescent="0.35">
      <c r="A55" s="3"/>
      <c r="B55" s="3"/>
    </row>
    <row r="56" spans="1:15" ht="14.25" customHeight="1" x14ac:dyDescent="0.3"/>
    <row r="57" spans="1:15" ht="14.25" customHeight="1" x14ac:dyDescent="0.35">
      <c r="A57" s="12" t="s">
        <v>30</v>
      </c>
      <c r="B57" s="3"/>
      <c r="L57" s="12" t="s">
        <v>31</v>
      </c>
    </row>
    <row r="58" spans="1:15" ht="14.25" customHeight="1" x14ac:dyDescent="0.35">
      <c r="A58" s="3"/>
      <c r="B58" s="3"/>
      <c r="L58" s="3"/>
    </row>
    <row r="59" spans="1:15" ht="14.25" customHeight="1" x14ac:dyDescent="0.35">
      <c r="A59" s="3"/>
      <c r="B59" s="3"/>
      <c r="L59" s="3"/>
    </row>
    <row r="60" spans="1:15" ht="14.25" customHeight="1" x14ac:dyDescent="0.3"/>
    <row r="61" spans="1:15" ht="14.25" customHeight="1" x14ac:dyDescent="0.3"/>
    <row r="62" spans="1:15" ht="14.25" customHeight="1" x14ac:dyDescent="0.35">
      <c r="A62" s="37"/>
      <c r="B62" s="37"/>
      <c r="C62" s="37"/>
      <c r="D62" s="37"/>
      <c r="E62" s="37"/>
      <c r="L62" s="37"/>
      <c r="M62" s="37"/>
      <c r="N62" s="37"/>
      <c r="O62" s="37"/>
    </row>
    <row r="63" spans="1:15" ht="14.25" customHeight="1" x14ac:dyDescent="0.35">
      <c r="A63" s="12" t="s">
        <v>32</v>
      </c>
      <c r="B63" s="3"/>
      <c r="L63" s="12" t="s">
        <v>33</v>
      </c>
    </row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B102-25EE-4DF7-BAF9-D572AFA368B6}">
  <sheetPr codeName="Sheet33">
    <pageSetUpPr fitToPage="1"/>
  </sheetPr>
  <dimension ref="A1:Q999"/>
  <sheetViews>
    <sheetView topLeftCell="A43" workbookViewId="0">
      <selection activeCell="Q46" sqref="Q4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/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/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7</v>
      </c>
      <c r="K26" s="13" t="s">
        <v>233</v>
      </c>
      <c r="L26" s="68"/>
      <c r="M26" s="77"/>
      <c r="N26" s="67"/>
      <c r="O26" s="69"/>
      <c r="P26" s="67"/>
      <c r="Q26" s="148">
        <v>8.3000000000000007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10</v>
      </c>
      <c r="K27" s="13" t="s">
        <v>232</v>
      </c>
      <c r="L27" s="68"/>
      <c r="M27" s="77"/>
      <c r="N27" s="67"/>
      <c r="O27" s="69"/>
      <c r="P27" s="67"/>
      <c r="Q27" s="148">
        <v>7.9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6</v>
      </c>
      <c r="K28" s="13" t="s">
        <v>232</v>
      </c>
      <c r="L28" s="68"/>
      <c r="M28" s="77"/>
      <c r="N28" s="67"/>
      <c r="O28" s="69"/>
      <c r="P28" s="67"/>
      <c r="Q28" s="148">
        <v>7.9</v>
      </c>
    </row>
    <row r="29" spans="1:17" ht="14.25" customHeight="1" x14ac:dyDescent="0.35">
      <c r="A29" s="45">
        <v>4</v>
      </c>
      <c r="B29" s="64" t="s">
        <v>403</v>
      </c>
      <c r="C29" s="12"/>
      <c r="D29" s="12"/>
      <c r="E29" s="12"/>
      <c r="F29" s="12"/>
      <c r="G29" s="12"/>
      <c r="H29" s="12"/>
      <c r="I29" s="60"/>
      <c r="J29" s="14">
        <v>10</v>
      </c>
      <c r="K29" s="13" t="s">
        <v>231</v>
      </c>
      <c r="L29" s="68"/>
      <c r="M29" s="77"/>
      <c r="N29" s="67"/>
      <c r="O29" s="69"/>
      <c r="P29" s="67"/>
      <c r="Q29" s="149">
        <v>12.9</v>
      </c>
    </row>
    <row r="30" spans="1:17" ht="14.25" customHeight="1" x14ac:dyDescent="0.35">
      <c r="A30" s="45">
        <v>5</v>
      </c>
      <c r="B30" s="12" t="s">
        <v>404</v>
      </c>
      <c r="C30" s="12"/>
      <c r="D30" s="12"/>
      <c r="E30" s="12"/>
      <c r="F30" s="12"/>
      <c r="G30" s="12"/>
      <c r="H30" s="12"/>
      <c r="I30" s="60"/>
      <c r="J30" s="14">
        <v>15</v>
      </c>
      <c r="K30" s="13" t="s">
        <v>234</v>
      </c>
      <c r="L30" s="68"/>
      <c r="M30" s="77"/>
      <c r="N30" s="67"/>
      <c r="O30" s="69"/>
      <c r="P30" s="67"/>
      <c r="Q30" s="148">
        <v>50</v>
      </c>
    </row>
    <row r="31" spans="1:17" ht="14.25" customHeight="1" x14ac:dyDescent="0.35">
      <c r="A31" s="45">
        <v>6</v>
      </c>
      <c r="B31" s="12" t="s">
        <v>407</v>
      </c>
      <c r="C31" s="12"/>
      <c r="D31" s="12"/>
      <c r="E31" s="12"/>
      <c r="F31" s="12"/>
      <c r="G31" s="12"/>
      <c r="H31" s="12"/>
      <c r="I31" s="60"/>
      <c r="J31" s="15">
        <v>3</v>
      </c>
      <c r="K31" s="13" t="s">
        <v>231</v>
      </c>
      <c r="L31" s="68"/>
      <c r="M31" s="77"/>
      <c r="N31" s="67"/>
      <c r="O31" s="69"/>
      <c r="P31" s="67"/>
      <c r="Q31" s="148">
        <v>800</v>
      </c>
    </row>
    <row r="32" spans="1:17" ht="14.25" customHeight="1" x14ac:dyDescent="0.35">
      <c r="A32" s="45">
        <v>7</v>
      </c>
      <c r="B32" s="12" t="s">
        <v>405</v>
      </c>
      <c r="C32" s="12"/>
      <c r="D32" s="12"/>
      <c r="E32" s="12"/>
      <c r="F32" s="12"/>
      <c r="G32" s="12"/>
      <c r="H32" s="12"/>
      <c r="I32" s="60"/>
      <c r="J32" s="14">
        <v>5</v>
      </c>
      <c r="K32" s="13" t="s">
        <v>173</v>
      </c>
      <c r="L32" s="67"/>
      <c r="M32" s="77"/>
      <c r="N32" s="67"/>
      <c r="O32" s="69"/>
      <c r="P32" s="67"/>
      <c r="Q32" s="148">
        <v>430</v>
      </c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10</v>
      </c>
      <c r="K33" s="13" t="s">
        <v>237</v>
      </c>
      <c r="L33" s="67"/>
      <c r="M33" s="77"/>
      <c r="N33" s="67"/>
      <c r="O33" s="69"/>
      <c r="P33" s="67"/>
      <c r="Q33" s="148">
        <v>110</v>
      </c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411</v>
      </c>
      <c r="L34" s="67"/>
      <c r="M34" s="77"/>
      <c r="N34" s="67"/>
      <c r="O34" s="69"/>
      <c r="P34" s="67"/>
      <c r="Q34" s="148">
        <v>60</v>
      </c>
    </row>
    <row r="35" spans="1:17" ht="14.25" customHeight="1" x14ac:dyDescent="0.35">
      <c r="A35" s="45">
        <v>10</v>
      </c>
      <c r="B35" s="12" t="s">
        <v>408</v>
      </c>
      <c r="C35" s="12"/>
      <c r="D35" s="12"/>
      <c r="E35" s="12"/>
      <c r="F35" s="12"/>
      <c r="G35" s="12"/>
      <c r="H35" s="12"/>
      <c r="I35" s="60"/>
      <c r="J35" s="14">
        <v>2</v>
      </c>
      <c r="K35" s="13" t="s">
        <v>411</v>
      </c>
      <c r="L35" s="67"/>
      <c r="M35" s="77"/>
      <c r="N35" s="67"/>
      <c r="O35" s="69"/>
      <c r="P35" s="67"/>
      <c r="Q35" s="148">
        <v>55.2</v>
      </c>
    </row>
    <row r="36" spans="1:17" ht="14.25" customHeight="1" x14ac:dyDescent="0.35">
      <c r="A36" s="45">
        <v>11</v>
      </c>
      <c r="B36" s="12" t="s">
        <v>410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233</v>
      </c>
      <c r="L36" s="67"/>
      <c r="M36" s="77"/>
      <c r="N36" s="67"/>
      <c r="O36" s="69"/>
      <c r="P36" s="67"/>
      <c r="Q36" s="148">
        <v>6.8</v>
      </c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0</v>
      </c>
      <c r="P46" s="78"/>
      <c r="Q46" s="150"/>
    </row>
    <row r="47" spans="1:17" ht="14.25" customHeight="1" x14ac:dyDescent="0.35">
      <c r="A47" s="12" t="s">
        <v>433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88E-950D-4FE3-8B70-B9D51B4872D7}">
  <sheetPr codeName="Sheet34">
    <pageSetUpPr fitToPage="1"/>
  </sheetPr>
  <dimension ref="A1:Q999"/>
  <sheetViews>
    <sheetView topLeftCell="A22" workbookViewId="0">
      <selection activeCell="A48" sqref="A4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419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 t="s">
        <v>436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9</v>
      </c>
      <c r="K26" s="13" t="s">
        <v>233</v>
      </c>
      <c r="L26" s="68">
        <v>1826</v>
      </c>
      <c r="M26" s="77"/>
      <c r="N26" s="67"/>
      <c r="O26" s="69">
        <f>J26*L26</f>
        <v>16434</v>
      </c>
      <c r="P26" s="67"/>
      <c r="Q26" s="148">
        <v>8.3000000000000007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10</v>
      </c>
      <c r="K27" s="13" t="s">
        <v>232</v>
      </c>
      <c r="L27" s="68">
        <v>426.6</v>
      </c>
      <c r="M27" s="77"/>
      <c r="N27" s="67"/>
      <c r="O27" s="69">
        <f t="shared" ref="O27:O38" si="0">J27*L27</f>
        <v>4266</v>
      </c>
      <c r="P27" s="67"/>
      <c r="Q27" s="148">
        <v>7.9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6</v>
      </c>
      <c r="K28" s="13" t="s">
        <v>232</v>
      </c>
      <c r="L28" s="68">
        <v>426.6</v>
      </c>
      <c r="M28" s="77"/>
      <c r="N28" s="67"/>
      <c r="O28" s="69">
        <f t="shared" si="0"/>
        <v>2559.6000000000004</v>
      </c>
      <c r="P28" s="67"/>
      <c r="Q28" s="148">
        <v>7.9</v>
      </c>
    </row>
    <row r="29" spans="1:17" ht="14.25" customHeight="1" x14ac:dyDescent="0.35">
      <c r="A29" s="45">
        <v>4</v>
      </c>
      <c r="B29" s="64" t="s">
        <v>403</v>
      </c>
      <c r="C29" s="12"/>
      <c r="D29" s="12"/>
      <c r="E29" s="12"/>
      <c r="F29" s="12"/>
      <c r="G29" s="12"/>
      <c r="H29" s="12"/>
      <c r="I29" s="60"/>
      <c r="J29" s="14">
        <v>16</v>
      </c>
      <c r="K29" s="13" t="s">
        <v>231</v>
      </c>
      <c r="L29" s="68">
        <v>258</v>
      </c>
      <c r="M29" s="77"/>
      <c r="N29" s="67"/>
      <c r="O29" s="69">
        <f t="shared" si="0"/>
        <v>4128</v>
      </c>
      <c r="P29" s="67"/>
      <c r="Q29" s="149">
        <v>12.9</v>
      </c>
    </row>
    <row r="30" spans="1:17" ht="14.25" customHeight="1" x14ac:dyDescent="0.35">
      <c r="A30" s="45">
        <v>5</v>
      </c>
      <c r="B30" s="12" t="s">
        <v>404</v>
      </c>
      <c r="C30" s="12"/>
      <c r="D30" s="12"/>
      <c r="E30" s="12"/>
      <c r="F30" s="12"/>
      <c r="G30" s="12"/>
      <c r="H30" s="12"/>
      <c r="I30" s="60"/>
      <c r="J30" s="14">
        <v>15</v>
      </c>
      <c r="K30" s="13" t="s">
        <v>234</v>
      </c>
      <c r="L30" s="68">
        <v>50</v>
      </c>
      <c r="M30" s="77"/>
      <c r="N30" s="67"/>
      <c r="O30" s="69">
        <f t="shared" si="0"/>
        <v>750</v>
      </c>
      <c r="P30" s="67"/>
      <c r="Q30" s="148">
        <v>50</v>
      </c>
    </row>
    <row r="31" spans="1:17" ht="14.25" customHeight="1" x14ac:dyDescent="0.35">
      <c r="A31" s="45">
        <v>6</v>
      </c>
      <c r="B31" s="12" t="s">
        <v>407</v>
      </c>
      <c r="C31" s="12"/>
      <c r="D31" s="12"/>
      <c r="E31" s="12"/>
      <c r="F31" s="12"/>
      <c r="G31" s="12"/>
      <c r="H31" s="12"/>
      <c r="I31" s="60"/>
      <c r="J31" s="15">
        <v>3</v>
      </c>
      <c r="K31" s="13" t="s">
        <v>231</v>
      </c>
      <c r="L31" s="68">
        <v>800</v>
      </c>
      <c r="M31" s="77"/>
      <c r="N31" s="67"/>
      <c r="O31" s="69">
        <f t="shared" si="0"/>
        <v>2400</v>
      </c>
      <c r="P31" s="67"/>
      <c r="Q31" s="148">
        <v>32</v>
      </c>
    </row>
    <row r="32" spans="1:17" ht="14.25" customHeight="1" x14ac:dyDescent="0.35">
      <c r="A32" s="45">
        <v>7</v>
      </c>
      <c r="B32" s="12" t="s">
        <v>434</v>
      </c>
      <c r="C32" s="12"/>
      <c r="D32" s="12"/>
      <c r="E32" s="12"/>
      <c r="F32" s="12"/>
      <c r="G32" s="12"/>
      <c r="H32" s="12"/>
      <c r="I32" s="60"/>
      <c r="J32" s="14">
        <v>5</v>
      </c>
      <c r="K32" s="13" t="s">
        <v>173</v>
      </c>
      <c r="L32" s="67">
        <v>430</v>
      </c>
      <c r="M32" s="77"/>
      <c r="N32" s="67"/>
      <c r="O32" s="69">
        <f t="shared" si="0"/>
        <v>2150</v>
      </c>
      <c r="P32" s="67"/>
      <c r="Q32" s="148">
        <v>430</v>
      </c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10</v>
      </c>
      <c r="K33" s="13" t="s">
        <v>237</v>
      </c>
      <c r="L33" s="67">
        <v>110</v>
      </c>
      <c r="M33" s="77"/>
      <c r="N33" s="67"/>
      <c r="O33" s="69">
        <f t="shared" si="0"/>
        <v>1100</v>
      </c>
      <c r="P33" s="67"/>
      <c r="Q33" s="148">
        <v>110</v>
      </c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411</v>
      </c>
      <c r="L34" s="67">
        <v>60</v>
      </c>
      <c r="M34" s="77"/>
      <c r="N34" s="67"/>
      <c r="O34" s="69">
        <f t="shared" si="0"/>
        <v>180</v>
      </c>
      <c r="P34" s="67"/>
      <c r="Q34" s="148">
        <v>60</v>
      </c>
    </row>
    <row r="35" spans="1:17" ht="14.25" customHeight="1" x14ac:dyDescent="0.35">
      <c r="A35" s="45">
        <v>10</v>
      </c>
      <c r="B35" s="12" t="s">
        <v>408</v>
      </c>
      <c r="C35" s="12"/>
      <c r="D35" s="12"/>
      <c r="E35" s="12"/>
      <c r="F35" s="12"/>
      <c r="G35" s="12"/>
      <c r="H35" s="12"/>
      <c r="I35" s="60"/>
      <c r="J35" s="14">
        <v>2</v>
      </c>
      <c r="K35" s="13" t="s">
        <v>411</v>
      </c>
      <c r="L35" s="67">
        <v>55.2</v>
      </c>
      <c r="M35" s="77"/>
      <c r="N35" s="67"/>
      <c r="O35" s="69">
        <f t="shared" si="0"/>
        <v>110.4</v>
      </c>
      <c r="P35" s="67"/>
      <c r="Q35" s="148">
        <v>55.2</v>
      </c>
    </row>
    <row r="36" spans="1:17" ht="14.25" customHeight="1" x14ac:dyDescent="0.35">
      <c r="A36" s="45">
        <v>11</v>
      </c>
      <c r="B36" s="12" t="s">
        <v>410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233</v>
      </c>
      <c r="L36" s="67">
        <v>1108.4000000000001</v>
      </c>
      <c r="M36" s="77"/>
      <c r="N36" s="67"/>
      <c r="O36" s="69">
        <f t="shared" si="0"/>
        <v>1108.4000000000001</v>
      </c>
      <c r="P36" s="67"/>
      <c r="Q36" s="148">
        <v>6.8</v>
      </c>
    </row>
    <row r="37" spans="1:17" ht="14.25" customHeight="1" x14ac:dyDescent="0.35">
      <c r="A37" s="45">
        <v>12</v>
      </c>
      <c r="B37" s="12" t="s">
        <v>435</v>
      </c>
      <c r="C37" s="12"/>
      <c r="D37" s="12"/>
      <c r="E37" s="12"/>
      <c r="F37" s="12"/>
      <c r="G37" s="12"/>
      <c r="H37" s="12"/>
      <c r="I37" s="60"/>
      <c r="J37" s="14">
        <v>3</v>
      </c>
      <c r="K37" s="13" t="s">
        <v>173</v>
      </c>
      <c r="L37" s="67">
        <v>175</v>
      </c>
      <c r="M37" s="77"/>
      <c r="N37" s="67"/>
      <c r="O37" s="69">
        <f t="shared" si="0"/>
        <v>525</v>
      </c>
      <c r="P37" s="67"/>
      <c r="Q37" s="148">
        <v>35</v>
      </c>
    </row>
    <row r="38" spans="1:17" ht="14.25" customHeight="1" x14ac:dyDescent="0.35">
      <c r="A38" s="45">
        <v>13</v>
      </c>
      <c r="B38" s="12" t="s">
        <v>445</v>
      </c>
      <c r="C38" s="12"/>
      <c r="D38" s="12"/>
      <c r="E38" s="12"/>
      <c r="F38" s="12"/>
      <c r="G38" s="12"/>
      <c r="H38" s="12"/>
      <c r="I38" s="60"/>
      <c r="J38" s="14">
        <v>1</v>
      </c>
      <c r="K38" s="13" t="s">
        <v>232</v>
      </c>
      <c r="L38" s="67">
        <v>280</v>
      </c>
      <c r="M38" s="77"/>
      <c r="N38" s="67"/>
      <c r="O38" s="69">
        <f t="shared" si="0"/>
        <v>280</v>
      </c>
      <c r="P38" s="67"/>
      <c r="Q38" s="67">
        <v>7</v>
      </c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35991.4</v>
      </c>
      <c r="P46" s="78"/>
      <c r="Q46" s="150"/>
    </row>
    <row r="47" spans="1:17" ht="14.25" customHeight="1" x14ac:dyDescent="0.35">
      <c r="A47" s="12" t="s">
        <v>446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DD71-EBEF-40E5-829B-7926AB033430}">
  <sheetPr codeName="Sheet35">
    <pageSetUpPr fitToPage="1"/>
  </sheetPr>
  <dimension ref="A1:Q999"/>
  <sheetViews>
    <sheetView topLeftCell="A37" workbookViewId="0">
      <selection activeCell="A49" sqref="A49:K51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439</v>
      </c>
      <c r="L11" s="8" t="s">
        <v>8</v>
      </c>
      <c r="M11" s="6" t="s">
        <v>7</v>
      </c>
      <c r="N11" s="27" t="s">
        <v>422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444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440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437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438</v>
      </c>
      <c r="C26" s="12"/>
      <c r="D26" s="12"/>
      <c r="E26" s="12"/>
      <c r="F26" s="12"/>
      <c r="G26" s="12"/>
      <c r="H26" s="12"/>
      <c r="I26" s="60"/>
      <c r="J26" s="14">
        <v>1</v>
      </c>
      <c r="K26" s="13" t="s">
        <v>233</v>
      </c>
      <c r="L26" s="68">
        <v>1826</v>
      </c>
      <c r="M26" s="77"/>
      <c r="N26" s="67"/>
      <c r="O26" s="69">
        <f>J26*L26</f>
        <v>1826</v>
      </c>
      <c r="P26" s="67"/>
      <c r="Q26" s="148">
        <v>8.3000000000000007</v>
      </c>
    </row>
    <row r="27" spans="1:17" ht="14.25" customHeight="1" x14ac:dyDescent="0.35">
      <c r="A27" s="45">
        <v>2</v>
      </c>
      <c r="B27" s="12" t="s">
        <v>441</v>
      </c>
      <c r="C27" s="12"/>
      <c r="D27" s="12"/>
      <c r="E27" s="12"/>
      <c r="F27" s="12"/>
      <c r="G27" s="12"/>
      <c r="H27" s="12"/>
      <c r="I27" s="60"/>
      <c r="J27" s="14">
        <v>1</v>
      </c>
      <c r="K27" s="13" t="s">
        <v>231</v>
      </c>
      <c r="L27" s="68">
        <v>337.5</v>
      </c>
      <c r="M27" s="77"/>
      <c r="N27" s="67"/>
      <c r="O27" s="69">
        <f t="shared" ref="O27:O34" si="0">J27*L27</f>
        <v>337.5</v>
      </c>
      <c r="P27" s="67"/>
      <c r="Q27" s="148">
        <v>13.5</v>
      </c>
    </row>
    <row r="28" spans="1:17" ht="14.25" customHeight="1" x14ac:dyDescent="0.35">
      <c r="A28" s="45">
        <v>3</v>
      </c>
      <c r="B28" s="12" t="s">
        <v>401</v>
      </c>
      <c r="C28" s="12"/>
      <c r="D28" s="12"/>
      <c r="E28" s="12"/>
      <c r="F28" s="12"/>
      <c r="G28" s="12"/>
      <c r="H28" s="12"/>
      <c r="I28" s="60"/>
      <c r="J28" s="14">
        <v>1</v>
      </c>
      <c r="K28" s="13" t="s">
        <v>232</v>
      </c>
      <c r="L28" s="68">
        <v>426.6</v>
      </c>
      <c r="M28" s="77"/>
      <c r="N28" s="67"/>
      <c r="O28" s="69">
        <f t="shared" si="0"/>
        <v>426.6</v>
      </c>
      <c r="P28" s="67"/>
      <c r="Q28" s="148">
        <v>7.9</v>
      </c>
    </row>
    <row r="29" spans="1:17" ht="14.25" customHeight="1" x14ac:dyDescent="0.35">
      <c r="A29" s="45">
        <v>4</v>
      </c>
      <c r="B29" s="64" t="s">
        <v>402</v>
      </c>
      <c r="C29" s="12"/>
      <c r="D29" s="12"/>
      <c r="E29" s="12"/>
      <c r="F29" s="12"/>
      <c r="G29" s="12"/>
      <c r="H29" s="12"/>
      <c r="I29" s="60"/>
      <c r="J29" s="14">
        <v>1</v>
      </c>
      <c r="K29" s="13" t="s">
        <v>232</v>
      </c>
      <c r="L29" s="68">
        <v>426.6</v>
      </c>
      <c r="M29" s="77"/>
      <c r="N29" s="67"/>
      <c r="O29" s="69">
        <f t="shared" si="0"/>
        <v>426.6</v>
      </c>
      <c r="P29" s="67"/>
      <c r="Q29" s="149">
        <v>7.9</v>
      </c>
    </row>
    <row r="30" spans="1:17" ht="14.25" customHeight="1" x14ac:dyDescent="0.35">
      <c r="A30" s="45">
        <v>5</v>
      </c>
      <c r="B30" s="12" t="s">
        <v>442</v>
      </c>
      <c r="C30" s="12"/>
      <c r="D30" s="12"/>
      <c r="E30" s="12"/>
      <c r="F30" s="12"/>
      <c r="G30" s="12"/>
      <c r="H30" s="12"/>
      <c r="I30" s="60"/>
      <c r="J30" s="14">
        <v>1</v>
      </c>
      <c r="K30" s="13" t="s">
        <v>232</v>
      </c>
      <c r="L30" s="68">
        <v>237</v>
      </c>
      <c r="M30" s="77"/>
      <c r="N30" s="67"/>
      <c r="O30" s="69">
        <f t="shared" si="0"/>
        <v>237</v>
      </c>
      <c r="P30" s="67"/>
      <c r="Q30" s="148">
        <v>7.9</v>
      </c>
    </row>
    <row r="31" spans="1:17" ht="14.25" customHeight="1" x14ac:dyDescent="0.35">
      <c r="A31" s="45">
        <v>6</v>
      </c>
      <c r="B31" s="12" t="s">
        <v>443</v>
      </c>
      <c r="C31" s="12"/>
      <c r="D31" s="12"/>
      <c r="E31" s="12"/>
      <c r="F31" s="12"/>
      <c r="G31" s="12"/>
      <c r="H31" s="12"/>
      <c r="I31" s="60"/>
      <c r="J31" s="14">
        <v>1</v>
      </c>
      <c r="K31" s="13" t="s">
        <v>232</v>
      </c>
      <c r="L31" s="68">
        <v>237</v>
      </c>
      <c r="M31" s="77"/>
      <c r="N31" s="67"/>
      <c r="O31" s="69">
        <f t="shared" si="0"/>
        <v>237</v>
      </c>
      <c r="P31" s="67"/>
      <c r="Q31" s="148">
        <v>7.9</v>
      </c>
    </row>
    <row r="32" spans="1:17" ht="14.25" customHeight="1" x14ac:dyDescent="0.35">
      <c r="A32" s="45">
        <v>7</v>
      </c>
      <c r="B32" s="12" t="s">
        <v>404</v>
      </c>
      <c r="C32" s="12"/>
      <c r="D32" s="12"/>
      <c r="E32" s="12"/>
      <c r="F32" s="12"/>
      <c r="G32" s="12"/>
      <c r="H32" s="12"/>
      <c r="I32" s="60"/>
      <c r="J32" s="14">
        <v>1</v>
      </c>
      <c r="K32" s="13" t="s">
        <v>234</v>
      </c>
      <c r="L32" s="67">
        <v>48</v>
      </c>
      <c r="M32" s="77"/>
      <c r="N32" s="67"/>
      <c r="O32" s="69">
        <f t="shared" si="0"/>
        <v>48</v>
      </c>
      <c r="P32" s="67"/>
      <c r="Q32" s="148"/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</v>
      </c>
      <c r="K33" s="13" t="s">
        <v>237</v>
      </c>
      <c r="L33" s="67">
        <v>110</v>
      </c>
      <c r="M33" s="77"/>
      <c r="N33" s="67"/>
      <c r="O33" s="69">
        <f t="shared" si="0"/>
        <v>110</v>
      </c>
      <c r="P33" s="67"/>
      <c r="Q33" s="148"/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1</v>
      </c>
      <c r="K34" s="13" t="s">
        <v>411</v>
      </c>
      <c r="L34" s="67">
        <v>60</v>
      </c>
      <c r="M34" s="77"/>
      <c r="N34" s="67"/>
      <c r="O34" s="69">
        <f t="shared" si="0"/>
        <v>60</v>
      </c>
      <c r="P34" s="67"/>
      <c r="Q34" s="148"/>
    </row>
    <row r="35" spans="1:17" ht="14.25" customHeight="1" x14ac:dyDescent="0.35">
      <c r="A35" s="45"/>
      <c r="B35" s="12"/>
      <c r="C35" s="12"/>
      <c r="D35" s="12"/>
      <c r="E35" s="12"/>
      <c r="F35" s="12"/>
      <c r="G35" s="12"/>
      <c r="H35" s="12"/>
      <c r="I35" s="60"/>
      <c r="J35" s="14"/>
      <c r="K35" s="13"/>
      <c r="L35" s="67"/>
      <c r="M35" s="77"/>
      <c r="N35" s="67"/>
      <c r="O35" s="69"/>
      <c r="P35" s="67"/>
      <c r="Q35" s="148"/>
    </row>
    <row r="36" spans="1:17" ht="14.25" customHeight="1" x14ac:dyDescent="0.35">
      <c r="A36" s="45"/>
      <c r="B36" s="12"/>
      <c r="C36" s="12"/>
      <c r="D36" s="12"/>
      <c r="E36" s="12"/>
      <c r="F36" s="12"/>
      <c r="G36" s="12"/>
      <c r="H36" s="12"/>
      <c r="I36" s="60"/>
      <c r="J36" s="14"/>
      <c r="K36" s="13"/>
      <c r="L36" s="67"/>
      <c r="M36" s="77"/>
      <c r="N36" s="67"/>
      <c r="O36" s="69"/>
      <c r="P36" s="67"/>
      <c r="Q36" s="148"/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4"/>
      <c r="O46" s="125"/>
      <c r="P46" s="78"/>
      <c r="Q46" s="150"/>
    </row>
    <row r="47" spans="1:17" ht="14.25" customHeight="1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2473-FABF-4318-B833-A5049ECE80DE}">
  <sheetPr codeName="Sheet36">
    <pageSetUpPr fitToPage="1"/>
  </sheetPr>
  <dimension ref="A1:Q999"/>
  <sheetViews>
    <sheetView topLeftCell="A16" workbookViewId="0">
      <selection activeCell="L11" sqref="L11:O13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455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 t="s">
        <v>456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447</v>
      </c>
      <c r="C26" s="12"/>
      <c r="D26" s="12"/>
      <c r="E26" s="12"/>
      <c r="F26" s="12"/>
      <c r="G26" s="12"/>
      <c r="H26" s="12"/>
      <c r="I26" s="60"/>
      <c r="J26" s="14">
        <v>1</v>
      </c>
      <c r="K26" s="13" t="s">
        <v>233</v>
      </c>
      <c r="L26" s="68">
        <v>1958</v>
      </c>
      <c r="M26" s="77"/>
      <c r="N26" s="67"/>
      <c r="O26" s="69">
        <f>J26*L26</f>
        <v>1958</v>
      </c>
      <c r="P26" s="67"/>
      <c r="Q26" s="148">
        <v>8.9</v>
      </c>
    </row>
    <row r="27" spans="1:17" ht="14.25" customHeight="1" x14ac:dyDescent="0.35">
      <c r="A27" s="45">
        <v>2</v>
      </c>
      <c r="B27" s="64" t="s">
        <v>385</v>
      </c>
      <c r="C27" s="12"/>
      <c r="D27" s="12"/>
      <c r="E27" s="12"/>
      <c r="F27" s="12"/>
      <c r="G27" s="12"/>
      <c r="H27" s="12"/>
      <c r="I27" s="60"/>
      <c r="J27" s="14">
        <v>1</v>
      </c>
      <c r="K27" s="13" t="s">
        <v>232</v>
      </c>
      <c r="L27" s="68">
        <v>237</v>
      </c>
      <c r="M27" s="77"/>
      <c r="N27" s="67"/>
      <c r="O27" s="69">
        <f t="shared" ref="O27:O34" si="0">J27*L27</f>
        <v>237</v>
      </c>
      <c r="P27" s="67"/>
      <c r="Q27" s="148">
        <v>7.9</v>
      </c>
    </row>
    <row r="28" spans="1:17" ht="14.25" customHeight="1" x14ac:dyDescent="0.35">
      <c r="A28" s="45">
        <v>3</v>
      </c>
      <c r="B28" s="12" t="s">
        <v>403</v>
      </c>
      <c r="C28" s="12"/>
      <c r="D28" s="12"/>
      <c r="E28" s="12"/>
      <c r="F28" s="12"/>
      <c r="G28" s="12"/>
      <c r="H28" s="12"/>
      <c r="I28" s="60"/>
      <c r="J28" s="14">
        <v>1</v>
      </c>
      <c r="K28" s="13" t="s">
        <v>231</v>
      </c>
      <c r="L28" s="68">
        <v>258</v>
      </c>
      <c r="M28" s="77"/>
      <c r="N28" s="67"/>
      <c r="O28" s="69">
        <f t="shared" si="0"/>
        <v>258</v>
      </c>
      <c r="P28" s="67"/>
      <c r="Q28" s="148">
        <v>12.9</v>
      </c>
    </row>
    <row r="29" spans="1:17" ht="14.25" customHeight="1" x14ac:dyDescent="0.35">
      <c r="A29" s="45">
        <v>4</v>
      </c>
      <c r="B29" s="64" t="s">
        <v>449</v>
      </c>
      <c r="C29" s="12"/>
      <c r="D29" s="12"/>
      <c r="E29" s="12"/>
      <c r="F29" s="12"/>
      <c r="G29" s="12"/>
      <c r="H29" s="12"/>
      <c r="I29" s="60"/>
      <c r="J29" s="14">
        <v>5</v>
      </c>
      <c r="K29" s="13" t="s">
        <v>235</v>
      </c>
      <c r="L29" s="68">
        <v>6</v>
      </c>
      <c r="M29" s="77"/>
      <c r="N29" s="67"/>
      <c r="O29" s="69">
        <f t="shared" si="0"/>
        <v>30</v>
      </c>
      <c r="P29" s="67"/>
      <c r="Q29" s="149"/>
    </row>
    <row r="30" spans="1:17" ht="14.25" customHeight="1" x14ac:dyDescent="0.35">
      <c r="A30" s="45">
        <v>5</v>
      </c>
      <c r="B30" s="12" t="s">
        <v>448</v>
      </c>
      <c r="C30" s="12"/>
      <c r="D30" s="12"/>
      <c r="E30" s="12"/>
      <c r="F30" s="12"/>
      <c r="G30" s="12"/>
      <c r="H30" s="12"/>
      <c r="I30" s="60"/>
      <c r="J30" s="14">
        <v>5</v>
      </c>
      <c r="K30" s="13" t="s">
        <v>235</v>
      </c>
      <c r="L30" s="68">
        <v>5.5</v>
      </c>
      <c r="M30" s="77"/>
      <c r="N30" s="67"/>
      <c r="O30" s="69">
        <f t="shared" si="0"/>
        <v>27.5</v>
      </c>
      <c r="P30" s="67"/>
      <c r="Q30" s="148"/>
    </row>
    <row r="31" spans="1:17" ht="14.25" customHeight="1" x14ac:dyDescent="0.35">
      <c r="A31" s="45">
        <v>6</v>
      </c>
      <c r="B31" s="12" t="s">
        <v>450</v>
      </c>
      <c r="C31" s="12"/>
      <c r="D31" s="12"/>
      <c r="E31" s="12"/>
      <c r="F31" s="12"/>
      <c r="G31" s="12"/>
      <c r="H31" s="12"/>
      <c r="I31" s="60"/>
      <c r="J31" s="15">
        <v>1</v>
      </c>
      <c r="K31" s="13" t="s">
        <v>235</v>
      </c>
      <c r="L31" s="68">
        <v>50</v>
      </c>
      <c r="M31" s="77"/>
      <c r="N31" s="67"/>
      <c r="O31" s="69">
        <f t="shared" si="0"/>
        <v>50</v>
      </c>
      <c r="P31" s="67"/>
      <c r="Q31" s="148"/>
    </row>
    <row r="32" spans="1:17" ht="14.25" customHeight="1" x14ac:dyDescent="0.35">
      <c r="A32" s="45">
        <v>7</v>
      </c>
      <c r="B32" s="12" t="s">
        <v>452</v>
      </c>
      <c r="C32" s="12"/>
      <c r="D32" s="12"/>
      <c r="E32" s="12"/>
      <c r="F32" s="12"/>
      <c r="G32" s="12"/>
      <c r="H32" s="12"/>
      <c r="I32" s="60"/>
      <c r="J32" s="14">
        <v>1</v>
      </c>
      <c r="K32" s="13" t="s">
        <v>173</v>
      </c>
      <c r="L32" s="67">
        <v>70</v>
      </c>
      <c r="M32" s="77"/>
      <c r="N32" s="67"/>
      <c r="O32" s="69">
        <f t="shared" si="0"/>
        <v>70</v>
      </c>
      <c r="P32" s="67"/>
      <c r="Q32" s="148">
        <v>35</v>
      </c>
    </row>
    <row r="33" spans="1:17" ht="14.25" customHeight="1" x14ac:dyDescent="0.35">
      <c r="A33" s="45">
        <v>8</v>
      </c>
      <c r="B33" s="12" t="s">
        <v>451</v>
      </c>
      <c r="C33" s="12"/>
      <c r="D33" s="12"/>
      <c r="E33" s="12"/>
      <c r="F33" s="12"/>
      <c r="G33" s="12"/>
      <c r="H33" s="12"/>
      <c r="I33" s="60"/>
      <c r="J33" s="14">
        <v>1</v>
      </c>
      <c r="K33" s="13" t="s">
        <v>173</v>
      </c>
      <c r="L33" s="67">
        <v>74</v>
      </c>
      <c r="M33" s="77"/>
      <c r="N33" s="67"/>
      <c r="O33" s="69">
        <f t="shared" si="0"/>
        <v>74</v>
      </c>
      <c r="P33" s="67"/>
      <c r="Q33" s="148">
        <v>37</v>
      </c>
    </row>
    <row r="34" spans="1:17" ht="14.25" customHeight="1" x14ac:dyDescent="0.35">
      <c r="A34" s="45">
        <v>9</v>
      </c>
      <c r="B34" s="12" t="s">
        <v>453</v>
      </c>
      <c r="C34" s="12"/>
      <c r="D34" s="12"/>
      <c r="E34" s="12"/>
      <c r="F34" s="12"/>
      <c r="G34" s="12"/>
      <c r="H34" s="12"/>
      <c r="I34" s="60"/>
      <c r="J34" s="14">
        <v>1</v>
      </c>
      <c r="K34" s="13" t="s">
        <v>173</v>
      </c>
      <c r="L34" s="67">
        <v>116</v>
      </c>
      <c r="M34" s="77"/>
      <c r="N34" s="67"/>
      <c r="O34" s="69">
        <f t="shared" si="0"/>
        <v>116</v>
      </c>
      <c r="P34" s="67"/>
      <c r="Q34" s="148">
        <v>58</v>
      </c>
    </row>
    <row r="35" spans="1:17" ht="14.25" customHeight="1" x14ac:dyDescent="0.35">
      <c r="A35" s="45"/>
      <c r="B35" s="12"/>
      <c r="C35" s="12"/>
      <c r="D35" s="12"/>
      <c r="E35" s="12"/>
      <c r="F35" s="12"/>
      <c r="G35" s="12"/>
      <c r="H35" s="12"/>
      <c r="I35" s="60"/>
      <c r="J35" s="14"/>
      <c r="K35" s="13"/>
      <c r="L35" s="67"/>
      <c r="M35" s="77"/>
      <c r="N35" s="67"/>
      <c r="O35" s="69"/>
      <c r="P35" s="67"/>
      <c r="Q35" s="148"/>
    </row>
    <row r="36" spans="1:17" ht="14.25" customHeight="1" x14ac:dyDescent="0.35">
      <c r="A36" s="45"/>
      <c r="B36" s="12"/>
      <c r="C36" s="12"/>
      <c r="D36" s="12"/>
      <c r="E36" s="12"/>
      <c r="F36" s="12"/>
      <c r="G36" s="12"/>
      <c r="H36" s="12"/>
      <c r="I36" s="60"/>
      <c r="J36" s="14"/>
      <c r="K36" s="13"/>
      <c r="L36" s="67"/>
      <c r="M36" s="77"/>
      <c r="N36" s="67"/>
      <c r="O36" s="69"/>
      <c r="P36" s="67"/>
      <c r="Q36" s="148"/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/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2820.5</v>
      </c>
      <c r="P46" s="78"/>
      <c r="Q46" s="150"/>
    </row>
    <row r="47" spans="1:17" ht="14.25" customHeight="1" x14ac:dyDescent="0.35">
      <c r="A47" s="12" t="s">
        <v>454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C890-C135-4E5C-A3DB-0443C38C5EA0}">
  <sheetPr codeName="Sheet37"/>
  <dimension ref="A1:X1000"/>
  <sheetViews>
    <sheetView topLeftCell="A13" workbookViewId="0">
      <selection activeCell="C23" sqref="C23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10.6640625" style="158" bestFit="1" customWidth="1"/>
    <col min="18" max="18" width="6.58203125" style="158" customWidth="1"/>
    <col min="19" max="19" width="9" style="158" customWidth="1"/>
    <col min="20" max="20" width="10" style="158" customWidth="1"/>
    <col min="21" max="21" width="10.1640625" style="158" customWidth="1"/>
    <col min="22" max="22" width="8.75" style="158" customWidth="1"/>
    <col min="23" max="23" width="11.5" style="158" bestFit="1" customWidth="1"/>
    <col min="24" max="24" width="11.25" style="158" customWidth="1"/>
    <col min="25" max="1025" width="12.83203125" style="158" customWidth="1"/>
    <col min="1026" max="1026" width="8.6640625" style="158" customWidth="1"/>
    <col min="1027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4" t="s">
        <v>5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464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513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24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  <c r="R17" s="165"/>
    </row>
    <row r="18" spans="1:24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24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24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24" ht="14.25" customHeight="1" x14ac:dyDescent="0.35">
      <c r="A21" s="170" t="s">
        <v>16</v>
      </c>
      <c r="B21" s="245" t="s">
        <v>17</v>
      </c>
      <c r="C21" s="245"/>
      <c r="D21" s="245"/>
      <c r="E21" s="245"/>
      <c r="F21" s="245"/>
      <c r="G21" s="245"/>
      <c r="H21" s="245"/>
      <c r="I21" s="246" t="s">
        <v>18</v>
      </c>
      <c r="J21" s="246"/>
      <c r="K21" s="171"/>
      <c r="L21" s="172" t="s">
        <v>19</v>
      </c>
      <c r="M21" s="173"/>
      <c r="N21" s="246" t="s">
        <v>20</v>
      </c>
      <c r="O21" s="246"/>
    </row>
    <row r="22" spans="1:24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  <c r="Q22" s="177" t="s">
        <v>491</v>
      </c>
      <c r="R22" s="177" t="s">
        <v>492</v>
      </c>
      <c r="S22" s="177" t="s">
        <v>19</v>
      </c>
      <c r="T22" s="177" t="s">
        <v>493</v>
      </c>
      <c r="U22" s="177" t="s">
        <v>494</v>
      </c>
      <c r="V22" s="177" t="s">
        <v>495</v>
      </c>
      <c r="W22" s="215" t="s">
        <v>511</v>
      </c>
      <c r="X22" s="223" t="s">
        <v>512</v>
      </c>
    </row>
    <row r="23" spans="1:24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7</v>
      </c>
      <c r="J23" s="176" t="s">
        <v>233</v>
      </c>
      <c r="K23" s="165"/>
      <c r="L23" s="180">
        <v>1936</v>
      </c>
      <c r="M23" s="181"/>
      <c r="N23" s="180"/>
      <c r="O23" s="181">
        <f>SUM(I23*L23)</f>
        <v>13552</v>
      </c>
      <c r="Q23" s="182">
        <v>8.8000000000000007</v>
      </c>
      <c r="R23" s="183">
        <v>7.15</v>
      </c>
      <c r="S23" s="184">
        <v>1573</v>
      </c>
      <c r="T23" s="185">
        <f t="shared" ref="T23:T34" si="0">SUM(I23*S23)</f>
        <v>11011</v>
      </c>
      <c r="U23" s="186">
        <f>SUM(O23-T23)</f>
        <v>2541</v>
      </c>
      <c r="V23" s="187">
        <f>SUM(U23/O23)</f>
        <v>0.1875</v>
      </c>
      <c r="W23" s="214">
        <v>19250</v>
      </c>
      <c r="X23" s="224">
        <f>SUM(W23-O23)</f>
        <v>5698</v>
      </c>
    </row>
    <row r="24" spans="1:24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2</v>
      </c>
      <c r="J24" s="176" t="s">
        <v>233</v>
      </c>
      <c r="K24" s="165"/>
      <c r="L24" s="180">
        <v>3800</v>
      </c>
      <c r="M24" s="181"/>
      <c r="N24" s="180"/>
      <c r="O24" s="181">
        <f t="shared" ref="O24:O34" si="1">SUM(I24*L24)</f>
        <v>7600</v>
      </c>
      <c r="Q24" s="188">
        <v>19</v>
      </c>
      <c r="R24" s="189">
        <v>14</v>
      </c>
      <c r="S24" s="190">
        <v>2800</v>
      </c>
      <c r="T24" s="191">
        <f t="shared" si="0"/>
        <v>5600</v>
      </c>
      <c r="U24" s="192">
        <f t="shared" ref="U24:U32" si="2">SUM(O24-T24)</f>
        <v>2000</v>
      </c>
      <c r="V24" s="193">
        <f t="shared" ref="V24:V32" si="3">SUM(U24/O24)</f>
        <v>0.26315789473684209</v>
      </c>
      <c r="W24" s="214">
        <v>8800</v>
      </c>
      <c r="X24" s="224">
        <f t="shared" ref="X24:X34" si="4">SUM(W24-O24)</f>
        <v>1200</v>
      </c>
    </row>
    <row r="25" spans="1:24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1000</v>
      </c>
      <c r="M25" s="181"/>
      <c r="N25" s="180"/>
      <c r="O25" s="181">
        <f t="shared" si="1"/>
        <v>5000</v>
      </c>
      <c r="Q25" s="188">
        <v>50</v>
      </c>
      <c r="R25" s="189">
        <v>36</v>
      </c>
      <c r="S25" s="190">
        <v>720</v>
      </c>
      <c r="T25" s="191">
        <f t="shared" si="0"/>
        <v>3600</v>
      </c>
      <c r="U25" s="192">
        <f t="shared" si="2"/>
        <v>1400</v>
      </c>
      <c r="V25" s="193">
        <f t="shared" si="3"/>
        <v>0.28000000000000003</v>
      </c>
      <c r="W25" s="214">
        <v>5800</v>
      </c>
      <c r="X25" s="224">
        <f t="shared" si="4"/>
        <v>800</v>
      </c>
    </row>
    <row r="26" spans="1:24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2</v>
      </c>
      <c r="J26" s="176" t="s">
        <v>231</v>
      </c>
      <c r="K26" s="165"/>
      <c r="L26" s="180">
        <v>270</v>
      </c>
      <c r="M26" s="181"/>
      <c r="N26" s="180"/>
      <c r="O26" s="181">
        <f t="shared" si="1"/>
        <v>540</v>
      </c>
      <c r="Q26" s="188">
        <v>13.5</v>
      </c>
      <c r="R26" s="189">
        <v>10.8</v>
      </c>
      <c r="S26" s="190">
        <v>216</v>
      </c>
      <c r="T26" s="191">
        <f t="shared" si="0"/>
        <v>432</v>
      </c>
      <c r="U26" s="192">
        <f t="shared" si="2"/>
        <v>108</v>
      </c>
      <c r="V26" s="193">
        <f t="shared" si="3"/>
        <v>0.2</v>
      </c>
      <c r="W26" s="214">
        <v>640</v>
      </c>
      <c r="X26" s="224">
        <f t="shared" si="4"/>
        <v>100</v>
      </c>
    </row>
    <row r="27" spans="1:24" ht="14.25" customHeight="1" x14ac:dyDescent="0.35">
      <c r="A27" s="178">
        <v>5</v>
      </c>
      <c r="B27" s="175"/>
      <c r="C27" s="165" t="s">
        <v>501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475.2</v>
      </c>
      <c r="M27" s="181"/>
      <c r="N27" s="180"/>
      <c r="O27" s="181">
        <f t="shared" si="1"/>
        <v>2851.2</v>
      </c>
      <c r="Q27" s="188">
        <v>8.8000000000000007</v>
      </c>
      <c r="R27" s="189">
        <v>5.4</v>
      </c>
      <c r="S27" s="190">
        <v>291.60000000000002</v>
      </c>
      <c r="T27" s="191">
        <f t="shared" si="0"/>
        <v>1749.6000000000001</v>
      </c>
      <c r="U27" s="192">
        <f t="shared" si="2"/>
        <v>1101.5999999999997</v>
      </c>
      <c r="V27" s="193">
        <f t="shared" si="3"/>
        <v>0.3863636363636363</v>
      </c>
      <c r="W27" s="214">
        <v>4050</v>
      </c>
      <c r="X27" s="224">
        <f t="shared" si="4"/>
        <v>1198.8000000000002</v>
      </c>
    </row>
    <row r="28" spans="1:24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640</v>
      </c>
      <c r="M28" s="181"/>
      <c r="N28" s="180"/>
      <c r="O28" s="181">
        <f t="shared" si="1"/>
        <v>640</v>
      </c>
      <c r="Q28" s="188">
        <v>32</v>
      </c>
      <c r="R28" s="189">
        <v>16</v>
      </c>
      <c r="S28" s="190">
        <v>320</v>
      </c>
      <c r="T28" s="191">
        <f t="shared" si="0"/>
        <v>320</v>
      </c>
      <c r="U28" s="192">
        <f t="shared" si="2"/>
        <v>320</v>
      </c>
      <c r="V28" s="193">
        <f t="shared" si="3"/>
        <v>0.5</v>
      </c>
      <c r="W28" s="214">
        <v>740</v>
      </c>
      <c r="X28" s="224">
        <f t="shared" si="4"/>
        <v>100</v>
      </c>
    </row>
    <row r="29" spans="1:24" ht="14.25" customHeight="1" x14ac:dyDescent="0.35">
      <c r="A29" s="178">
        <v>7</v>
      </c>
      <c r="B29" s="175"/>
      <c r="C29" s="165" t="s">
        <v>508</v>
      </c>
      <c r="D29" s="165"/>
      <c r="E29" s="165"/>
      <c r="F29" s="165"/>
      <c r="G29" s="165"/>
      <c r="H29" s="165"/>
      <c r="I29" s="175">
        <v>3</v>
      </c>
      <c r="J29" s="176" t="s">
        <v>232</v>
      </c>
      <c r="K29" s="165"/>
      <c r="L29" s="180">
        <v>675</v>
      </c>
      <c r="M29" s="181"/>
      <c r="N29" s="180"/>
      <c r="O29" s="181">
        <f t="shared" si="1"/>
        <v>2025</v>
      </c>
      <c r="Q29" s="188">
        <v>2.7</v>
      </c>
      <c r="R29" s="189">
        <v>1.3</v>
      </c>
      <c r="S29" s="190">
        <v>390</v>
      </c>
      <c r="T29" s="191">
        <f>SUM(I29*S29)</f>
        <v>1170</v>
      </c>
      <c r="U29" s="192">
        <f>SUM(O29-T29)</f>
        <v>855</v>
      </c>
      <c r="V29" s="193">
        <f t="shared" si="3"/>
        <v>0.42222222222222222</v>
      </c>
      <c r="W29" s="214">
        <v>2625</v>
      </c>
      <c r="X29" s="224">
        <f t="shared" si="4"/>
        <v>600</v>
      </c>
    </row>
    <row r="30" spans="1:24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4</v>
      </c>
      <c r="J30" s="176" t="s">
        <v>237</v>
      </c>
      <c r="K30" s="165"/>
      <c r="L30" s="180">
        <v>120</v>
      </c>
      <c r="M30" s="181"/>
      <c r="N30" s="180"/>
      <c r="O30" s="181">
        <f t="shared" si="1"/>
        <v>480</v>
      </c>
      <c r="Q30" s="188">
        <v>24</v>
      </c>
      <c r="R30" s="189">
        <v>19.5</v>
      </c>
      <c r="S30" s="190">
        <v>97.5</v>
      </c>
      <c r="T30" s="191">
        <f t="shared" si="0"/>
        <v>390</v>
      </c>
      <c r="U30" s="192">
        <f t="shared" si="2"/>
        <v>90</v>
      </c>
      <c r="V30" s="193">
        <f t="shared" si="3"/>
        <v>0.1875</v>
      </c>
      <c r="W30" s="214">
        <v>560</v>
      </c>
      <c r="X30" s="224">
        <f t="shared" si="4"/>
        <v>80</v>
      </c>
    </row>
    <row r="31" spans="1:24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2.5</v>
      </c>
      <c r="M31" s="181"/>
      <c r="N31" s="180"/>
      <c r="O31" s="181">
        <f t="shared" si="1"/>
        <v>300</v>
      </c>
      <c r="Q31" s="211">
        <v>2.5</v>
      </c>
      <c r="R31" s="189">
        <v>1.5</v>
      </c>
      <c r="S31" s="190">
        <v>1.5</v>
      </c>
      <c r="T31" s="191">
        <f t="shared" si="0"/>
        <v>180</v>
      </c>
      <c r="U31" s="192">
        <f t="shared" si="2"/>
        <v>120</v>
      </c>
      <c r="V31" s="193">
        <f t="shared" si="3"/>
        <v>0.4</v>
      </c>
      <c r="W31" s="214">
        <v>420</v>
      </c>
      <c r="X31" s="224">
        <f t="shared" si="4"/>
        <v>120</v>
      </c>
    </row>
    <row r="32" spans="1:24" ht="14.25" customHeight="1" x14ac:dyDescent="0.35">
      <c r="A32" s="178">
        <v>10</v>
      </c>
      <c r="B32" s="175"/>
      <c r="C32" s="165" t="s">
        <v>506</v>
      </c>
      <c r="D32" s="165"/>
      <c r="E32" s="165"/>
      <c r="F32" s="165"/>
      <c r="G32" s="165"/>
      <c r="H32" s="165"/>
      <c r="I32" s="175">
        <v>2</v>
      </c>
      <c r="J32" s="176" t="s">
        <v>475</v>
      </c>
      <c r="K32" s="165"/>
      <c r="L32" s="180">
        <v>68</v>
      </c>
      <c r="M32" s="181"/>
      <c r="N32" s="180"/>
      <c r="O32" s="181">
        <f t="shared" si="1"/>
        <v>136</v>
      </c>
      <c r="Q32" s="211">
        <v>68</v>
      </c>
      <c r="R32" s="189">
        <v>23.9</v>
      </c>
      <c r="S32" s="190">
        <v>23.9</v>
      </c>
      <c r="T32" s="191">
        <f t="shared" si="0"/>
        <v>47.8</v>
      </c>
      <c r="U32" s="192">
        <f t="shared" si="2"/>
        <v>88.2</v>
      </c>
      <c r="V32" s="193">
        <f t="shared" si="3"/>
        <v>0.64852941176470591</v>
      </c>
      <c r="W32" s="214">
        <v>136</v>
      </c>
      <c r="X32" s="224">
        <f t="shared" si="4"/>
        <v>0</v>
      </c>
    </row>
    <row r="33" spans="1:24" ht="14.25" customHeight="1" x14ac:dyDescent="0.35">
      <c r="A33" s="178">
        <v>11</v>
      </c>
      <c r="B33" s="175"/>
      <c r="C33" s="165" t="s">
        <v>507</v>
      </c>
      <c r="D33" s="165"/>
      <c r="E33" s="165"/>
      <c r="F33" s="165"/>
      <c r="G33" s="165"/>
      <c r="H33" s="165"/>
      <c r="I33" s="175">
        <v>2</v>
      </c>
      <c r="J33" s="176" t="s">
        <v>475</v>
      </c>
      <c r="K33" s="165"/>
      <c r="L33" s="180">
        <v>78</v>
      </c>
      <c r="M33" s="181"/>
      <c r="N33" s="180"/>
      <c r="O33" s="181">
        <f t="shared" si="1"/>
        <v>156</v>
      </c>
      <c r="Q33" s="211">
        <v>78</v>
      </c>
      <c r="R33" s="189"/>
      <c r="S33" s="190"/>
      <c r="T33" s="191">
        <f t="shared" si="0"/>
        <v>0</v>
      </c>
      <c r="U33" s="192">
        <f t="shared" ref="U33:U40" si="5">SUM(O33-T33)</f>
        <v>156</v>
      </c>
      <c r="V33" s="193">
        <f t="shared" ref="V33:V35" si="6">SUM(U33/O33)</f>
        <v>1</v>
      </c>
      <c r="W33" s="214">
        <v>156</v>
      </c>
      <c r="X33" s="224">
        <f t="shared" si="4"/>
        <v>0</v>
      </c>
    </row>
    <row r="34" spans="1:24" ht="14.25" customHeight="1" x14ac:dyDescent="0.35">
      <c r="A34" s="178">
        <v>12</v>
      </c>
      <c r="B34" s="175"/>
      <c r="C34" s="165" t="s">
        <v>474</v>
      </c>
      <c r="D34" s="165"/>
      <c r="E34" s="165"/>
      <c r="F34" s="165"/>
      <c r="G34" s="165"/>
      <c r="H34" s="165"/>
      <c r="I34" s="175">
        <v>1</v>
      </c>
      <c r="J34" s="176" t="s">
        <v>233</v>
      </c>
      <c r="K34" s="165"/>
      <c r="L34" s="180">
        <v>1222.5</v>
      </c>
      <c r="M34" s="181"/>
      <c r="N34" s="180"/>
      <c r="O34" s="181">
        <f t="shared" si="1"/>
        <v>1222.5</v>
      </c>
      <c r="Q34" s="211">
        <v>7.5</v>
      </c>
      <c r="R34" s="189">
        <v>5.5</v>
      </c>
      <c r="S34" s="190">
        <v>896.5</v>
      </c>
      <c r="T34" s="191">
        <f t="shared" si="0"/>
        <v>896.5</v>
      </c>
      <c r="U34" s="192">
        <f t="shared" si="5"/>
        <v>326</v>
      </c>
      <c r="V34" s="193">
        <f t="shared" si="6"/>
        <v>0.26666666666666666</v>
      </c>
      <c r="W34" s="214">
        <v>1613.7</v>
      </c>
      <c r="X34" s="224">
        <f t="shared" si="4"/>
        <v>391.20000000000005</v>
      </c>
    </row>
    <row r="35" spans="1:24" ht="14.25" customHeight="1" x14ac:dyDescent="0.35">
      <c r="A35" s="178">
        <v>13</v>
      </c>
      <c r="B35" s="175"/>
      <c r="C35" s="165" t="s">
        <v>504</v>
      </c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>
        <v>1200</v>
      </c>
      <c r="Q35" s="194"/>
      <c r="R35" s="189"/>
      <c r="S35" s="190"/>
      <c r="T35" s="191"/>
      <c r="U35" s="192">
        <f t="shared" si="5"/>
        <v>1200</v>
      </c>
      <c r="V35" s="193">
        <f t="shared" si="6"/>
        <v>1</v>
      </c>
      <c r="W35" s="214">
        <v>1200</v>
      </c>
      <c r="X35" s="225">
        <v>1200</v>
      </c>
    </row>
    <row r="36" spans="1:24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  <c r="Q36" s="194"/>
      <c r="R36" s="189"/>
      <c r="S36" s="190"/>
      <c r="T36" s="191"/>
      <c r="U36" s="192">
        <f t="shared" si="5"/>
        <v>0</v>
      </c>
      <c r="V36" s="193"/>
      <c r="W36" s="209"/>
      <c r="X36" s="209"/>
    </row>
    <row r="37" spans="1:24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  <c r="Q37" s="216"/>
      <c r="R37" s="217"/>
      <c r="S37" s="218"/>
      <c r="T37" s="219"/>
      <c r="U37" s="220">
        <f t="shared" si="5"/>
        <v>0</v>
      </c>
      <c r="V37" s="221"/>
      <c r="W37" s="222"/>
    </row>
    <row r="38" spans="1:24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  <c r="Q38" s="216"/>
      <c r="R38" s="217"/>
      <c r="S38" s="218"/>
      <c r="T38" s="219"/>
      <c r="U38" s="220">
        <f t="shared" si="5"/>
        <v>0</v>
      </c>
      <c r="V38" s="221"/>
      <c r="W38" s="222"/>
    </row>
    <row r="39" spans="1:24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  <c r="Q39" s="216"/>
      <c r="R39" s="217"/>
      <c r="S39" s="218"/>
      <c r="T39" s="219"/>
      <c r="U39" s="220">
        <f t="shared" si="5"/>
        <v>0</v>
      </c>
      <c r="V39" s="221"/>
    </row>
    <row r="40" spans="1:24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  <c r="Q40" s="216"/>
      <c r="R40" s="217"/>
      <c r="S40" s="218"/>
      <c r="T40" s="219"/>
      <c r="U40" s="220">
        <f t="shared" si="5"/>
        <v>0</v>
      </c>
      <c r="V40" s="221"/>
    </row>
    <row r="41" spans="1:24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  <c r="Q41" s="165"/>
      <c r="R41" s="165"/>
    </row>
    <row r="42" spans="1:24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  <c r="Q42" s="165"/>
      <c r="R42" s="165"/>
    </row>
    <row r="43" spans="1:24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  <c r="Q43" s="165"/>
      <c r="R43" s="165"/>
    </row>
    <row r="44" spans="1:24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  <c r="Q44" s="165"/>
      <c r="R44" s="165"/>
    </row>
    <row r="45" spans="1:24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  <c r="Q45" s="165"/>
      <c r="R45" s="165"/>
    </row>
    <row r="46" spans="1:24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24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24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24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24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24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24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24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24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35702.699999999997</v>
      </c>
      <c r="T54" s="206">
        <f>SUM(T23:T52)</f>
        <v>25396.899999999998</v>
      </c>
      <c r="U54" s="207">
        <f>SUM(U23:U52)</f>
        <v>10305.799999999999</v>
      </c>
      <c r="V54" s="208">
        <f t="shared" ref="V54" si="7">SUM(U54/O54)</f>
        <v>0.28865604001938228</v>
      </c>
      <c r="W54" s="207">
        <f>SUM(W23:W52)</f>
        <v>45990.7</v>
      </c>
      <c r="X54" s="207">
        <f>SUM(X23:X52)</f>
        <v>11488</v>
      </c>
    </row>
    <row r="55" spans="1:24" ht="14.25" customHeight="1" x14ac:dyDescent="0.35">
      <c r="A55" s="165" t="s">
        <v>509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  <c r="U55" s="209">
        <f>SUM(O54-T54)</f>
        <v>10305.799999999999</v>
      </c>
    </row>
    <row r="56" spans="1:24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24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24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24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24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24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24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24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24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96C-F4CE-4F0E-8DC7-A0C64FB2290F}">
  <sheetPr codeName="Sheet38"/>
  <dimension ref="A1:X1000"/>
  <sheetViews>
    <sheetView topLeftCell="A19" workbookViewId="0">
      <selection activeCell="C30" sqref="C30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10.6640625" style="158" bestFit="1" customWidth="1"/>
    <col min="18" max="18" width="6.58203125" style="158" customWidth="1"/>
    <col min="19" max="19" width="9" style="158" customWidth="1"/>
    <col min="20" max="20" width="10" style="158" customWidth="1"/>
    <col min="21" max="21" width="15" style="158" bestFit="1" customWidth="1"/>
    <col min="22" max="22" width="10.1640625" style="158" customWidth="1"/>
    <col min="23" max="23" width="8.75" style="158" customWidth="1"/>
    <col min="24" max="1026" width="12.83203125" style="158" customWidth="1"/>
    <col min="1027" max="1027" width="8.6640625" style="158" customWidth="1"/>
    <col min="102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4" t="s">
        <v>5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464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513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24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  <c r="R17" s="165"/>
    </row>
    <row r="18" spans="1:24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24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24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24" ht="14.25" customHeight="1" x14ac:dyDescent="0.35">
      <c r="A21" s="170" t="s">
        <v>16</v>
      </c>
      <c r="B21" s="245" t="s">
        <v>17</v>
      </c>
      <c r="C21" s="245"/>
      <c r="D21" s="245"/>
      <c r="E21" s="245"/>
      <c r="F21" s="245"/>
      <c r="G21" s="245"/>
      <c r="H21" s="245"/>
      <c r="I21" s="246" t="s">
        <v>18</v>
      </c>
      <c r="J21" s="246"/>
      <c r="K21" s="171"/>
      <c r="L21" s="172" t="s">
        <v>19</v>
      </c>
      <c r="M21" s="173"/>
      <c r="N21" s="246" t="s">
        <v>20</v>
      </c>
      <c r="O21" s="246"/>
    </row>
    <row r="22" spans="1:24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  <c r="Q22" s="177" t="s">
        <v>491</v>
      </c>
      <c r="R22" s="177" t="s">
        <v>492</v>
      </c>
      <c r="S22" s="177" t="s">
        <v>19</v>
      </c>
      <c r="T22" s="177" t="s">
        <v>493</v>
      </c>
      <c r="U22" s="177" t="s">
        <v>505</v>
      </c>
      <c r="V22" s="177" t="s">
        <v>494</v>
      </c>
      <c r="W22" s="177" t="s">
        <v>495</v>
      </c>
    </row>
    <row r="23" spans="1:24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7</v>
      </c>
      <c r="J23" s="176" t="s">
        <v>233</v>
      </c>
      <c r="K23" s="165"/>
      <c r="L23" s="180">
        <v>2750</v>
      </c>
      <c r="M23" s="181"/>
      <c r="N23" s="180"/>
      <c r="O23" s="181">
        <f>SUM(I23*L23)</f>
        <v>19250</v>
      </c>
      <c r="Q23" s="182">
        <v>12.5</v>
      </c>
      <c r="R23" s="183">
        <v>7.15</v>
      </c>
      <c r="S23" s="184">
        <v>1826</v>
      </c>
      <c r="T23" s="185">
        <f t="shared" ref="T23:T34" si="0">SUM(I23*S23)</f>
        <v>12782</v>
      </c>
      <c r="U23" s="212">
        <v>13552</v>
      </c>
      <c r="V23" s="186">
        <f>SUM(O23-T23)</f>
        <v>6468</v>
      </c>
      <c r="W23" s="187">
        <f t="shared" ref="W23:W34" si="1">SUM(V23/O23)</f>
        <v>0.33600000000000002</v>
      </c>
      <c r="X23" s="209">
        <f>SUM(O23-U23)</f>
        <v>5698</v>
      </c>
    </row>
    <row r="24" spans="1:24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2</v>
      </c>
      <c r="J24" s="176" t="s">
        <v>233</v>
      </c>
      <c r="K24" s="165"/>
      <c r="L24" s="180">
        <v>4400</v>
      </c>
      <c r="M24" s="181"/>
      <c r="N24" s="180"/>
      <c r="O24" s="181">
        <f t="shared" ref="O24:O34" si="2">SUM(I24*L24)</f>
        <v>8800</v>
      </c>
      <c r="Q24" s="188">
        <v>22</v>
      </c>
      <c r="R24" s="189">
        <v>14</v>
      </c>
      <c r="S24" s="190">
        <v>3454</v>
      </c>
      <c r="T24" s="191">
        <f t="shared" si="0"/>
        <v>6908</v>
      </c>
      <c r="U24" s="213">
        <v>7600</v>
      </c>
      <c r="V24" s="192">
        <f t="shared" ref="V24:V40" si="3">SUM(O24-T24)</f>
        <v>1892</v>
      </c>
      <c r="W24" s="193">
        <f t="shared" si="1"/>
        <v>0.215</v>
      </c>
      <c r="X24" s="209">
        <f t="shared" ref="X24:X34" si="4">SUM(O24-U24)</f>
        <v>1200</v>
      </c>
    </row>
    <row r="25" spans="1:24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1160</v>
      </c>
      <c r="M25" s="181"/>
      <c r="N25" s="180"/>
      <c r="O25" s="181">
        <f t="shared" si="2"/>
        <v>5800</v>
      </c>
      <c r="Q25" s="188">
        <v>58</v>
      </c>
      <c r="R25" s="189">
        <v>36</v>
      </c>
      <c r="S25" s="190">
        <v>720</v>
      </c>
      <c r="T25" s="191">
        <f t="shared" si="0"/>
        <v>3600</v>
      </c>
      <c r="U25" s="213">
        <v>5000</v>
      </c>
      <c r="V25" s="192">
        <f t="shared" si="3"/>
        <v>2200</v>
      </c>
      <c r="W25" s="193">
        <f t="shared" si="1"/>
        <v>0.37931034482758619</v>
      </c>
      <c r="X25" s="209">
        <f t="shared" si="4"/>
        <v>800</v>
      </c>
    </row>
    <row r="26" spans="1:24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2</v>
      </c>
      <c r="J26" s="176" t="s">
        <v>231</v>
      </c>
      <c r="K26" s="165"/>
      <c r="L26" s="180">
        <v>320</v>
      </c>
      <c r="M26" s="181"/>
      <c r="N26" s="180"/>
      <c r="O26" s="181">
        <f t="shared" si="2"/>
        <v>640</v>
      </c>
      <c r="Q26" s="188">
        <v>16</v>
      </c>
      <c r="R26" s="189">
        <v>10.8</v>
      </c>
      <c r="S26" s="190">
        <v>254</v>
      </c>
      <c r="T26" s="191">
        <f t="shared" si="0"/>
        <v>508</v>
      </c>
      <c r="U26" s="213">
        <v>540</v>
      </c>
      <c r="V26" s="192">
        <f t="shared" si="3"/>
        <v>132</v>
      </c>
      <c r="W26" s="193">
        <f t="shared" si="1"/>
        <v>0.20624999999999999</v>
      </c>
      <c r="X26" s="209">
        <f t="shared" si="4"/>
        <v>100</v>
      </c>
    </row>
    <row r="27" spans="1:24" ht="14.25" customHeight="1" x14ac:dyDescent="0.35">
      <c r="A27" s="178">
        <v>5</v>
      </c>
      <c r="B27" s="175"/>
      <c r="C27" s="165" t="s">
        <v>501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675</v>
      </c>
      <c r="M27" s="181"/>
      <c r="N27" s="180"/>
      <c r="O27" s="181">
        <f t="shared" si="2"/>
        <v>4050</v>
      </c>
      <c r="Q27" s="188">
        <v>12.5</v>
      </c>
      <c r="R27" s="189">
        <v>8.3000000000000007</v>
      </c>
      <c r="S27" s="190">
        <v>556.1</v>
      </c>
      <c r="T27" s="191">
        <f t="shared" si="0"/>
        <v>3336.6000000000004</v>
      </c>
      <c r="U27" s="213">
        <v>2851.2</v>
      </c>
      <c r="V27" s="192">
        <f t="shared" si="3"/>
        <v>713.39999999999964</v>
      </c>
      <c r="W27" s="193">
        <f t="shared" si="1"/>
        <v>0.17614814814814805</v>
      </c>
      <c r="X27" s="209">
        <f t="shared" si="4"/>
        <v>1198.8000000000002</v>
      </c>
    </row>
    <row r="28" spans="1:24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740</v>
      </c>
      <c r="M28" s="181"/>
      <c r="N28" s="180"/>
      <c r="O28" s="181">
        <f t="shared" si="2"/>
        <v>740</v>
      </c>
      <c r="Q28" s="188">
        <v>37</v>
      </c>
      <c r="R28" s="189">
        <v>16</v>
      </c>
      <c r="S28" s="190">
        <v>320</v>
      </c>
      <c r="T28" s="191">
        <f t="shared" si="0"/>
        <v>320</v>
      </c>
      <c r="U28" s="213">
        <v>640</v>
      </c>
      <c r="V28" s="192">
        <f t="shared" si="3"/>
        <v>420</v>
      </c>
      <c r="W28" s="193">
        <f t="shared" si="1"/>
        <v>0.56756756756756754</v>
      </c>
      <c r="X28" s="209">
        <f t="shared" si="4"/>
        <v>100</v>
      </c>
    </row>
    <row r="29" spans="1:24" ht="14.25" customHeight="1" x14ac:dyDescent="0.35">
      <c r="A29" s="178">
        <v>7</v>
      </c>
      <c r="B29" s="175"/>
      <c r="C29" s="165" t="s">
        <v>508</v>
      </c>
      <c r="D29" s="165"/>
      <c r="E29" s="165"/>
      <c r="F29" s="165"/>
      <c r="G29" s="165"/>
      <c r="H29" s="165"/>
      <c r="I29" s="175">
        <v>3</v>
      </c>
      <c r="J29" s="176" t="s">
        <v>232</v>
      </c>
      <c r="K29" s="165"/>
      <c r="L29" s="180">
        <v>875</v>
      </c>
      <c r="M29" s="181"/>
      <c r="N29" s="180"/>
      <c r="O29" s="181">
        <f t="shared" si="2"/>
        <v>2625</v>
      </c>
      <c r="Q29" s="188">
        <v>3.5</v>
      </c>
      <c r="R29" s="189">
        <v>1.3</v>
      </c>
      <c r="S29" s="190">
        <v>390</v>
      </c>
      <c r="T29" s="191">
        <f>SUM(I29*S29)</f>
        <v>1170</v>
      </c>
      <c r="U29" s="213">
        <v>2025</v>
      </c>
      <c r="V29" s="192">
        <f>SUM(O29-T29)</f>
        <v>1455</v>
      </c>
      <c r="W29" s="193">
        <f t="shared" si="1"/>
        <v>0.55428571428571427</v>
      </c>
      <c r="X29" s="209">
        <f t="shared" si="4"/>
        <v>600</v>
      </c>
    </row>
    <row r="30" spans="1:24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4</v>
      </c>
      <c r="J30" s="176" t="s">
        <v>237</v>
      </c>
      <c r="K30" s="165"/>
      <c r="L30" s="180">
        <v>140</v>
      </c>
      <c r="M30" s="181"/>
      <c r="N30" s="180"/>
      <c r="O30" s="181">
        <f t="shared" si="2"/>
        <v>560</v>
      </c>
      <c r="Q30" s="188">
        <v>28</v>
      </c>
      <c r="R30" s="189">
        <v>19.5</v>
      </c>
      <c r="S30" s="190">
        <v>97.5</v>
      </c>
      <c r="T30" s="191">
        <f t="shared" si="0"/>
        <v>390</v>
      </c>
      <c r="U30" s="213">
        <v>480</v>
      </c>
      <c r="V30" s="192">
        <f t="shared" si="3"/>
        <v>170</v>
      </c>
      <c r="W30" s="193">
        <f t="shared" si="1"/>
        <v>0.30357142857142855</v>
      </c>
      <c r="X30" s="209">
        <f t="shared" si="4"/>
        <v>80</v>
      </c>
    </row>
    <row r="31" spans="1:24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3.5</v>
      </c>
      <c r="M31" s="181"/>
      <c r="N31" s="180"/>
      <c r="O31" s="181">
        <f t="shared" si="2"/>
        <v>420</v>
      </c>
      <c r="Q31" s="211">
        <v>3.5</v>
      </c>
      <c r="R31" s="189">
        <v>1.5</v>
      </c>
      <c r="S31" s="190">
        <v>1.5</v>
      </c>
      <c r="T31" s="191">
        <f t="shared" si="0"/>
        <v>180</v>
      </c>
      <c r="U31" s="213">
        <v>300</v>
      </c>
      <c r="V31" s="192">
        <f t="shared" si="3"/>
        <v>240</v>
      </c>
      <c r="W31" s="193">
        <f t="shared" si="1"/>
        <v>0.5714285714285714</v>
      </c>
      <c r="X31" s="209">
        <f t="shared" si="4"/>
        <v>120</v>
      </c>
    </row>
    <row r="32" spans="1:24" ht="14.25" customHeight="1" x14ac:dyDescent="0.35">
      <c r="A32" s="178">
        <v>10</v>
      </c>
      <c r="B32" s="175"/>
      <c r="C32" s="165" t="s">
        <v>506</v>
      </c>
      <c r="D32" s="165"/>
      <c r="E32" s="165"/>
      <c r="F32" s="165"/>
      <c r="G32" s="165"/>
      <c r="H32" s="165"/>
      <c r="I32" s="175">
        <v>2</v>
      </c>
      <c r="J32" s="176" t="s">
        <v>475</v>
      </c>
      <c r="K32" s="165"/>
      <c r="L32" s="180">
        <v>68</v>
      </c>
      <c r="M32" s="181"/>
      <c r="N32" s="180"/>
      <c r="O32" s="181">
        <f t="shared" si="2"/>
        <v>136</v>
      </c>
      <c r="Q32" s="211">
        <v>68</v>
      </c>
      <c r="R32" s="189">
        <v>23.9</v>
      </c>
      <c r="S32" s="190">
        <v>23.9</v>
      </c>
      <c r="T32" s="191">
        <f t="shared" si="0"/>
        <v>47.8</v>
      </c>
      <c r="U32" s="213">
        <v>136</v>
      </c>
      <c r="V32" s="192">
        <f t="shared" si="3"/>
        <v>88.2</v>
      </c>
      <c r="W32" s="193">
        <f t="shared" si="1"/>
        <v>0.64852941176470591</v>
      </c>
      <c r="X32" s="209">
        <f t="shared" si="4"/>
        <v>0</v>
      </c>
    </row>
    <row r="33" spans="1:24" ht="14.25" customHeight="1" x14ac:dyDescent="0.35">
      <c r="A33" s="178">
        <v>11</v>
      </c>
      <c r="B33" s="175"/>
      <c r="C33" s="165" t="s">
        <v>507</v>
      </c>
      <c r="D33" s="165"/>
      <c r="E33" s="165"/>
      <c r="F33" s="165"/>
      <c r="G33" s="165"/>
      <c r="H33" s="165"/>
      <c r="I33" s="175">
        <v>2</v>
      </c>
      <c r="J33" s="176" t="s">
        <v>475</v>
      </c>
      <c r="K33" s="165"/>
      <c r="L33" s="180">
        <v>78</v>
      </c>
      <c r="M33" s="181"/>
      <c r="N33" s="180"/>
      <c r="O33" s="181">
        <f t="shared" si="2"/>
        <v>156</v>
      </c>
      <c r="Q33" s="211">
        <v>78</v>
      </c>
      <c r="R33" s="189">
        <v>5.5</v>
      </c>
      <c r="S33" s="190"/>
      <c r="T33" s="191">
        <f t="shared" si="0"/>
        <v>0</v>
      </c>
      <c r="U33" s="213">
        <v>156</v>
      </c>
      <c r="V33" s="192">
        <f t="shared" si="3"/>
        <v>156</v>
      </c>
      <c r="W33" s="193">
        <f t="shared" si="1"/>
        <v>1</v>
      </c>
      <c r="X33" s="209">
        <f t="shared" si="4"/>
        <v>0</v>
      </c>
    </row>
    <row r="34" spans="1:24" ht="14.25" customHeight="1" x14ac:dyDescent="0.35">
      <c r="A34" s="178">
        <v>12</v>
      </c>
      <c r="B34" s="175"/>
      <c r="C34" s="165" t="s">
        <v>474</v>
      </c>
      <c r="D34" s="165"/>
      <c r="E34" s="165"/>
      <c r="F34" s="165"/>
      <c r="G34" s="165"/>
      <c r="H34" s="165"/>
      <c r="I34" s="175">
        <v>1</v>
      </c>
      <c r="J34" s="176" t="s">
        <v>233</v>
      </c>
      <c r="K34" s="165"/>
      <c r="L34" s="180">
        <v>1613.7</v>
      </c>
      <c r="M34" s="181"/>
      <c r="N34" s="180"/>
      <c r="O34" s="181">
        <f t="shared" si="2"/>
        <v>1613.7</v>
      </c>
      <c r="Q34" s="211">
        <v>9.9</v>
      </c>
      <c r="R34" s="189">
        <v>5.5</v>
      </c>
      <c r="S34" s="190">
        <v>896.5</v>
      </c>
      <c r="T34" s="191">
        <f t="shared" si="0"/>
        <v>896.5</v>
      </c>
      <c r="U34" s="213">
        <v>1222.5</v>
      </c>
      <c r="V34" s="192">
        <f t="shared" si="3"/>
        <v>717.2</v>
      </c>
      <c r="W34" s="193">
        <f t="shared" si="1"/>
        <v>0.44444444444444448</v>
      </c>
      <c r="X34" s="209">
        <f t="shared" si="4"/>
        <v>391.20000000000005</v>
      </c>
    </row>
    <row r="35" spans="1:24" ht="14.25" customHeight="1" x14ac:dyDescent="0.35">
      <c r="A35" s="178">
        <v>13</v>
      </c>
      <c r="B35" s="175"/>
      <c r="C35" s="165" t="s">
        <v>504</v>
      </c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>
        <v>1200</v>
      </c>
      <c r="Q35" s="194"/>
      <c r="R35" s="189"/>
      <c r="S35" s="190"/>
      <c r="T35" s="191"/>
      <c r="U35" s="213">
        <v>1200</v>
      </c>
      <c r="V35" s="192">
        <f t="shared" si="3"/>
        <v>1200</v>
      </c>
      <c r="W35" s="193"/>
      <c r="X35" s="209">
        <v>1200</v>
      </c>
    </row>
    <row r="36" spans="1:24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  <c r="Q36" s="194"/>
      <c r="R36" s="189"/>
      <c r="S36" s="190"/>
      <c r="T36" s="191"/>
      <c r="U36" s="213"/>
      <c r="V36" s="192">
        <f t="shared" si="3"/>
        <v>0</v>
      </c>
      <c r="W36" s="193"/>
    </row>
    <row r="37" spans="1:24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  <c r="Q37" s="194"/>
      <c r="R37" s="189"/>
      <c r="S37" s="190"/>
      <c r="T37" s="191"/>
      <c r="U37" s="213"/>
      <c r="V37" s="192">
        <f t="shared" si="3"/>
        <v>0</v>
      </c>
      <c r="W37" s="193"/>
    </row>
    <row r="38" spans="1:24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  <c r="Q38" s="194"/>
      <c r="R38" s="189"/>
      <c r="S38" s="190"/>
      <c r="T38" s="191"/>
      <c r="U38" s="213"/>
      <c r="V38" s="192">
        <f t="shared" si="3"/>
        <v>0</v>
      </c>
      <c r="W38" s="193"/>
    </row>
    <row r="39" spans="1:24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  <c r="Q39" s="194"/>
      <c r="R39" s="189"/>
      <c r="S39" s="190"/>
      <c r="T39" s="191"/>
      <c r="U39" s="213"/>
      <c r="V39" s="192">
        <f t="shared" si="3"/>
        <v>0</v>
      </c>
      <c r="W39" s="193"/>
    </row>
    <row r="40" spans="1:24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  <c r="Q40" s="194"/>
      <c r="R40" s="189"/>
      <c r="S40" s="190"/>
      <c r="T40" s="191"/>
      <c r="U40" s="213"/>
      <c r="V40" s="192">
        <f t="shared" si="3"/>
        <v>0</v>
      </c>
      <c r="W40" s="193"/>
    </row>
    <row r="41" spans="1:24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  <c r="Q41" s="165"/>
      <c r="R41" s="165"/>
    </row>
    <row r="42" spans="1:24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  <c r="Q42" s="165"/>
      <c r="R42" s="165"/>
    </row>
    <row r="43" spans="1:24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  <c r="Q43" s="165"/>
      <c r="R43" s="165"/>
    </row>
    <row r="44" spans="1:24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  <c r="Q44" s="165"/>
      <c r="R44" s="165"/>
    </row>
    <row r="45" spans="1:24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  <c r="Q45" s="165"/>
      <c r="R45" s="165"/>
    </row>
    <row r="46" spans="1:24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24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24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24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24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24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24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24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24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45990.7</v>
      </c>
      <c r="Q54" s="206"/>
      <c r="R54" s="206"/>
      <c r="S54" s="206"/>
      <c r="T54" s="206">
        <f>SUM(T23:T52)</f>
        <v>30138.899999999998</v>
      </c>
      <c r="U54" s="206">
        <f t="shared" ref="U54:X54" si="5">SUM(U23:U52)</f>
        <v>35702.699999999997</v>
      </c>
      <c r="V54" s="206">
        <f t="shared" si="5"/>
        <v>15851.800000000001</v>
      </c>
      <c r="W54" s="206"/>
      <c r="X54" s="206">
        <f t="shared" si="5"/>
        <v>11488</v>
      </c>
    </row>
    <row r="55" spans="1:24" ht="14.25" customHeight="1" x14ac:dyDescent="0.35">
      <c r="A55" s="165" t="s">
        <v>510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  <c r="V55" s="209">
        <f>SUM(O54-T54)</f>
        <v>15851.8</v>
      </c>
    </row>
    <row r="56" spans="1:24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24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24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24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24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24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24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24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24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8ABE-94D5-4234-94D8-68C266255685}">
  <sheetPr codeName="Sheet39"/>
  <dimension ref="A1:Q1000"/>
  <sheetViews>
    <sheetView topLeftCell="A14" workbookViewId="0">
      <selection activeCell="O34" sqref="O34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7.75" style="158" customWidth="1"/>
    <col min="18" max="1024" width="12.83203125" style="158" customWidth="1"/>
    <col min="1025" max="1025" width="8.6640625" style="158" customWidth="1"/>
    <col min="1026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4" t="s">
        <v>476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15" ht="14.25" customHeight="1" x14ac:dyDescent="0.35">
      <c r="A10" s="161"/>
      <c r="B10" s="161"/>
      <c r="C10" s="164" t="s">
        <v>477</v>
      </c>
      <c r="D10" s="161"/>
      <c r="E10" s="161"/>
      <c r="F10" s="161"/>
      <c r="H10" s="161"/>
      <c r="I10" s="161"/>
      <c r="J10" s="161"/>
      <c r="K10" s="161"/>
      <c r="L10" s="161"/>
      <c r="M10" s="161"/>
      <c r="N10" s="164" t="s">
        <v>477</v>
      </c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479</v>
      </c>
      <c r="M11" s="168" t="s">
        <v>7</v>
      </c>
      <c r="N11" s="165" t="s">
        <v>480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482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483</v>
      </c>
      <c r="M13" s="168" t="s">
        <v>7</v>
      </c>
      <c r="N13" s="165"/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 t="s">
        <v>63</v>
      </c>
      <c r="M14" s="168" t="s">
        <v>7</v>
      </c>
      <c r="N14" s="165" t="s">
        <v>485</v>
      </c>
      <c r="O14" s="165"/>
    </row>
    <row r="15" spans="1:15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 t="s">
        <v>486</v>
      </c>
      <c r="M15" s="168" t="s">
        <v>7</v>
      </c>
      <c r="N15" s="165" t="s">
        <v>487</v>
      </c>
      <c r="O15" s="165"/>
    </row>
    <row r="16" spans="1:15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 t="s">
        <v>488</v>
      </c>
      <c r="M16" s="168" t="s">
        <v>7</v>
      </c>
      <c r="N16" s="165"/>
      <c r="O16" s="165"/>
    </row>
    <row r="17" spans="1:17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 t="s">
        <v>489</v>
      </c>
      <c r="M17" s="168" t="s">
        <v>7</v>
      </c>
      <c r="N17" s="165" t="s">
        <v>490</v>
      </c>
      <c r="O17" s="165"/>
      <c r="Q17" s="165"/>
    </row>
    <row r="18" spans="1:17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7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7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7" ht="14.25" customHeight="1" x14ac:dyDescent="0.35">
      <c r="A21" s="170" t="s">
        <v>16</v>
      </c>
      <c r="B21" s="245" t="s">
        <v>17</v>
      </c>
      <c r="C21" s="245"/>
      <c r="D21" s="245"/>
      <c r="E21" s="245"/>
      <c r="F21" s="245"/>
      <c r="G21" s="245"/>
      <c r="H21" s="245"/>
      <c r="I21" s="246" t="s">
        <v>18</v>
      </c>
      <c r="J21" s="246"/>
      <c r="K21" s="171"/>
      <c r="L21" s="172" t="s">
        <v>19</v>
      </c>
      <c r="M21" s="173"/>
      <c r="N21" s="246" t="s">
        <v>20</v>
      </c>
      <c r="O21" s="246"/>
    </row>
    <row r="22" spans="1:17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7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5</v>
      </c>
      <c r="J23" s="176" t="s">
        <v>233</v>
      </c>
      <c r="K23" s="165"/>
      <c r="L23" s="180">
        <v>2970</v>
      </c>
      <c r="M23" s="181"/>
      <c r="N23" s="180"/>
      <c r="O23" s="181">
        <f>SUM(I23*L23)</f>
        <v>14850</v>
      </c>
    </row>
    <row r="24" spans="1:17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1</v>
      </c>
      <c r="J24" s="176" t="s">
        <v>233</v>
      </c>
      <c r="K24" s="165"/>
      <c r="L24" s="180">
        <v>5000</v>
      </c>
      <c r="M24" s="181"/>
      <c r="N24" s="180"/>
      <c r="O24" s="181">
        <f t="shared" ref="O24:O32" si="0">SUM(I24*L24)</f>
        <v>5000</v>
      </c>
    </row>
    <row r="25" spans="1:17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1040</v>
      </c>
      <c r="M25" s="181"/>
      <c r="N25" s="180"/>
      <c r="O25" s="181">
        <f t="shared" si="0"/>
        <v>5200</v>
      </c>
    </row>
    <row r="26" spans="1:17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5</v>
      </c>
      <c r="J26" s="176" t="s">
        <v>231</v>
      </c>
      <c r="K26" s="165"/>
      <c r="L26" s="180">
        <v>340</v>
      </c>
      <c r="M26" s="181"/>
      <c r="N26" s="180"/>
      <c r="O26" s="181">
        <f t="shared" si="0"/>
        <v>1700</v>
      </c>
    </row>
    <row r="27" spans="1:17" ht="14.25" customHeight="1" x14ac:dyDescent="0.35">
      <c r="A27" s="178">
        <v>5</v>
      </c>
      <c r="B27" s="175"/>
      <c r="C27" s="165" t="s">
        <v>469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951.4</v>
      </c>
      <c r="M27" s="181"/>
      <c r="N27" s="180"/>
      <c r="O27" s="181">
        <f t="shared" si="0"/>
        <v>5708.4</v>
      </c>
    </row>
    <row r="28" spans="1:17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760</v>
      </c>
      <c r="M28" s="181"/>
      <c r="N28" s="180"/>
      <c r="O28" s="181">
        <f t="shared" si="0"/>
        <v>760</v>
      </c>
    </row>
    <row r="29" spans="1:17" ht="14.25" customHeight="1" x14ac:dyDescent="0.35">
      <c r="A29" s="178">
        <v>7</v>
      </c>
      <c r="B29" s="175"/>
      <c r="C29" s="165" t="s">
        <v>471</v>
      </c>
      <c r="D29" s="165"/>
      <c r="E29" s="165"/>
      <c r="F29" s="165"/>
      <c r="G29" s="165"/>
      <c r="H29" s="165"/>
      <c r="I29" s="175">
        <v>4</v>
      </c>
      <c r="J29" s="176" t="s">
        <v>232</v>
      </c>
      <c r="K29" s="165"/>
      <c r="L29" s="180">
        <v>1260</v>
      </c>
      <c r="M29" s="181"/>
      <c r="N29" s="180"/>
      <c r="O29" s="181">
        <f t="shared" si="0"/>
        <v>5040</v>
      </c>
    </row>
    <row r="30" spans="1:17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3</v>
      </c>
      <c r="J30" s="176" t="s">
        <v>237</v>
      </c>
      <c r="K30" s="165"/>
      <c r="L30" s="180">
        <v>130</v>
      </c>
      <c r="M30" s="181"/>
      <c r="N30" s="180"/>
      <c r="O30" s="181">
        <f t="shared" si="0"/>
        <v>390</v>
      </c>
    </row>
    <row r="31" spans="1:17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2</v>
      </c>
      <c r="M31" s="181"/>
      <c r="N31" s="180"/>
      <c r="O31" s="181">
        <f t="shared" si="0"/>
        <v>240</v>
      </c>
    </row>
    <row r="32" spans="1:17" ht="14.25" customHeight="1" x14ac:dyDescent="0.35">
      <c r="A32" s="178">
        <v>10</v>
      </c>
      <c r="B32" s="175"/>
      <c r="C32" s="165" t="s">
        <v>473</v>
      </c>
      <c r="D32" s="165"/>
      <c r="E32" s="165"/>
      <c r="F32" s="165"/>
      <c r="G32" s="165"/>
      <c r="H32" s="165"/>
      <c r="I32" s="175">
        <v>6</v>
      </c>
      <c r="J32" s="176" t="s">
        <v>475</v>
      </c>
      <c r="K32" s="165"/>
      <c r="L32" s="180">
        <v>78</v>
      </c>
      <c r="M32" s="181"/>
      <c r="N32" s="180"/>
      <c r="O32" s="181">
        <f t="shared" si="0"/>
        <v>468</v>
      </c>
    </row>
    <row r="33" spans="1:15" ht="14.25" customHeight="1" x14ac:dyDescent="0.35">
      <c r="A33" s="178">
        <v>11</v>
      </c>
      <c r="B33" s="175"/>
      <c r="C33" s="165" t="s">
        <v>502</v>
      </c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>
        <v>1200</v>
      </c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</row>
    <row r="46" spans="1:15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15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15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15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15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15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15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15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15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40556.400000000001</v>
      </c>
    </row>
    <row r="55" spans="1:15" ht="14.25" customHeight="1" x14ac:dyDescent="0.35">
      <c r="A55" s="165" t="s">
        <v>503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</row>
    <row r="56" spans="1:15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15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15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15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15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15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15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15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15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3383-BC46-4228-8502-28C4908EBD50}">
  <sheetPr codeName="Sheet4">
    <pageSetUpPr fitToPage="1"/>
  </sheetPr>
  <dimension ref="A1:Q999"/>
  <sheetViews>
    <sheetView workbookViewId="0">
      <selection activeCell="L14" sqref="L14:N14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67</v>
      </c>
      <c r="L11" s="8" t="s">
        <v>8</v>
      </c>
      <c r="M11" s="6" t="s">
        <v>7</v>
      </c>
      <c r="N11" s="27" t="s">
        <v>66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53</v>
      </c>
      <c r="L12" s="8" t="s">
        <v>10</v>
      </c>
      <c r="M12" s="6" t="s">
        <v>7</v>
      </c>
      <c r="N12" s="36" t="s">
        <v>76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72</v>
      </c>
      <c r="L14" s="59" t="s">
        <v>63</v>
      </c>
      <c r="M14" s="60" t="s">
        <v>7</v>
      </c>
      <c r="N14" s="12" t="s">
        <v>64</v>
      </c>
      <c r="Q14" s="12"/>
    </row>
    <row r="15" spans="1:17" ht="14.25" customHeight="1" x14ac:dyDescent="0.35">
      <c r="A15" s="17"/>
      <c r="D15" s="17" t="s">
        <v>71</v>
      </c>
      <c r="K15" s="3"/>
      <c r="L15" s="3"/>
      <c r="N15" s="3"/>
    </row>
    <row r="16" spans="1:17" ht="14.25" customHeight="1" x14ac:dyDescent="0.35">
      <c r="A16" s="17"/>
      <c r="D16" s="17" t="s">
        <v>73</v>
      </c>
    </row>
    <row r="17" spans="1:15" ht="14.25" customHeight="1" x14ac:dyDescent="0.35">
      <c r="A17" s="17"/>
      <c r="D17" s="17" t="s">
        <v>74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70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75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68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6.2</v>
      </c>
      <c r="M26" s="35"/>
      <c r="N26" s="12"/>
      <c r="O26" s="46">
        <f t="shared" ref="O26" si="0">J26*L26</f>
        <v>1395</v>
      </c>
    </row>
    <row r="27" spans="1:15" ht="14.25" customHeight="1" x14ac:dyDescent="0.35">
      <c r="A27" s="45">
        <v>2</v>
      </c>
      <c r="B27" s="12" t="s">
        <v>69</v>
      </c>
      <c r="C27" s="12"/>
      <c r="D27" s="12"/>
      <c r="E27" s="12"/>
      <c r="F27" s="12"/>
      <c r="G27" s="12"/>
      <c r="H27" s="12"/>
      <c r="I27" s="12"/>
      <c r="J27" s="14">
        <v>160</v>
      </c>
      <c r="K27" s="13" t="s">
        <v>22</v>
      </c>
      <c r="L27" s="33">
        <v>4.2</v>
      </c>
      <c r="M27" s="35"/>
      <c r="N27" s="12"/>
      <c r="O27" s="46">
        <f>J27*L27</f>
        <v>672</v>
      </c>
    </row>
    <row r="28" spans="1:15" ht="14.25" customHeight="1" x14ac:dyDescent="0.35">
      <c r="A28" s="45"/>
      <c r="B28" s="12"/>
      <c r="C28" s="12"/>
      <c r="D28" s="12"/>
      <c r="E28" s="12"/>
      <c r="F28" s="12"/>
      <c r="G28" s="12"/>
      <c r="H28" s="12"/>
      <c r="I28" s="12"/>
      <c r="J28" s="14"/>
      <c r="K28" s="13"/>
      <c r="L28" s="33"/>
      <c r="M28" s="35"/>
      <c r="N28" s="12"/>
      <c r="O28" s="46"/>
    </row>
    <row r="29" spans="1:15" ht="14.25" customHeight="1" x14ac:dyDescent="0.35">
      <c r="A29" s="45"/>
      <c r="B29" s="12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</row>
    <row r="30" spans="1:15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C800-CC2B-40B4-A469-10670AE7F96A}">
  <sheetPr codeName="Sheet40"/>
  <dimension ref="A1:V1000"/>
  <sheetViews>
    <sheetView topLeftCell="A13" workbookViewId="0">
      <selection activeCell="Q11" sqref="Q11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10.6640625" style="158" bestFit="1" customWidth="1"/>
    <col min="18" max="18" width="6.58203125" style="158" customWidth="1"/>
    <col min="19" max="19" width="9" style="158" customWidth="1"/>
    <col min="20" max="20" width="10" style="158" customWidth="1"/>
    <col min="21" max="21" width="10.1640625" style="158" customWidth="1"/>
    <col min="22" max="22" width="8.75" style="158" customWidth="1"/>
    <col min="23" max="1025" width="12.83203125" style="158" customWidth="1"/>
    <col min="1026" max="1026" width="8.6640625" style="158" customWidth="1"/>
    <col min="1027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4" t="s">
        <v>476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15" ht="14.25" customHeight="1" x14ac:dyDescent="0.35">
      <c r="A10" s="161"/>
      <c r="B10" s="161"/>
      <c r="C10" s="164" t="s">
        <v>477</v>
      </c>
      <c r="D10" s="161"/>
      <c r="E10" s="161"/>
      <c r="F10" s="161"/>
      <c r="H10" s="161"/>
      <c r="I10" s="161"/>
      <c r="J10" s="161"/>
      <c r="K10" s="161"/>
      <c r="L10" s="161"/>
      <c r="M10" s="161"/>
      <c r="N10" s="164" t="s">
        <v>477</v>
      </c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479</v>
      </c>
      <c r="M11" s="168" t="s">
        <v>7</v>
      </c>
      <c r="N11" s="165" t="s">
        <v>480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482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483</v>
      </c>
      <c r="M13" s="168" t="s">
        <v>7</v>
      </c>
      <c r="N13" s="165"/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 t="s">
        <v>63</v>
      </c>
      <c r="M14" s="168" t="s">
        <v>7</v>
      </c>
      <c r="N14" s="165" t="s">
        <v>485</v>
      </c>
      <c r="O14" s="165"/>
    </row>
    <row r="15" spans="1:15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 t="s">
        <v>486</v>
      </c>
      <c r="M15" s="168" t="s">
        <v>7</v>
      </c>
      <c r="N15" s="165" t="s">
        <v>487</v>
      </c>
      <c r="O15" s="165"/>
    </row>
    <row r="16" spans="1:15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 t="s">
        <v>488</v>
      </c>
      <c r="M16" s="168" t="s">
        <v>7</v>
      </c>
      <c r="N16" s="165"/>
      <c r="O16" s="165"/>
    </row>
    <row r="17" spans="1:22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 t="s">
        <v>489</v>
      </c>
      <c r="M17" s="168" t="s">
        <v>7</v>
      </c>
      <c r="N17" s="165" t="s">
        <v>490</v>
      </c>
      <c r="O17" s="165"/>
      <c r="R17" s="165"/>
    </row>
    <row r="18" spans="1:22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22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22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22" ht="14.25" customHeight="1" x14ac:dyDescent="0.35">
      <c r="A21" s="170" t="s">
        <v>16</v>
      </c>
      <c r="B21" s="245" t="s">
        <v>17</v>
      </c>
      <c r="C21" s="245"/>
      <c r="D21" s="245"/>
      <c r="E21" s="245"/>
      <c r="F21" s="245"/>
      <c r="G21" s="245"/>
      <c r="H21" s="245"/>
      <c r="I21" s="246" t="s">
        <v>18</v>
      </c>
      <c r="J21" s="246"/>
      <c r="K21" s="171"/>
      <c r="L21" s="172" t="s">
        <v>19</v>
      </c>
      <c r="M21" s="173"/>
      <c r="N21" s="246" t="s">
        <v>20</v>
      </c>
      <c r="O21" s="246"/>
    </row>
    <row r="22" spans="1:22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  <c r="Q22" s="177" t="s">
        <v>491</v>
      </c>
      <c r="R22" s="177" t="s">
        <v>492</v>
      </c>
      <c r="S22" s="177" t="s">
        <v>19</v>
      </c>
      <c r="T22" s="177" t="s">
        <v>493</v>
      </c>
      <c r="U22" s="177" t="s">
        <v>494</v>
      </c>
      <c r="V22" s="177" t="s">
        <v>495</v>
      </c>
    </row>
    <row r="23" spans="1:22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5</v>
      </c>
      <c r="J23" s="176" t="s">
        <v>233</v>
      </c>
      <c r="K23" s="165"/>
      <c r="L23" s="180">
        <v>2134</v>
      </c>
      <c r="M23" s="181"/>
      <c r="N23" s="180"/>
      <c r="O23" s="181">
        <f>SUM(I23*L23)</f>
        <v>10670</v>
      </c>
      <c r="Q23" s="182">
        <v>9.6999999999999993</v>
      </c>
      <c r="R23" s="183">
        <v>8.3000000000000007</v>
      </c>
      <c r="S23" s="184">
        <v>1826</v>
      </c>
      <c r="T23" s="185">
        <f t="shared" ref="T23:T30" si="0">SUM(I23*S23)</f>
        <v>9130</v>
      </c>
      <c r="U23" s="186">
        <f>SUM(O23-T23)</f>
        <v>1540</v>
      </c>
      <c r="V23" s="187">
        <f>SUM(U23/O23)</f>
        <v>0.14432989690721648</v>
      </c>
    </row>
    <row r="24" spans="1:22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1</v>
      </c>
      <c r="J24" s="176" t="s">
        <v>233</v>
      </c>
      <c r="K24" s="165"/>
      <c r="L24" s="180">
        <v>4000</v>
      </c>
      <c r="M24" s="181"/>
      <c r="N24" s="180"/>
      <c r="O24" s="181">
        <f t="shared" ref="O24:O32" si="1">SUM(I24*L24)</f>
        <v>4000</v>
      </c>
      <c r="Q24" s="188">
        <v>20</v>
      </c>
      <c r="R24" s="189">
        <v>15.7</v>
      </c>
      <c r="S24" s="190">
        <v>3454</v>
      </c>
      <c r="T24" s="191">
        <f t="shared" si="0"/>
        <v>3454</v>
      </c>
      <c r="U24" s="192">
        <f t="shared" ref="U24:U32" si="2">SUM(O24-T24)</f>
        <v>546</v>
      </c>
      <c r="V24" s="193">
        <f t="shared" ref="V24:V32" si="3">SUM(U24/O24)</f>
        <v>0.13650000000000001</v>
      </c>
    </row>
    <row r="25" spans="1:22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960</v>
      </c>
      <c r="M25" s="181"/>
      <c r="N25" s="180"/>
      <c r="O25" s="181">
        <f t="shared" si="1"/>
        <v>4800</v>
      </c>
      <c r="Q25" s="188">
        <v>48</v>
      </c>
      <c r="R25" s="189">
        <v>36</v>
      </c>
      <c r="S25" s="190">
        <v>720</v>
      </c>
      <c r="T25" s="191">
        <f t="shared" si="0"/>
        <v>3600</v>
      </c>
      <c r="U25" s="192">
        <f t="shared" si="2"/>
        <v>1200</v>
      </c>
      <c r="V25" s="193">
        <f t="shared" si="3"/>
        <v>0.25</v>
      </c>
    </row>
    <row r="26" spans="1:22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5</v>
      </c>
      <c r="J26" s="176" t="s">
        <v>231</v>
      </c>
      <c r="K26" s="165"/>
      <c r="L26" s="180">
        <v>270</v>
      </c>
      <c r="M26" s="181"/>
      <c r="N26" s="180"/>
      <c r="O26" s="181">
        <f t="shared" si="1"/>
        <v>1350</v>
      </c>
      <c r="Q26" s="188">
        <v>13.5</v>
      </c>
      <c r="R26" s="189">
        <v>12.7</v>
      </c>
      <c r="S26" s="190">
        <v>254</v>
      </c>
      <c r="T26" s="191">
        <f t="shared" si="0"/>
        <v>1270</v>
      </c>
      <c r="U26" s="192">
        <f t="shared" si="2"/>
        <v>80</v>
      </c>
      <c r="V26" s="193">
        <f t="shared" si="3"/>
        <v>5.9259259259259262E-2</v>
      </c>
    </row>
    <row r="27" spans="1:22" ht="14.25" customHeight="1" x14ac:dyDescent="0.35">
      <c r="A27" s="178">
        <v>5</v>
      </c>
      <c r="B27" s="175"/>
      <c r="C27" s="165" t="s">
        <v>469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656.6</v>
      </c>
      <c r="M27" s="181"/>
      <c r="N27" s="180"/>
      <c r="O27" s="181">
        <f t="shared" si="1"/>
        <v>3939.6000000000004</v>
      </c>
      <c r="Q27" s="188">
        <v>8.3000000000000007</v>
      </c>
      <c r="R27" s="189">
        <v>8.3000000000000007</v>
      </c>
      <c r="S27" s="190">
        <v>556.1</v>
      </c>
      <c r="T27" s="191">
        <f t="shared" si="0"/>
        <v>3336.6000000000004</v>
      </c>
      <c r="U27" s="192">
        <f t="shared" si="2"/>
        <v>603</v>
      </c>
      <c r="V27" s="193">
        <f t="shared" si="3"/>
        <v>0.15306122448979589</v>
      </c>
    </row>
    <row r="28" spans="1:22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640</v>
      </c>
      <c r="M28" s="181"/>
      <c r="N28" s="180"/>
      <c r="O28" s="181">
        <f t="shared" si="1"/>
        <v>640</v>
      </c>
      <c r="Q28" s="188">
        <v>32</v>
      </c>
      <c r="R28" s="189">
        <v>16</v>
      </c>
      <c r="S28" s="190">
        <v>320</v>
      </c>
      <c r="T28" s="191">
        <f t="shared" si="0"/>
        <v>320</v>
      </c>
      <c r="U28" s="192">
        <f t="shared" si="2"/>
        <v>320</v>
      </c>
      <c r="V28" s="193">
        <f t="shared" si="3"/>
        <v>0.5</v>
      </c>
    </row>
    <row r="29" spans="1:22" ht="14.25" customHeight="1" x14ac:dyDescent="0.35">
      <c r="A29" s="178">
        <v>7</v>
      </c>
      <c r="B29" s="175"/>
      <c r="C29" s="165" t="s">
        <v>471</v>
      </c>
      <c r="D29" s="165"/>
      <c r="E29" s="165"/>
      <c r="F29" s="165"/>
      <c r="G29" s="165"/>
      <c r="H29" s="165"/>
      <c r="I29" s="175">
        <v>4</v>
      </c>
      <c r="J29" s="176" t="s">
        <v>232</v>
      </c>
      <c r="K29" s="165"/>
      <c r="L29" s="180">
        <v>810</v>
      </c>
      <c r="M29" s="181"/>
      <c r="N29" s="180"/>
      <c r="O29" s="181">
        <f t="shared" si="1"/>
        <v>3240</v>
      </c>
      <c r="Q29" s="188">
        <v>1.45</v>
      </c>
      <c r="R29" s="189">
        <v>1.45</v>
      </c>
      <c r="S29" s="190">
        <v>435</v>
      </c>
      <c r="T29" s="191">
        <f t="shared" si="0"/>
        <v>1740</v>
      </c>
      <c r="U29" s="192">
        <f t="shared" si="2"/>
        <v>1500</v>
      </c>
      <c r="V29" s="193">
        <f t="shared" si="3"/>
        <v>0.46296296296296297</v>
      </c>
    </row>
    <row r="30" spans="1:22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3</v>
      </c>
      <c r="J30" s="176" t="s">
        <v>237</v>
      </c>
      <c r="K30" s="165"/>
      <c r="L30" s="180">
        <v>115</v>
      </c>
      <c r="M30" s="181"/>
      <c r="N30" s="180"/>
      <c r="O30" s="181">
        <f t="shared" si="1"/>
        <v>345</v>
      </c>
      <c r="Q30" s="188">
        <v>23</v>
      </c>
      <c r="R30" s="189">
        <v>19.2</v>
      </c>
      <c r="S30" s="190">
        <v>96</v>
      </c>
      <c r="T30" s="191">
        <f t="shared" si="0"/>
        <v>288</v>
      </c>
      <c r="U30" s="192">
        <f t="shared" si="2"/>
        <v>57</v>
      </c>
      <c r="V30" s="193">
        <f t="shared" si="3"/>
        <v>0.16521739130434782</v>
      </c>
    </row>
    <row r="31" spans="1:22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2</v>
      </c>
      <c r="M31" s="181"/>
      <c r="N31" s="180"/>
      <c r="O31" s="181">
        <f t="shared" si="1"/>
        <v>240</v>
      </c>
      <c r="Q31" s="194"/>
      <c r="R31" s="189"/>
      <c r="S31" s="190"/>
      <c r="T31" s="191"/>
      <c r="U31" s="192">
        <f t="shared" si="2"/>
        <v>240</v>
      </c>
      <c r="V31" s="193">
        <f t="shared" si="3"/>
        <v>1</v>
      </c>
    </row>
    <row r="32" spans="1:22" ht="14.25" customHeight="1" x14ac:dyDescent="0.35">
      <c r="A32" s="178">
        <v>10</v>
      </c>
      <c r="B32" s="175"/>
      <c r="C32" s="165" t="s">
        <v>473</v>
      </c>
      <c r="D32" s="165"/>
      <c r="E32" s="165"/>
      <c r="F32" s="165"/>
      <c r="G32" s="165"/>
      <c r="H32" s="165"/>
      <c r="I32" s="175">
        <v>6</v>
      </c>
      <c r="J32" s="176" t="s">
        <v>475</v>
      </c>
      <c r="K32" s="165"/>
      <c r="L32" s="180">
        <v>68</v>
      </c>
      <c r="M32" s="181"/>
      <c r="N32" s="180"/>
      <c r="O32" s="181">
        <f t="shared" si="1"/>
        <v>408</v>
      </c>
      <c r="Q32" s="194"/>
      <c r="R32" s="189"/>
      <c r="S32" s="190"/>
      <c r="T32" s="191"/>
      <c r="U32" s="192">
        <f t="shared" si="2"/>
        <v>408</v>
      </c>
      <c r="V32" s="193">
        <f t="shared" si="3"/>
        <v>1</v>
      </c>
    </row>
    <row r="33" spans="1:15" ht="14.25" customHeight="1" x14ac:dyDescent="0.35">
      <c r="A33" s="178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</row>
    <row r="46" spans="1:15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15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15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22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22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22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22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22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22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29632.6</v>
      </c>
      <c r="T54" s="206">
        <f>SUM(T23:T52)</f>
        <v>23138.6</v>
      </c>
      <c r="U54" s="207">
        <f>SUM(U23:U52)</f>
        <v>6494</v>
      </c>
      <c r="V54" s="208">
        <f t="shared" ref="V54" si="4">SUM(U54/O54)</f>
        <v>0.21915053015935154</v>
      </c>
    </row>
    <row r="55" spans="1:22" ht="14.25" customHeight="1" x14ac:dyDescent="0.35">
      <c r="A55" s="165" t="s">
        <v>496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  <c r="U55" s="209">
        <f>SUM(O54-T54)</f>
        <v>6494</v>
      </c>
    </row>
    <row r="56" spans="1:22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22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22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22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22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22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22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22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22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F03E-3E7E-498D-A098-81E09ABE2959}">
  <sheetPr codeName="Sheet41"/>
  <dimension ref="A1:Q991"/>
  <sheetViews>
    <sheetView topLeftCell="A10" workbookViewId="0">
      <selection activeCell="C23" sqref="C23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4" t="s">
        <v>5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518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514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517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515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518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519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520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5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5" ht="14.25" customHeight="1" x14ac:dyDescent="0.35">
      <c r="A18" s="165" t="s">
        <v>13</v>
      </c>
      <c r="B18" s="165" t="s">
        <v>7</v>
      </c>
      <c r="C18" s="166" t="s">
        <v>516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5" ht="14.25" customHeight="1" x14ac:dyDescent="0.35">
      <c r="A19" s="165" t="s">
        <v>14</v>
      </c>
      <c r="B19" s="165" t="s">
        <v>7</v>
      </c>
      <c r="C19" s="166" t="s">
        <v>521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5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5" ht="14.25" customHeight="1" x14ac:dyDescent="0.35">
      <c r="A21" s="170" t="s">
        <v>16</v>
      </c>
      <c r="B21" s="245" t="s">
        <v>17</v>
      </c>
      <c r="C21" s="245"/>
      <c r="D21" s="245"/>
      <c r="E21" s="245"/>
      <c r="F21" s="245"/>
      <c r="G21" s="245"/>
      <c r="H21" s="245"/>
      <c r="I21" s="246" t="s">
        <v>18</v>
      </c>
      <c r="J21" s="246"/>
      <c r="K21" s="171"/>
      <c r="L21" s="172" t="s">
        <v>19</v>
      </c>
      <c r="M21" s="173"/>
      <c r="N21" s="246" t="s">
        <v>20</v>
      </c>
      <c r="O21" s="246"/>
    </row>
    <row r="22" spans="1:15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5" ht="14.25" customHeight="1" x14ac:dyDescent="0.35">
      <c r="A23" s="178">
        <v>1</v>
      </c>
      <c r="B23" s="175"/>
      <c r="C23" s="179" t="s">
        <v>522</v>
      </c>
      <c r="D23" s="165"/>
      <c r="E23" s="165"/>
      <c r="F23" s="165"/>
      <c r="G23" s="165"/>
      <c r="H23" s="165"/>
      <c r="I23" s="175">
        <v>1</v>
      </c>
      <c r="J23" s="176" t="s">
        <v>233</v>
      </c>
      <c r="K23" s="165"/>
      <c r="L23" s="180">
        <v>1738</v>
      </c>
      <c r="M23" s="181"/>
      <c r="N23" s="180"/>
      <c r="O23" s="181">
        <f>SUM(I23*L23)</f>
        <v>1738</v>
      </c>
    </row>
    <row r="24" spans="1:15" ht="14.25" customHeight="1" x14ac:dyDescent="0.35">
      <c r="A24" s="178">
        <v>2</v>
      </c>
      <c r="B24" s="175"/>
      <c r="C24" s="165" t="s">
        <v>523</v>
      </c>
      <c r="D24" s="165"/>
      <c r="E24" s="165"/>
      <c r="F24" s="165"/>
      <c r="G24" s="165"/>
      <c r="H24" s="165"/>
      <c r="I24" s="175">
        <v>1</v>
      </c>
      <c r="J24" s="176" t="s">
        <v>235</v>
      </c>
      <c r="K24" s="165"/>
      <c r="L24" s="180">
        <v>48</v>
      </c>
      <c r="M24" s="181"/>
      <c r="N24" s="180"/>
      <c r="O24" s="181">
        <f t="shared" ref="O24:O25" si="0">SUM(I24*L24)</f>
        <v>48</v>
      </c>
    </row>
    <row r="25" spans="1:15" ht="14.25" customHeight="1" x14ac:dyDescent="0.35">
      <c r="A25" s="178">
        <v>3</v>
      </c>
      <c r="B25" s="175"/>
      <c r="C25" s="165" t="s">
        <v>524</v>
      </c>
      <c r="D25" s="165"/>
      <c r="E25" s="165"/>
      <c r="F25" s="165"/>
      <c r="G25" s="165"/>
      <c r="H25" s="165"/>
      <c r="I25" s="175">
        <v>2</v>
      </c>
      <c r="J25" s="176" t="s">
        <v>237</v>
      </c>
      <c r="K25" s="165"/>
      <c r="L25" s="180">
        <v>170</v>
      </c>
      <c r="M25" s="181"/>
      <c r="N25" s="180"/>
      <c r="O25" s="181">
        <f t="shared" si="0"/>
        <v>340</v>
      </c>
    </row>
    <row r="26" spans="1:15" ht="14.25" customHeight="1" x14ac:dyDescent="0.35">
      <c r="A26" s="178"/>
      <c r="B26" s="175"/>
      <c r="C26" s="165"/>
      <c r="D26" s="165"/>
      <c r="E26" s="165"/>
      <c r="F26" s="165"/>
      <c r="G26" s="165"/>
      <c r="H26" s="165"/>
      <c r="I26" s="175"/>
      <c r="J26" s="176"/>
      <c r="K26" s="165"/>
      <c r="L26" s="180"/>
      <c r="M26" s="181"/>
      <c r="N26" s="180"/>
      <c r="O26" s="181"/>
    </row>
    <row r="27" spans="1:15" ht="14.25" customHeight="1" x14ac:dyDescent="0.35">
      <c r="A27" s="174"/>
      <c r="B27" s="175"/>
      <c r="C27" s="165"/>
      <c r="D27" s="165"/>
      <c r="E27" s="165"/>
      <c r="F27" s="165"/>
      <c r="G27" s="165"/>
      <c r="H27" s="165"/>
      <c r="I27" s="175"/>
      <c r="J27" s="176"/>
      <c r="K27" s="165"/>
      <c r="L27" s="180"/>
      <c r="M27" s="181"/>
      <c r="N27" s="180"/>
      <c r="O27" s="181"/>
    </row>
    <row r="28" spans="1:15" ht="14.25" customHeight="1" x14ac:dyDescent="0.35">
      <c r="A28" s="174"/>
      <c r="B28" s="175"/>
      <c r="C28" s="165"/>
      <c r="D28" s="165"/>
      <c r="E28" s="165"/>
      <c r="F28" s="165"/>
      <c r="G28" s="165"/>
      <c r="H28" s="165"/>
      <c r="I28" s="175"/>
      <c r="J28" s="176"/>
      <c r="K28" s="165"/>
      <c r="L28" s="180"/>
      <c r="M28" s="181"/>
      <c r="N28" s="180"/>
      <c r="O28" s="181"/>
    </row>
    <row r="29" spans="1:15" ht="14.25" customHeight="1" x14ac:dyDescent="0.35">
      <c r="A29" s="174"/>
      <c r="B29" s="175"/>
      <c r="C29" s="165"/>
      <c r="D29" s="165"/>
      <c r="E29" s="165"/>
      <c r="F29" s="165"/>
      <c r="G29" s="165"/>
      <c r="H29" s="165"/>
      <c r="I29" s="175"/>
      <c r="J29" s="176"/>
      <c r="K29" s="165"/>
      <c r="L29" s="180"/>
      <c r="M29" s="181"/>
      <c r="N29" s="180"/>
      <c r="O29" s="181"/>
    </row>
    <row r="30" spans="1:15" ht="14.25" customHeight="1" x14ac:dyDescent="0.35">
      <c r="A30" s="174"/>
      <c r="B30" s="175"/>
      <c r="C30" s="165"/>
      <c r="D30" s="165"/>
      <c r="E30" s="165"/>
      <c r="F30" s="165"/>
      <c r="G30" s="165"/>
      <c r="H30" s="165"/>
      <c r="I30" s="175"/>
      <c r="J30" s="176"/>
      <c r="K30" s="165"/>
      <c r="L30" s="180"/>
      <c r="M30" s="181"/>
      <c r="N30" s="180"/>
      <c r="O30" s="181"/>
    </row>
    <row r="31" spans="1:15" ht="14.25" customHeight="1" x14ac:dyDescent="0.35">
      <c r="A31" s="174"/>
      <c r="B31" s="175"/>
      <c r="C31" s="165"/>
      <c r="D31" s="165"/>
      <c r="E31" s="165"/>
      <c r="F31" s="165"/>
      <c r="G31" s="165"/>
      <c r="H31" s="165"/>
      <c r="I31" s="175"/>
      <c r="J31" s="176"/>
      <c r="K31" s="165"/>
      <c r="L31" s="180"/>
      <c r="M31" s="181"/>
      <c r="N31" s="180"/>
      <c r="O31" s="181"/>
    </row>
    <row r="32" spans="1:15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2126</v>
      </c>
    </row>
    <row r="47" spans="1:15" ht="14.25" customHeight="1" x14ac:dyDescent="0.35">
      <c r="A47" s="165" t="s">
        <v>525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9FED-CD0A-4A97-AA6E-3D7AE65DDC51}">
  <dimension ref="A1:Q991"/>
  <sheetViews>
    <sheetView topLeftCell="A34" workbookViewId="0">
      <selection activeCell="A48" sqref="A48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5.83203125" style="158" customWidth="1"/>
    <col min="18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4" t="s">
        <v>5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526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529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536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538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528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527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/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5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5" ht="14.25" customHeight="1" x14ac:dyDescent="0.35">
      <c r="A18" s="165" t="s">
        <v>13</v>
      </c>
      <c r="B18" s="165" t="s">
        <v>7</v>
      </c>
      <c r="C18" s="166" t="s">
        <v>530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5" ht="14.25" customHeight="1" x14ac:dyDescent="0.35">
      <c r="A19" s="165" t="s">
        <v>14</v>
      </c>
      <c r="B19" s="165" t="s">
        <v>7</v>
      </c>
      <c r="C19" s="166" t="s">
        <v>531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5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5" ht="14.25" customHeight="1" x14ac:dyDescent="0.35">
      <c r="A21" s="170" t="s">
        <v>16</v>
      </c>
      <c r="B21" s="245" t="s">
        <v>17</v>
      </c>
      <c r="C21" s="245"/>
      <c r="D21" s="245"/>
      <c r="E21" s="245"/>
      <c r="F21" s="245"/>
      <c r="G21" s="245"/>
      <c r="H21" s="245"/>
      <c r="I21" s="246" t="s">
        <v>18</v>
      </c>
      <c r="J21" s="246"/>
      <c r="K21" s="171"/>
      <c r="L21" s="172" t="s">
        <v>19</v>
      </c>
      <c r="M21" s="173"/>
      <c r="N21" s="246" t="s">
        <v>20</v>
      </c>
      <c r="O21" s="246"/>
    </row>
    <row r="22" spans="1:15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5" ht="14.25" customHeight="1" x14ac:dyDescent="0.35">
      <c r="A23" s="178">
        <v>1</v>
      </c>
      <c r="B23" s="175"/>
      <c r="C23" s="179" t="s">
        <v>537</v>
      </c>
      <c r="D23" s="165"/>
      <c r="E23" s="165"/>
      <c r="F23" s="165"/>
      <c r="G23" s="165"/>
      <c r="H23" s="165"/>
      <c r="I23" s="175">
        <v>11</v>
      </c>
      <c r="J23" s="176" t="s">
        <v>231</v>
      </c>
      <c r="K23" s="165"/>
      <c r="L23" s="180">
        <v>230</v>
      </c>
      <c r="M23" s="181"/>
      <c r="N23" s="180"/>
      <c r="O23" s="181">
        <f>SUM(I23*L23)</f>
        <v>2530</v>
      </c>
    </row>
    <row r="24" spans="1:15" ht="14.25" customHeight="1" x14ac:dyDescent="0.35">
      <c r="A24" s="178">
        <v>2</v>
      </c>
      <c r="B24" s="175"/>
      <c r="C24" s="179" t="s">
        <v>532</v>
      </c>
      <c r="D24" s="165"/>
      <c r="E24" s="165"/>
      <c r="F24" s="165"/>
      <c r="G24" s="165"/>
      <c r="H24" s="165"/>
      <c r="I24" s="175">
        <v>1</v>
      </c>
      <c r="J24" s="176" t="s">
        <v>232</v>
      </c>
      <c r="K24" s="165"/>
      <c r="L24" s="180">
        <v>475.2</v>
      </c>
      <c r="M24" s="181"/>
      <c r="N24" s="180"/>
      <c r="O24" s="181">
        <f t="shared" ref="O24:O25" si="0">SUM(I24*L24)</f>
        <v>475.2</v>
      </c>
    </row>
    <row r="25" spans="1:15" ht="14.25" customHeight="1" x14ac:dyDescent="0.35">
      <c r="A25" s="178">
        <v>3</v>
      </c>
      <c r="B25" s="175"/>
      <c r="C25" s="165" t="s">
        <v>533</v>
      </c>
      <c r="D25" s="165"/>
      <c r="E25" s="165"/>
      <c r="F25" s="165"/>
      <c r="G25" s="165"/>
      <c r="H25" s="165"/>
      <c r="I25" s="175">
        <v>1</v>
      </c>
      <c r="J25" s="176" t="s">
        <v>237</v>
      </c>
      <c r="K25" s="165"/>
      <c r="L25" s="180">
        <v>120</v>
      </c>
      <c r="M25" s="181"/>
      <c r="N25" s="180"/>
      <c r="O25" s="181">
        <f t="shared" si="0"/>
        <v>120</v>
      </c>
    </row>
    <row r="26" spans="1:15" ht="14.25" customHeight="1" x14ac:dyDescent="0.35">
      <c r="A26" s="178">
        <v>4</v>
      </c>
      <c r="B26" s="175"/>
      <c r="C26" s="165" t="s">
        <v>534</v>
      </c>
      <c r="D26" s="165"/>
      <c r="E26" s="165"/>
      <c r="F26" s="165"/>
      <c r="G26" s="165"/>
      <c r="H26" s="165"/>
      <c r="I26" s="175">
        <v>1</v>
      </c>
      <c r="J26" s="176" t="s">
        <v>173</v>
      </c>
      <c r="K26" s="165"/>
      <c r="L26" s="180">
        <v>310</v>
      </c>
      <c r="M26" s="181"/>
      <c r="N26" s="180"/>
      <c r="O26" s="181">
        <v>310</v>
      </c>
    </row>
    <row r="27" spans="1:15" ht="14.25" customHeight="1" x14ac:dyDescent="0.35">
      <c r="A27" s="178">
        <v>5</v>
      </c>
      <c r="B27" s="175"/>
      <c r="C27" s="165" t="s">
        <v>535</v>
      </c>
      <c r="D27" s="165"/>
      <c r="E27" s="165"/>
      <c r="F27" s="165"/>
      <c r="G27" s="165"/>
      <c r="H27" s="165"/>
      <c r="I27" s="175"/>
      <c r="J27" s="176"/>
      <c r="K27" s="165"/>
      <c r="L27" s="180"/>
      <c r="M27" s="181"/>
      <c r="N27" s="180"/>
      <c r="O27" s="181">
        <v>100</v>
      </c>
    </row>
    <row r="28" spans="1:15" ht="14.25" customHeight="1" x14ac:dyDescent="0.35">
      <c r="A28" s="174"/>
      <c r="B28" s="175"/>
      <c r="C28" s="165"/>
      <c r="D28" s="165"/>
      <c r="E28" s="165"/>
      <c r="F28" s="165"/>
      <c r="G28" s="165"/>
      <c r="H28" s="165"/>
      <c r="I28" s="175"/>
      <c r="J28" s="176"/>
      <c r="K28" s="165"/>
      <c r="L28" s="180"/>
      <c r="M28" s="181"/>
      <c r="N28" s="180"/>
      <c r="O28" s="181"/>
    </row>
    <row r="29" spans="1:15" ht="14.25" customHeight="1" x14ac:dyDescent="0.35">
      <c r="A29" s="174"/>
      <c r="B29" s="175"/>
      <c r="C29" s="165"/>
      <c r="D29" s="165"/>
      <c r="E29" s="165"/>
      <c r="F29" s="165"/>
      <c r="G29" s="165"/>
      <c r="H29" s="165"/>
      <c r="I29" s="175"/>
      <c r="J29" s="176"/>
      <c r="K29" s="165"/>
      <c r="L29" s="180"/>
      <c r="M29" s="181"/>
      <c r="N29" s="180"/>
      <c r="O29" s="181"/>
    </row>
    <row r="30" spans="1:15" ht="14.25" customHeight="1" x14ac:dyDescent="0.35">
      <c r="A30" s="174"/>
      <c r="B30" s="175"/>
      <c r="C30" s="165"/>
      <c r="D30" s="165"/>
      <c r="E30" s="165"/>
      <c r="F30" s="165"/>
      <c r="G30" s="165"/>
      <c r="H30" s="165"/>
      <c r="I30" s="175"/>
      <c r="J30" s="176"/>
      <c r="K30" s="165"/>
      <c r="L30" s="180"/>
      <c r="M30" s="181"/>
      <c r="N30" s="180"/>
      <c r="O30" s="181"/>
    </row>
    <row r="31" spans="1:15" ht="14.25" customHeight="1" x14ac:dyDescent="0.35">
      <c r="A31" s="174"/>
      <c r="B31" s="175"/>
      <c r="C31" s="165"/>
      <c r="D31" s="165"/>
      <c r="E31" s="165"/>
      <c r="F31" s="165"/>
      <c r="G31" s="165"/>
      <c r="H31" s="165"/>
      <c r="I31" s="175"/>
      <c r="J31" s="176"/>
      <c r="K31" s="165"/>
      <c r="L31" s="180"/>
      <c r="M31" s="181"/>
      <c r="N31" s="180"/>
      <c r="O31" s="181"/>
    </row>
    <row r="32" spans="1:15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3535.2</v>
      </c>
    </row>
    <row r="47" spans="1:15" ht="14.25" customHeight="1" x14ac:dyDescent="0.35">
      <c r="A47" s="165" t="s">
        <v>539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866-9CD6-4352-A561-FCA36B0EA8C9}">
  <dimension ref="A1:Q991"/>
  <sheetViews>
    <sheetView tabSelected="1" topLeftCell="A13" workbookViewId="0">
      <selection activeCell="R30" sqref="R30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6.75" style="158" customWidth="1"/>
    <col min="18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4" t="s">
        <v>5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540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546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541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547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542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543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38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7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7" ht="14.25" customHeight="1" x14ac:dyDescent="0.35">
      <c r="A18" s="165" t="s">
        <v>13</v>
      </c>
      <c r="B18" s="165" t="s">
        <v>7</v>
      </c>
      <c r="C18" s="166" t="s">
        <v>544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7" ht="14.25" customHeight="1" x14ac:dyDescent="0.35">
      <c r="A19" s="165" t="s">
        <v>14</v>
      </c>
      <c r="B19" s="165" t="s">
        <v>7</v>
      </c>
      <c r="C19" s="166" t="s">
        <v>545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7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7" ht="14.25" customHeight="1" x14ac:dyDescent="0.35">
      <c r="A21" s="170" t="s">
        <v>16</v>
      </c>
      <c r="B21" s="245" t="s">
        <v>17</v>
      </c>
      <c r="C21" s="245"/>
      <c r="D21" s="245"/>
      <c r="E21" s="245"/>
      <c r="F21" s="245"/>
      <c r="G21" s="245"/>
      <c r="H21" s="245"/>
      <c r="I21" s="246" t="s">
        <v>18</v>
      </c>
      <c r="J21" s="246"/>
      <c r="K21" s="171"/>
      <c r="L21" s="172" t="s">
        <v>19</v>
      </c>
      <c r="M21" s="173"/>
      <c r="N21" s="246" t="s">
        <v>20</v>
      </c>
      <c r="O21" s="246"/>
    </row>
    <row r="22" spans="1:17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7" ht="14.25" customHeight="1" x14ac:dyDescent="0.35">
      <c r="A23" s="178">
        <v>1</v>
      </c>
      <c r="B23" s="175"/>
      <c r="C23" s="179" t="s">
        <v>400</v>
      </c>
      <c r="D23" s="165"/>
      <c r="E23" s="165"/>
      <c r="F23" s="165"/>
      <c r="G23" s="165"/>
      <c r="H23" s="165"/>
      <c r="I23" s="175">
        <v>1</v>
      </c>
      <c r="J23" s="176" t="s">
        <v>233</v>
      </c>
      <c r="K23" s="165"/>
      <c r="L23" s="180">
        <v>1826</v>
      </c>
      <c r="M23" s="181"/>
      <c r="N23" s="180"/>
      <c r="O23" s="181">
        <f>SUM(I23*L23)</f>
        <v>1826</v>
      </c>
      <c r="Q23" s="247">
        <v>8.3000000000000007</v>
      </c>
    </row>
    <row r="24" spans="1:17" ht="14.25" customHeight="1" x14ac:dyDescent="0.35">
      <c r="A24" s="178">
        <v>2</v>
      </c>
      <c r="B24" s="175"/>
      <c r="C24" s="179" t="s">
        <v>548</v>
      </c>
      <c r="D24" s="165"/>
      <c r="E24" s="165"/>
      <c r="F24" s="165"/>
      <c r="G24" s="165"/>
      <c r="H24" s="165"/>
      <c r="I24" s="175">
        <v>1</v>
      </c>
      <c r="J24" s="176" t="s">
        <v>232</v>
      </c>
      <c r="K24" s="165"/>
      <c r="L24" s="180">
        <v>405</v>
      </c>
      <c r="M24" s="181"/>
      <c r="N24" s="180"/>
      <c r="O24" s="181">
        <f t="shared" ref="O24:O31" si="0">SUM(I24*L24)</f>
        <v>405</v>
      </c>
      <c r="Q24" s="247">
        <v>7.5</v>
      </c>
    </row>
    <row r="25" spans="1:17" ht="14.25" customHeight="1" x14ac:dyDescent="0.35">
      <c r="A25" s="178">
        <v>3</v>
      </c>
      <c r="B25" s="175"/>
      <c r="C25" s="165" t="s">
        <v>549</v>
      </c>
      <c r="D25" s="165"/>
      <c r="E25" s="165"/>
      <c r="F25" s="165"/>
      <c r="G25" s="165"/>
      <c r="H25" s="165"/>
      <c r="I25" s="175">
        <v>1</v>
      </c>
      <c r="J25" s="176" t="s">
        <v>232</v>
      </c>
      <c r="K25" s="165"/>
      <c r="L25" s="180">
        <v>277.5</v>
      </c>
      <c r="M25" s="181"/>
      <c r="N25" s="180"/>
      <c r="O25" s="181">
        <f t="shared" si="0"/>
        <v>277.5</v>
      </c>
      <c r="Q25" s="247">
        <v>7.5</v>
      </c>
    </row>
    <row r="26" spans="1:17" ht="14.25" customHeight="1" x14ac:dyDescent="0.35">
      <c r="A26" s="178">
        <v>4</v>
      </c>
      <c r="B26" s="175"/>
      <c r="C26" s="165" t="s">
        <v>434</v>
      </c>
      <c r="D26" s="165"/>
      <c r="E26" s="165"/>
      <c r="F26" s="165"/>
      <c r="G26" s="165"/>
      <c r="H26" s="165"/>
      <c r="I26" s="175">
        <v>1</v>
      </c>
      <c r="J26" s="176" t="s">
        <v>173</v>
      </c>
      <c r="K26" s="165"/>
      <c r="L26" s="180">
        <v>420</v>
      </c>
      <c r="M26" s="181"/>
      <c r="N26" s="180"/>
      <c r="O26" s="181">
        <f t="shared" si="0"/>
        <v>420</v>
      </c>
      <c r="Q26" s="247"/>
    </row>
    <row r="27" spans="1:17" ht="14.25" customHeight="1" x14ac:dyDescent="0.35">
      <c r="A27" s="178">
        <v>5</v>
      </c>
      <c r="B27" s="175"/>
      <c r="C27" s="165" t="s">
        <v>550</v>
      </c>
      <c r="D27" s="165"/>
      <c r="E27" s="165"/>
      <c r="F27" s="165"/>
      <c r="G27" s="165"/>
      <c r="H27" s="165"/>
      <c r="I27" s="175">
        <v>5</v>
      </c>
      <c r="J27" s="176" t="s">
        <v>236</v>
      </c>
      <c r="K27" s="165"/>
      <c r="L27" s="180">
        <v>62.5</v>
      </c>
      <c r="M27" s="181"/>
      <c r="N27" s="180"/>
      <c r="O27" s="181">
        <f t="shared" si="0"/>
        <v>312.5</v>
      </c>
      <c r="Q27" s="247"/>
    </row>
    <row r="28" spans="1:17" ht="14.25" customHeight="1" x14ac:dyDescent="0.35">
      <c r="A28" s="178">
        <v>6</v>
      </c>
      <c r="B28" s="175"/>
      <c r="C28" s="165" t="s">
        <v>551</v>
      </c>
      <c r="D28" s="165"/>
      <c r="E28" s="165"/>
      <c r="F28" s="165"/>
      <c r="G28" s="165"/>
      <c r="H28" s="165"/>
      <c r="I28" s="175">
        <v>1</v>
      </c>
      <c r="J28" s="176" t="s">
        <v>173</v>
      </c>
      <c r="K28" s="165"/>
      <c r="L28" s="180">
        <v>65</v>
      </c>
      <c r="M28" s="181"/>
      <c r="N28" s="180"/>
      <c r="O28" s="181">
        <f t="shared" si="0"/>
        <v>65</v>
      </c>
      <c r="Q28" s="247"/>
    </row>
    <row r="29" spans="1:17" ht="14.25" customHeight="1" x14ac:dyDescent="0.35">
      <c r="A29" s="178">
        <v>7</v>
      </c>
      <c r="B29" s="175"/>
      <c r="C29" s="165" t="s">
        <v>552</v>
      </c>
      <c r="D29" s="165"/>
      <c r="E29" s="165"/>
      <c r="F29" s="165"/>
      <c r="G29" s="165"/>
      <c r="H29" s="165"/>
      <c r="I29" s="175">
        <v>1</v>
      </c>
      <c r="J29" s="176" t="s">
        <v>173</v>
      </c>
      <c r="K29" s="165"/>
      <c r="L29" s="180">
        <v>225</v>
      </c>
      <c r="M29" s="181"/>
      <c r="N29" s="180"/>
      <c r="O29" s="181">
        <f t="shared" si="0"/>
        <v>225</v>
      </c>
      <c r="Q29" s="247">
        <v>7.5</v>
      </c>
    </row>
    <row r="30" spans="1:17" ht="14.25" customHeight="1" x14ac:dyDescent="0.35">
      <c r="A30" s="178">
        <v>8</v>
      </c>
      <c r="B30" s="175"/>
      <c r="C30" s="165" t="s">
        <v>553</v>
      </c>
      <c r="D30" s="165"/>
      <c r="E30" s="165"/>
      <c r="F30" s="165"/>
      <c r="G30" s="165"/>
      <c r="H30" s="165"/>
      <c r="I30" s="175">
        <v>1</v>
      </c>
      <c r="J30" s="176" t="s">
        <v>173</v>
      </c>
      <c r="K30" s="165"/>
      <c r="L30" s="180">
        <v>170</v>
      </c>
      <c r="M30" s="181"/>
      <c r="N30" s="180"/>
      <c r="O30" s="181">
        <f t="shared" si="0"/>
        <v>170</v>
      </c>
      <c r="Q30" s="247">
        <v>34</v>
      </c>
    </row>
    <row r="31" spans="1:17" ht="14.25" customHeight="1" x14ac:dyDescent="0.35">
      <c r="A31" s="178">
        <v>9</v>
      </c>
      <c r="B31" s="175"/>
      <c r="C31" s="165" t="s">
        <v>533</v>
      </c>
      <c r="D31" s="165"/>
      <c r="E31" s="165"/>
      <c r="F31" s="165"/>
      <c r="G31" s="165"/>
      <c r="H31" s="165"/>
      <c r="I31" s="175">
        <v>1</v>
      </c>
      <c r="J31" s="176" t="s">
        <v>237</v>
      </c>
      <c r="K31" s="165"/>
      <c r="L31" s="180">
        <v>120</v>
      </c>
      <c r="M31" s="181"/>
      <c r="N31" s="180"/>
      <c r="O31" s="181">
        <f t="shared" si="0"/>
        <v>120</v>
      </c>
      <c r="Q31" s="247"/>
    </row>
    <row r="32" spans="1:17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3821</v>
      </c>
    </row>
    <row r="47" spans="1:15" ht="14.25" customHeight="1" x14ac:dyDescent="0.35">
      <c r="A47" s="165" t="s">
        <v>554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A56E-18F9-4394-99DB-F0CEA8158852}">
  <sheetPr>
    <pageSetUpPr fitToPage="1"/>
  </sheetPr>
  <dimension ref="A1:Q999"/>
  <sheetViews>
    <sheetView topLeftCell="A16" workbookViewId="0">
      <selection activeCell="B27" sqref="B2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540</v>
      </c>
      <c r="L11" s="8" t="s">
        <v>8</v>
      </c>
      <c r="M11" s="6" t="s">
        <v>7</v>
      </c>
      <c r="N11" s="27" t="s">
        <v>417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541</v>
      </c>
      <c r="L12" s="8" t="s">
        <v>10</v>
      </c>
      <c r="M12" s="6" t="s">
        <v>7</v>
      </c>
      <c r="N12" s="36" t="s">
        <v>413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542</v>
      </c>
      <c r="L14" s="59"/>
      <c r="M14" s="60"/>
      <c r="N14" s="12"/>
    </row>
    <row r="15" spans="1:17" ht="14.25" customHeight="1" x14ac:dyDescent="0.35">
      <c r="A15" s="17"/>
      <c r="D15" s="17" t="s">
        <v>543</v>
      </c>
      <c r="K15" s="3"/>
      <c r="L15" s="3"/>
      <c r="N15" s="3"/>
    </row>
    <row r="16" spans="1:17" ht="14.25" customHeight="1" x14ac:dyDescent="0.35">
      <c r="A16" s="17"/>
      <c r="D16" s="17" t="s">
        <v>38</v>
      </c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544</v>
      </c>
    </row>
    <row r="20" spans="1:17" ht="14.25" customHeight="1" x14ac:dyDescent="0.35">
      <c r="A20" s="12" t="s">
        <v>14</v>
      </c>
      <c r="B20" s="3"/>
      <c r="C20" s="6" t="s">
        <v>7</v>
      </c>
      <c r="D20" s="137" t="s">
        <v>545</v>
      </c>
      <c r="E20" s="137"/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65"/>
      <c r="J24" s="238" t="s">
        <v>18</v>
      </c>
      <c r="K24" s="239"/>
      <c r="L24" s="240" t="s">
        <v>19</v>
      </c>
      <c r="M24" s="241"/>
      <c r="N24" s="242" t="s">
        <v>20</v>
      </c>
      <c r="O24" s="243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7</v>
      </c>
      <c r="K26" s="13" t="s">
        <v>233</v>
      </c>
      <c r="L26" s="68">
        <v>1826</v>
      </c>
      <c r="M26" s="77"/>
      <c r="N26" s="67"/>
      <c r="O26" s="69">
        <f>J26*L26</f>
        <v>12782</v>
      </c>
      <c r="P26" s="67"/>
      <c r="Q26" s="148">
        <v>8.3000000000000007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10</v>
      </c>
      <c r="K27" s="13" t="s">
        <v>232</v>
      </c>
      <c r="L27" s="68">
        <v>426.6</v>
      </c>
      <c r="M27" s="77"/>
      <c r="N27" s="67"/>
      <c r="O27" s="69">
        <f t="shared" ref="O27:O36" si="0">J27*L27</f>
        <v>4266</v>
      </c>
      <c r="P27" s="67"/>
      <c r="Q27" s="148">
        <v>7.9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6</v>
      </c>
      <c r="K28" s="13" t="s">
        <v>232</v>
      </c>
      <c r="L28" s="68">
        <v>426.6</v>
      </c>
      <c r="M28" s="77"/>
      <c r="N28" s="67"/>
      <c r="O28" s="69">
        <f t="shared" si="0"/>
        <v>2559.6000000000004</v>
      </c>
      <c r="P28" s="67"/>
      <c r="Q28" s="148">
        <v>7.9</v>
      </c>
    </row>
    <row r="29" spans="1:17" ht="14.25" customHeight="1" x14ac:dyDescent="0.35">
      <c r="A29" s="45">
        <v>4</v>
      </c>
      <c r="B29" s="64" t="s">
        <v>403</v>
      </c>
      <c r="C29" s="12"/>
      <c r="D29" s="12"/>
      <c r="E29" s="12"/>
      <c r="F29" s="12"/>
      <c r="G29" s="12"/>
      <c r="H29" s="12"/>
      <c r="I29" s="60"/>
      <c r="J29" s="14">
        <v>10</v>
      </c>
      <c r="K29" s="13" t="s">
        <v>231</v>
      </c>
      <c r="L29" s="68">
        <v>258</v>
      </c>
      <c r="M29" s="77"/>
      <c r="N29" s="67"/>
      <c r="O29" s="69">
        <f t="shared" si="0"/>
        <v>2580</v>
      </c>
      <c r="P29" s="67"/>
      <c r="Q29" s="149">
        <v>12.9</v>
      </c>
    </row>
    <row r="30" spans="1:17" ht="14.25" customHeight="1" x14ac:dyDescent="0.35">
      <c r="A30" s="45">
        <v>5</v>
      </c>
      <c r="B30" s="12" t="s">
        <v>404</v>
      </c>
      <c r="C30" s="12"/>
      <c r="D30" s="12"/>
      <c r="E30" s="12"/>
      <c r="F30" s="12"/>
      <c r="G30" s="12"/>
      <c r="H30" s="12"/>
      <c r="I30" s="60"/>
      <c r="J30" s="14">
        <v>15</v>
      </c>
      <c r="K30" s="13" t="s">
        <v>234</v>
      </c>
      <c r="L30" s="68">
        <v>50</v>
      </c>
      <c r="M30" s="77"/>
      <c r="N30" s="67"/>
      <c r="O30" s="69">
        <f t="shared" si="0"/>
        <v>750</v>
      </c>
      <c r="P30" s="67"/>
      <c r="Q30" s="148">
        <v>50</v>
      </c>
    </row>
    <row r="31" spans="1:17" ht="14.25" customHeight="1" x14ac:dyDescent="0.35">
      <c r="A31" s="45">
        <v>6</v>
      </c>
      <c r="B31" s="12" t="s">
        <v>407</v>
      </c>
      <c r="C31" s="12"/>
      <c r="D31" s="12"/>
      <c r="E31" s="12"/>
      <c r="F31" s="12"/>
      <c r="G31" s="12"/>
      <c r="H31" s="12"/>
      <c r="I31" s="60"/>
      <c r="J31" s="15">
        <v>3</v>
      </c>
      <c r="K31" s="13" t="s">
        <v>231</v>
      </c>
      <c r="L31" s="68">
        <v>800</v>
      </c>
      <c r="M31" s="77"/>
      <c r="N31" s="67"/>
      <c r="O31" s="69">
        <f t="shared" si="0"/>
        <v>2400</v>
      </c>
      <c r="P31" s="67"/>
      <c r="Q31" s="148">
        <v>800</v>
      </c>
    </row>
    <row r="32" spans="1:17" ht="14.25" customHeight="1" x14ac:dyDescent="0.35">
      <c r="A32" s="45">
        <v>7</v>
      </c>
      <c r="B32" s="12" t="s">
        <v>405</v>
      </c>
      <c r="C32" s="12"/>
      <c r="D32" s="12"/>
      <c r="E32" s="12"/>
      <c r="F32" s="12"/>
      <c r="G32" s="12"/>
      <c r="H32" s="12"/>
      <c r="I32" s="60"/>
      <c r="J32" s="14">
        <v>5</v>
      </c>
      <c r="K32" s="13" t="s">
        <v>173</v>
      </c>
      <c r="L32" s="67">
        <v>430</v>
      </c>
      <c r="M32" s="77"/>
      <c r="N32" s="67"/>
      <c r="O32" s="69">
        <f t="shared" si="0"/>
        <v>2150</v>
      </c>
      <c r="P32" s="67"/>
      <c r="Q32" s="148">
        <v>430</v>
      </c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10</v>
      </c>
      <c r="K33" s="13" t="s">
        <v>237</v>
      </c>
      <c r="L33" s="67">
        <v>110</v>
      </c>
      <c r="M33" s="77"/>
      <c r="N33" s="67"/>
      <c r="O33" s="69">
        <f t="shared" si="0"/>
        <v>1100</v>
      </c>
      <c r="P33" s="67"/>
      <c r="Q33" s="148">
        <v>110</v>
      </c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411</v>
      </c>
      <c r="L34" s="67">
        <v>60</v>
      </c>
      <c r="M34" s="77"/>
      <c r="N34" s="67"/>
      <c r="O34" s="69">
        <f t="shared" si="0"/>
        <v>180</v>
      </c>
      <c r="P34" s="67"/>
      <c r="Q34" s="148">
        <v>60</v>
      </c>
    </row>
    <row r="35" spans="1:17" ht="14.25" customHeight="1" x14ac:dyDescent="0.35">
      <c r="A35" s="45">
        <v>10</v>
      </c>
      <c r="B35" s="12" t="s">
        <v>408</v>
      </c>
      <c r="C35" s="12"/>
      <c r="D35" s="12"/>
      <c r="E35" s="12"/>
      <c r="F35" s="12"/>
      <c r="G35" s="12"/>
      <c r="H35" s="12"/>
      <c r="I35" s="60"/>
      <c r="J35" s="14">
        <v>2</v>
      </c>
      <c r="K35" s="13" t="s">
        <v>411</v>
      </c>
      <c r="L35" s="67">
        <v>55.2</v>
      </c>
      <c r="M35" s="77"/>
      <c r="N35" s="67"/>
      <c r="O35" s="69">
        <f t="shared" si="0"/>
        <v>110.4</v>
      </c>
      <c r="P35" s="67"/>
      <c r="Q35" s="148">
        <v>55.2</v>
      </c>
    </row>
    <row r="36" spans="1:17" ht="14.25" customHeight="1" x14ac:dyDescent="0.35">
      <c r="A36" s="45">
        <v>11</v>
      </c>
      <c r="B36" s="12" t="s">
        <v>410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233</v>
      </c>
      <c r="L36" s="67">
        <v>1108.4000000000001</v>
      </c>
      <c r="M36" s="77"/>
      <c r="N36" s="67"/>
      <c r="O36" s="69">
        <f t="shared" si="0"/>
        <v>1108.4000000000001</v>
      </c>
      <c r="P36" s="67"/>
      <c r="Q36" s="148">
        <v>6.8</v>
      </c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29986.400000000001</v>
      </c>
      <c r="P46" s="78"/>
      <c r="Q46" s="150"/>
    </row>
    <row r="47" spans="1:17" ht="14.25" customHeight="1" x14ac:dyDescent="0.35">
      <c r="A47" s="12" t="s">
        <v>412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0AD7-A283-4F29-A7A8-B3033194FD50}">
  <sheetPr codeName="Sheet5">
    <pageSetUpPr fitToPage="1"/>
  </sheetPr>
  <dimension ref="A1:Q999"/>
  <sheetViews>
    <sheetView topLeftCell="A10" workbookViewId="0">
      <selection activeCell="P26" sqref="P2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90</v>
      </c>
      <c r="L11" s="8" t="s">
        <v>8</v>
      </c>
      <c r="M11" s="6" t="s">
        <v>7</v>
      </c>
      <c r="N11" s="27" t="s">
        <v>82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89</v>
      </c>
      <c r="L12" s="8" t="s">
        <v>10</v>
      </c>
      <c r="M12" s="6" t="s">
        <v>7</v>
      </c>
      <c r="N12" s="36" t="s">
        <v>77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91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92</v>
      </c>
      <c r="K15" s="3"/>
      <c r="L15" s="3"/>
      <c r="N15" s="3"/>
    </row>
    <row r="16" spans="1:17" ht="14.25" customHeight="1" x14ac:dyDescent="0.35">
      <c r="A16" s="17"/>
      <c r="D16" s="17" t="s">
        <v>84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93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85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86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7.3</v>
      </c>
      <c r="M26" s="35"/>
      <c r="N26" s="12"/>
      <c r="O26" s="46">
        <f>J26*L26</f>
        <v>1642.5</v>
      </c>
    </row>
    <row r="27" spans="1:15" ht="14.25" customHeight="1" x14ac:dyDescent="0.35">
      <c r="A27" s="45">
        <v>2</v>
      </c>
      <c r="B27" s="12" t="s">
        <v>50</v>
      </c>
      <c r="C27" s="12"/>
      <c r="D27" s="12"/>
      <c r="E27" s="12"/>
      <c r="F27" s="12"/>
      <c r="G27" s="12"/>
      <c r="H27" s="12"/>
      <c r="I27" s="12"/>
      <c r="J27" s="14">
        <v>5</v>
      </c>
      <c r="K27" s="13" t="s">
        <v>51</v>
      </c>
      <c r="L27" s="33">
        <v>18.5</v>
      </c>
      <c r="M27" s="35"/>
      <c r="N27" s="12"/>
      <c r="O27" s="46">
        <f t="shared" ref="O27" si="0">J27*L27</f>
        <v>92.5</v>
      </c>
    </row>
    <row r="28" spans="1:15" ht="14.25" customHeight="1" x14ac:dyDescent="0.35">
      <c r="A28" s="45">
        <v>3</v>
      </c>
      <c r="B28" s="62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7.2</v>
      </c>
      <c r="M28" s="35"/>
      <c r="N28" s="12"/>
      <c r="O28" s="46">
        <f>J28*L28</f>
        <v>266.40000000000003</v>
      </c>
    </row>
    <row r="29" spans="1:15" ht="14.25" customHeight="1" x14ac:dyDescent="0.35">
      <c r="A29" s="45">
        <v>4</v>
      </c>
      <c r="B29" s="62" t="s">
        <v>87</v>
      </c>
      <c r="C29" s="12"/>
      <c r="D29" s="12"/>
      <c r="E29" s="12"/>
      <c r="F29" s="12"/>
      <c r="G29" s="12"/>
      <c r="H29" s="12"/>
      <c r="I29" s="12"/>
      <c r="J29" s="14">
        <v>30</v>
      </c>
      <c r="K29" s="13" t="s">
        <v>49</v>
      </c>
      <c r="L29" s="33">
        <v>7.2</v>
      </c>
      <c r="M29" s="35"/>
      <c r="N29" s="12"/>
      <c r="O29" s="46">
        <f>J29*L29</f>
        <v>216</v>
      </c>
    </row>
    <row r="30" spans="1:15" ht="14.25" customHeight="1" x14ac:dyDescent="0.35">
      <c r="A30" s="45">
        <v>5</v>
      </c>
      <c r="B30" s="12" t="s">
        <v>88</v>
      </c>
      <c r="C30" s="12"/>
      <c r="D30" s="12"/>
      <c r="E30" s="12"/>
      <c r="F30" s="12"/>
      <c r="G30" s="12"/>
      <c r="H30" s="12"/>
      <c r="I30" s="12"/>
      <c r="J30" s="14">
        <v>25</v>
      </c>
      <c r="K30" s="13" t="s">
        <v>60</v>
      </c>
      <c r="L30" s="33">
        <v>2.2000000000000002</v>
      </c>
      <c r="M30" s="35"/>
      <c r="N30" s="12"/>
      <c r="O30" s="46">
        <f>J30*L30</f>
        <v>55.000000000000007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3825-B77C-485E-A89F-EC1D542C0301}">
  <sheetPr codeName="Sheet6">
    <pageSetUpPr fitToPage="1"/>
  </sheetPr>
  <dimension ref="A1:Q999"/>
  <sheetViews>
    <sheetView workbookViewId="0">
      <selection activeCell="Q36" sqref="Q3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96</v>
      </c>
      <c r="L11" s="8" t="s">
        <v>8</v>
      </c>
      <c r="M11" s="6" t="s">
        <v>7</v>
      </c>
      <c r="N11" s="27" t="s">
        <v>95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97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98</v>
      </c>
      <c r="K15" s="3"/>
      <c r="L15" s="3"/>
      <c r="N15" s="3"/>
    </row>
    <row r="16" spans="1:17" ht="14.25" customHeight="1" x14ac:dyDescent="0.35">
      <c r="A16" s="17"/>
      <c r="D16" s="17" t="s">
        <v>99</v>
      </c>
    </row>
    <row r="17" spans="1:15" ht="14.25" customHeight="1" x14ac:dyDescent="0.35">
      <c r="A17" s="17"/>
      <c r="D17" s="17" t="s">
        <v>100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101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102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6.5</v>
      </c>
      <c r="M26" s="35"/>
      <c r="N26" s="12"/>
      <c r="O26" s="46">
        <f>J26*L26</f>
        <v>1430</v>
      </c>
    </row>
    <row r="27" spans="1:15" ht="14.25" customHeight="1" x14ac:dyDescent="0.35">
      <c r="A27" s="45">
        <v>2</v>
      </c>
      <c r="B27" s="12" t="s">
        <v>104</v>
      </c>
      <c r="C27" s="12"/>
      <c r="D27" s="12"/>
      <c r="E27" s="12"/>
      <c r="F27" s="12"/>
      <c r="G27" s="12"/>
      <c r="H27" s="12"/>
      <c r="I27" s="12"/>
      <c r="J27" s="14">
        <v>220</v>
      </c>
      <c r="K27" s="13" t="s">
        <v>22</v>
      </c>
      <c r="L27" s="33">
        <v>6.5</v>
      </c>
      <c r="M27" s="35"/>
      <c r="N27" s="12"/>
      <c r="O27" s="46">
        <f t="shared" ref="O27:O30" si="0">J27*L27</f>
        <v>1430</v>
      </c>
    </row>
    <row r="28" spans="1:15" ht="14.25" customHeight="1" x14ac:dyDescent="0.35">
      <c r="A28" s="45">
        <v>3</v>
      </c>
      <c r="B28" s="62" t="s">
        <v>106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6.2</v>
      </c>
      <c r="M28" s="35"/>
      <c r="N28" s="12"/>
      <c r="O28" s="46">
        <f t="shared" si="0"/>
        <v>334.8</v>
      </c>
    </row>
    <row r="29" spans="1:15" ht="14.25" customHeight="1" x14ac:dyDescent="0.35">
      <c r="A29" s="45">
        <v>4</v>
      </c>
      <c r="B29" s="62" t="s">
        <v>107</v>
      </c>
      <c r="C29" s="12"/>
      <c r="D29" s="12"/>
      <c r="E29" s="12"/>
      <c r="F29" s="12"/>
      <c r="G29" s="12"/>
      <c r="H29" s="12"/>
      <c r="I29" s="12"/>
      <c r="J29" s="14">
        <v>30</v>
      </c>
      <c r="K29" s="13" t="s">
        <v>49</v>
      </c>
      <c r="L29" s="33">
        <v>6.2</v>
      </c>
      <c r="M29" s="35"/>
      <c r="N29" s="12"/>
      <c r="O29" s="46">
        <f t="shared" si="0"/>
        <v>186</v>
      </c>
    </row>
    <row r="30" spans="1:15" ht="14.25" customHeight="1" x14ac:dyDescent="0.35">
      <c r="A30" s="45">
        <v>5</v>
      </c>
      <c r="B30" s="12" t="s">
        <v>105</v>
      </c>
      <c r="C30" s="12"/>
      <c r="D30" s="12"/>
      <c r="E30" s="12"/>
      <c r="F30" s="12"/>
      <c r="G30" s="12"/>
      <c r="H30" s="12"/>
      <c r="I30" s="12"/>
      <c r="J30" s="14">
        <v>5</v>
      </c>
      <c r="K30" s="13" t="s">
        <v>51</v>
      </c>
      <c r="L30" s="33">
        <v>18</v>
      </c>
      <c r="M30" s="35"/>
      <c r="N30" s="12"/>
      <c r="O30" s="46">
        <f t="shared" si="0"/>
        <v>90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5EE4-B2FB-4840-B520-EE87D96A9942}">
  <sheetPr codeName="Sheet7">
    <pageSetUpPr fitToPage="1"/>
  </sheetPr>
  <dimension ref="A1:Q999"/>
  <sheetViews>
    <sheetView topLeftCell="A7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109</v>
      </c>
      <c r="L11" s="8" t="s">
        <v>8</v>
      </c>
      <c r="M11" s="6" t="s">
        <v>7</v>
      </c>
      <c r="N11" s="27" t="s">
        <v>108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110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111</v>
      </c>
      <c r="K15" s="3"/>
      <c r="L15" s="3"/>
      <c r="N15" s="3"/>
    </row>
    <row r="16" spans="1:17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112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113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114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6.3</v>
      </c>
      <c r="M26" s="35"/>
      <c r="N26" s="12"/>
      <c r="O26" s="46">
        <f>J26*L26</f>
        <v>1386</v>
      </c>
    </row>
    <row r="27" spans="1:15" ht="14.25" customHeight="1" x14ac:dyDescent="0.35">
      <c r="A27" s="45">
        <v>2</v>
      </c>
      <c r="B27" s="62" t="s">
        <v>131</v>
      </c>
      <c r="C27" s="12"/>
      <c r="D27" s="12"/>
      <c r="E27" s="12"/>
      <c r="F27" s="12"/>
      <c r="G27" s="12"/>
      <c r="H27" s="12"/>
      <c r="I27" s="12"/>
      <c r="J27" s="14">
        <v>37</v>
      </c>
      <c r="K27" s="13" t="s">
        <v>49</v>
      </c>
      <c r="L27" s="33">
        <v>6</v>
      </c>
      <c r="M27" s="35"/>
      <c r="N27" s="12"/>
      <c r="O27" s="46">
        <f t="shared" ref="O27:O30" si="0">J27*L27</f>
        <v>222</v>
      </c>
    </row>
    <row r="28" spans="1:15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</row>
    <row r="29" spans="1:15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2.2000000000000002</v>
      </c>
      <c r="M29" s="35"/>
      <c r="N29" s="12"/>
      <c r="O29" s="46">
        <f t="shared" si="0"/>
        <v>55.000000000000007</v>
      </c>
    </row>
    <row r="30" spans="1:15" ht="14.25" customHeight="1" x14ac:dyDescent="0.35">
      <c r="A30" s="45">
        <v>5</v>
      </c>
      <c r="B30" s="12" t="s">
        <v>133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FE09-7657-4AFB-98C7-2EB96DBD564E}">
  <sheetPr codeName="Sheet8">
    <pageSetUpPr fitToPage="1"/>
  </sheetPr>
  <dimension ref="A1:Q999"/>
  <sheetViews>
    <sheetView topLeftCell="A13" workbookViewId="0">
      <selection activeCell="B32" sqref="B3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116</v>
      </c>
      <c r="L11" s="8" t="s">
        <v>8</v>
      </c>
      <c r="M11" s="6" t="s">
        <v>7</v>
      </c>
      <c r="N11" s="27" t="s">
        <v>115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117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118</v>
      </c>
      <c r="K15" s="3"/>
      <c r="L15" s="3"/>
      <c r="N15" s="3"/>
    </row>
    <row r="16" spans="1:17" ht="14.25" customHeight="1" x14ac:dyDescent="0.35">
      <c r="A16" s="17"/>
      <c r="D16" s="17" t="s">
        <v>119</v>
      </c>
    </row>
    <row r="17" spans="1:15" ht="14.25" customHeight="1" x14ac:dyDescent="0.35">
      <c r="A17" s="17"/>
      <c r="D17" s="17"/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120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121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6.1</v>
      </c>
      <c r="M26" s="35"/>
      <c r="N26" s="12"/>
      <c r="O26" s="46">
        <f>J26*L26</f>
        <v>1342</v>
      </c>
    </row>
    <row r="27" spans="1:15" ht="14.25" customHeight="1" x14ac:dyDescent="0.35">
      <c r="A27" s="45">
        <v>2</v>
      </c>
      <c r="B27" s="64" t="s">
        <v>124</v>
      </c>
      <c r="C27" s="12"/>
      <c r="D27" s="12"/>
      <c r="E27" s="12"/>
      <c r="F27" s="12"/>
      <c r="G27" s="12"/>
      <c r="H27" s="12"/>
      <c r="I27" s="12"/>
      <c r="J27" s="14">
        <v>225</v>
      </c>
      <c r="K27" s="13" t="s">
        <v>22</v>
      </c>
      <c r="L27" s="33">
        <v>10.5</v>
      </c>
      <c r="M27" s="35"/>
      <c r="N27" s="12"/>
      <c r="O27" s="46">
        <f t="shared" ref="O27:O31" si="0">J27*L27</f>
        <v>2362.5</v>
      </c>
    </row>
    <row r="28" spans="1:15" ht="14.25" customHeight="1" x14ac:dyDescent="0.35">
      <c r="A28" s="45">
        <v>3</v>
      </c>
      <c r="B28" s="64" t="s">
        <v>122</v>
      </c>
      <c r="C28" s="12"/>
      <c r="D28" s="12"/>
      <c r="E28" s="12"/>
      <c r="F28" s="12"/>
      <c r="G28" s="12"/>
      <c r="H28" s="12"/>
      <c r="I28" s="12"/>
      <c r="J28" s="14">
        <v>20</v>
      </c>
      <c r="K28" s="13" t="s">
        <v>48</v>
      </c>
      <c r="L28" s="33">
        <v>10.5</v>
      </c>
      <c r="M28" s="35"/>
      <c r="N28" s="12"/>
      <c r="O28" s="46">
        <f t="shared" si="0"/>
        <v>210</v>
      </c>
    </row>
    <row r="29" spans="1:15" ht="14.25" customHeight="1" x14ac:dyDescent="0.35">
      <c r="A29" s="45">
        <v>4</v>
      </c>
      <c r="B29" s="12" t="s">
        <v>123</v>
      </c>
      <c r="C29" s="12"/>
      <c r="D29" s="12"/>
      <c r="E29" s="12"/>
      <c r="F29" s="12"/>
      <c r="G29" s="12"/>
      <c r="H29" s="12"/>
      <c r="I29" s="12"/>
      <c r="J29" s="14">
        <v>20</v>
      </c>
      <c r="K29" s="13" t="s">
        <v>48</v>
      </c>
      <c r="L29" s="33">
        <v>11.5</v>
      </c>
      <c r="M29" s="35"/>
      <c r="N29" s="12"/>
      <c r="O29" s="46">
        <f t="shared" si="0"/>
        <v>230</v>
      </c>
    </row>
    <row r="30" spans="1:15" ht="14.25" customHeight="1" x14ac:dyDescent="0.35">
      <c r="A30" s="45">
        <v>5</v>
      </c>
      <c r="B30" s="64" t="s">
        <v>105</v>
      </c>
      <c r="C30" s="12"/>
      <c r="D30" s="12"/>
      <c r="E30" s="12"/>
      <c r="F30" s="12"/>
      <c r="G30" s="12"/>
      <c r="H30" s="12"/>
      <c r="I30" s="12"/>
      <c r="J30" s="14">
        <v>5</v>
      </c>
      <c r="K30" s="13" t="s">
        <v>51</v>
      </c>
      <c r="L30" s="33">
        <v>18</v>
      </c>
      <c r="M30" s="35"/>
      <c r="N30" s="12"/>
      <c r="O30" s="46">
        <f t="shared" si="0"/>
        <v>90</v>
      </c>
    </row>
    <row r="31" spans="1:15" ht="14.25" customHeight="1" x14ac:dyDescent="0.35">
      <c r="A31" s="45">
        <v>6</v>
      </c>
      <c r="B31" s="12" t="s">
        <v>134</v>
      </c>
      <c r="C31" s="12"/>
      <c r="D31" s="12"/>
      <c r="E31" s="12"/>
      <c r="F31" s="12"/>
      <c r="G31" s="12"/>
      <c r="H31" s="12"/>
      <c r="I31" s="12"/>
      <c r="J31" s="14">
        <v>54</v>
      </c>
      <c r="K31" s="13" t="s">
        <v>49</v>
      </c>
      <c r="L31" s="33">
        <v>6</v>
      </c>
      <c r="M31" s="35"/>
      <c r="N31" s="12"/>
      <c r="O31" s="46">
        <f t="shared" si="0"/>
        <v>324</v>
      </c>
    </row>
    <row r="32" spans="1:15" ht="14.25" customHeight="1" x14ac:dyDescent="0.35">
      <c r="A32" s="47"/>
      <c r="B32" s="63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12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657C-6379-4D40-8447-1BC62B227E2E}">
  <sheetPr codeName="Sheet9">
    <pageSetUpPr fitToPage="1"/>
  </sheetPr>
  <dimension ref="A1:Q999"/>
  <sheetViews>
    <sheetView topLeftCell="A10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6" t="s">
        <v>5</v>
      </c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125</v>
      </c>
      <c r="L11" s="8" t="s">
        <v>8</v>
      </c>
      <c r="M11" s="6" t="s">
        <v>7</v>
      </c>
      <c r="N11" s="27" t="s">
        <v>126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136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5" ht="14.25" customHeight="1" x14ac:dyDescent="0.35">
      <c r="A17" s="17"/>
      <c r="D17" s="17"/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135</v>
      </c>
    </row>
    <row r="20" spans="1:15" ht="14.25" customHeight="1" x14ac:dyDescent="0.35">
      <c r="A20" s="12" t="s">
        <v>14</v>
      </c>
      <c r="B20" s="3"/>
      <c r="C20" s="6" t="s">
        <v>7</v>
      </c>
      <c r="D20" s="17"/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6" t="s">
        <v>17</v>
      </c>
      <c r="C24" s="237"/>
      <c r="D24" s="237"/>
      <c r="E24" s="237"/>
      <c r="F24" s="237"/>
      <c r="G24" s="237"/>
      <c r="H24" s="237"/>
      <c r="I24" s="50"/>
      <c r="J24" s="238" t="s">
        <v>18</v>
      </c>
      <c r="K24" s="239"/>
      <c r="L24" s="240" t="s">
        <v>19</v>
      </c>
      <c r="M24" s="241"/>
      <c r="N24" s="242" t="s">
        <v>20</v>
      </c>
      <c r="O24" s="243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64" t="s">
        <v>127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6.7</v>
      </c>
      <c r="M26" s="35"/>
      <c r="N26" s="12"/>
      <c r="O26" s="46">
        <f>J26*L26</f>
        <v>1507.5</v>
      </c>
    </row>
    <row r="27" spans="1:15" ht="14.25" customHeight="1" x14ac:dyDescent="0.35">
      <c r="A27" s="45">
        <v>2</v>
      </c>
      <c r="B27" s="64" t="s">
        <v>128</v>
      </c>
      <c r="C27" s="12"/>
      <c r="D27" s="12"/>
      <c r="E27" s="12"/>
      <c r="F27" s="12"/>
      <c r="G27" s="12"/>
      <c r="H27" s="12"/>
      <c r="I27" s="12"/>
      <c r="J27" s="14">
        <v>225</v>
      </c>
      <c r="K27" s="13" t="s">
        <v>22</v>
      </c>
      <c r="L27" s="33">
        <v>6.7</v>
      </c>
      <c r="M27" s="35"/>
      <c r="N27" s="12"/>
      <c r="O27" s="46">
        <f t="shared" ref="O27:O30" si="0">J27*L27</f>
        <v>1507.5</v>
      </c>
    </row>
    <row r="28" spans="1:15" ht="14.25" customHeight="1" x14ac:dyDescent="0.35">
      <c r="A28" s="45">
        <v>3</v>
      </c>
      <c r="B28" s="12" t="s">
        <v>50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</row>
    <row r="29" spans="1:15" ht="14.25" customHeight="1" x14ac:dyDescent="0.35">
      <c r="A29" s="45">
        <v>4</v>
      </c>
      <c r="B29" s="64" t="s">
        <v>129</v>
      </c>
      <c r="C29" s="12"/>
      <c r="D29" s="12"/>
      <c r="E29" s="12"/>
      <c r="F29" s="12"/>
      <c r="G29" s="12"/>
      <c r="H29" s="12"/>
      <c r="I29" s="12"/>
      <c r="J29" s="14">
        <v>54</v>
      </c>
      <c r="K29" s="13" t="s">
        <v>49</v>
      </c>
      <c r="L29" s="33">
        <v>6.5</v>
      </c>
      <c r="M29" s="35"/>
      <c r="N29" s="12"/>
      <c r="O29" s="46">
        <f t="shared" si="0"/>
        <v>351</v>
      </c>
    </row>
    <row r="30" spans="1:15" ht="14.25" customHeight="1" x14ac:dyDescent="0.35">
      <c r="A30" s="45">
        <v>5</v>
      </c>
      <c r="B30" s="12" t="s">
        <v>130</v>
      </c>
      <c r="C30" s="12"/>
      <c r="D30" s="12"/>
      <c r="E30" s="12"/>
      <c r="F30" s="12"/>
      <c r="G30" s="12"/>
      <c r="H30" s="12"/>
      <c r="I30" s="12"/>
      <c r="J30" s="14">
        <v>30</v>
      </c>
      <c r="K30" s="13" t="s">
        <v>49</v>
      </c>
      <c r="L30" s="33">
        <v>6.5</v>
      </c>
      <c r="M30" s="35"/>
      <c r="N30" s="12"/>
      <c r="O30" s="46">
        <f t="shared" si="0"/>
        <v>195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4"/>
      <c r="K31" s="13"/>
      <c r="L31" s="33"/>
      <c r="M31" s="35"/>
      <c r="N31" s="12"/>
      <c r="O31" s="46"/>
    </row>
    <row r="32" spans="1:15" ht="14.25" customHeight="1" x14ac:dyDescent="0.35">
      <c r="A32" s="47"/>
      <c r="B32" s="63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12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6.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29</vt:i4>
      </vt:variant>
    </vt:vector>
  </HeadingPairs>
  <TitlesOfParts>
    <vt:vector size="73" baseType="lpstr">
      <vt:lpstr>Q1 Kelnico 190520</vt:lpstr>
      <vt:lpstr>Q2 Kelnico 250520</vt:lpstr>
      <vt:lpstr>Q3 Siew Min 220620</vt:lpstr>
      <vt:lpstr>Q4 Sley 110620</vt:lpstr>
      <vt:lpstr>Q5 Pandian 220620</vt:lpstr>
      <vt:lpstr>Q6 JMC 290620 &amp;revised_whatsapp</vt:lpstr>
      <vt:lpstr>Q7 Yew Seng 290620</vt:lpstr>
      <vt:lpstr>Q8 Chin 290620</vt:lpstr>
      <vt:lpstr>Q9 AFTZ 290620</vt:lpstr>
      <vt:lpstr>Q10 Wonderland 070820</vt:lpstr>
      <vt:lpstr>Q11 Pandian2 100820</vt:lpstr>
      <vt:lpstr>Q12 Yew Seng 070920</vt:lpstr>
      <vt:lpstr>Q13 PMC 141020</vt:lpstr>
      <vt:lpstr>Q14 Jin Fa 261020</vt:lpstr>
      <vt:lpstr>Q15 JT Johan 031020</vt:lpstr>
      <vt:lpstr>Q16 Ah Long's friend</vt:lpstr>
      <vt:lpstr>Q17 Yew Seng 081220</vt:lpstr>
      <vt:lpstr>Q18 PMC 010121</vt:lpstr>
      <vt:lpstr>Q19 RHW</vt:lpstr>
      <vt:lpstr>Q20 IK</vt:lpstr>
      <vt:lpstr>Q21 S&amp;J</vt:lpstr>
      <vt:lpstr>Q22 Win Fiber</vt:lpstr>
      <vt:lpstr>Q23 Bobfibre</vt:lpstr>
      <vt:lpstr>Q24 Living DivaniSWin Fiber</vt:lpstr>
      <vt:lpstr>Q25 Desuki</vt:lpstr>
      <vt:lpstr>Q26 Transform</vt:lpstr>
      <vt:lpstr>Q27 Hai Kee Hung</vt:lpstr>
      <vt:lpstr>Q28 WSA Engineering</vt:lpstr>
      <vt:lpstr>Q29 PMC En Bakar</vt:lpstr>
      <vt:lpstr>Q30 WSA Engineering</vt:lpstr>
      <vt:lpstr>Q31 En Zalani</vt:lpstr>
      <vt:lpstr>Q32 WSA Engineering</vt:lpstr>
      <vt:lpstr>PMC En Bakar_qty</vt:lpstr>
      <vt:lpstr>Q30 PMC En Bakar</vt:lpstr>
      <vt:lpstr> PMC 31 Mongul's friend</vt:lpstr>
      <vt:lpstr>Q32 PMC En Bakar</vt:lpstr>
      <vt:lpstr>Q33 DEKS Resources</vt:lpstr>
      <vt:lpstr>Q33 DEKS Resources Add on</vt:lpstr>
      <vt:lpstr>Inv311 DEKS_SF Eng_Sample</vt:lpstr>
      <vt:lpstr>Inv311 SF Eng DEKS_Sample</vt:lpstr>
      <vt:lpstr>Q34 Airebus</vt:lpstr>
      <vt:lpstr>Q35 Hamdan</vt:lpstr>
      <vt:lpstr>Q36 RBD World Wide</vt:lpstr>
      <vt:lpstr>Q29 PMC En Bakar (2)</vt:lpstr>
      <vt:lpstr>' PMC 31 Mongul''s friend'!Print_Area</vt:lpstr>
      <vt:lpstr>'Inv311 DEKS_SF Eng_Sample'!Print_Area</vt:lpstr>
      <vt:lpstr>'Inv311 SF Eng DEKS_Sample'!Print_Area</vt:lpstr>
      <vt:lpstr>'PMC En Bakar_qty'!Print_Area</vt:lpstr>
      <vt:lpstr>'Q13 PMC 141020'!Print_Area</vt:lpstr>
      <vt:lpstr>'Q15 JT Johan 031020'!Print_Area</vt:lpstr>
      <vt:lpstr>'Q18 PMC 010121'!Print_Area</vt:lpstr>
      <vt:lpstr>'Q19 RHW'!Print_Area</vt:lpstr>
      <vt:lpstr>'Q20 IK'!Print_Area</vt:lpstr>
      <vt:lpstr>'Q21 S&amp;J'!Print_Area</vt:lpstr>
      <vt:lpstr>'Q22 Win Fiber'!Print_Area</vt:lpstr>
      <vt:lpstr>'Q23 Bobfibre'!Print_Area</vt:lpstr>
      <vt:lpstr>'Q24 Living DivaniSWin Fiber'!Print_Area</vt:lpstr>
      <vt:lpstr>'Q25 Desuki'!Print_Area</vt:lpstr>
      <vt:lpstr>'Q26 Transform'!Print_Area</vt:lpstr>
      <vt:lpstr>'Q27 Hai Kee Hung'!Print_Area</vt:lpstr>
      <vt:lpstr>'Q28 WSA Engineering'!Print_Area</vt:lpstr>
      <vt:lpstr>'Q29 PMC En Bakar'!Print_Area</vt:lpstr>
      <vt:lpstr>'Q29 PMC En Bakar (2)'!Print_Area</vt:lpstr>
      <vt:lpstr>'Q30 PMC En Bakar'!Print_Area</vt:lpstr>
      <vt:lpstr>'Q30 WSA Engineering'!Print_Area</vt:lpstr>
      <vt:lpstr>'Q31 En Zalani'!Print_Area</vt:lpstr>
      <vt:lpstr>'Q32 PMC En Bakar'!Print_Area</vt:lpstr>
      <vt:lpstr>'Q32 WSA Engineering'!Print_Area</vt:lpstr>
      <vt:lpstr>'Q33 DEKS Resources'!Print_Area</vt:lpstr>
      <vt:lpstr>'Q33 DEKS Resources Add on'!Print_Area</vt:lpstr>
      <vt:lpstr>'Q34 Airebus'!Print_Area</vt:lpstr>
      <vt:lpstr>'Q35 Hamdan'!Print_Area</vt:lpstr>
      <vt:lpstr>'Q36 RBD World Wide'!Print_Area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2023-12-14T18:09:32Z</cp:lastPrinted>
  <dcterms:created xsi:type="dcterms:W3CDTF">2020-05-21T15:39:42Z</dcterms:created>
  <dcterms:modified xsi:type="dcterms:W3CDTF">2023-12-14T18:19:42Z</dcterms:modified>
</cp:coreProperties>
</file>