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8D19E59E-C88C-49E4-AEDA-060AD20A9981}" xr6:coauthVersionLast="46" xr6:coauthVersionMax="46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Sales'!$A$4:$AC$277</definedName>
    <definedName name="_xlnm.Print_Area" localSheetId="1">'Profit by month'!$A$306:$I$326</definedName>
    <definedName name="_xlnm.Print_Area" localSheetId="2">'Qty by product, customer, month'!$V$2:$AD$32</definedName>
    <definedName name="_xlnm.Print_Area" localSheetId="0">'Raw Sales'!$A$1:$Z$320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3" i="1" l="1"/>
  <c r="L290" i="1"/>
  <c r="M290" i="1"/>
  <c r="U290" i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I288" i="1"/>
  <c r="I289" i="1"/>
  <c r="I290" i="1"/>
  <c r="I291" i="1"/>
  <c r="U291" i="1" s="1"/>
  <c r="I292" i="1"/>
  <c r="U292" i="1" s="1"/>
  <c r="I293" i="1"/>
  <c r="U293" i="1" s="1"/>
  <c r="I294" i="1"/>
  <c r="U294" i="1" s="1"/>
  <c r="I295" i="1"/>
  <c r="U295" i="1" s="1"/>
  <c r="I296" i="1"/>
  <c r="U296" i="1" s="1"/>
  <c r="I297" i="1"/>
  <c r="U297" i="1" s="1"/>
  <c r="I298" i="1"/>
  <c r="U298" i="1" s="1"/>
  <c r="I299" i="1"/>
  <c r="U299" i="1" s="1"/>
  <c r="I300" i="1"/>
  <c r="U300" i="1" s="1"/>
  <c r="I301" i="1"/>
  <c r="U301" i="1" s="1"/>
  <c r="I302" i="1"/>
  <c r="U302" i="1" s="1"/>
  <c r="I303" i="1"/>
  <c r="U303" i="1" s="1"/>
  <c r="U289" i="1"/>
  <c r="M289" i="1"/>
  <c r="U288" i="1"/>
  <c r="M288" i="1"/>
  <c r="K289" i="1"/>
  <c r="L289" i="1"/>
  <c r="K288" i="1"/>
  <c r="L288" i="1"/>
  <c r="K287" i="1"/>
  <c r="L287" i="1"/>
  <c r="M287" i="1"/>
  <c r="K286" i="1"/>
  <c r="L286" i="1"/>
  <c r="M286" i="1"/>
  <c r="I287" i="1"/>
  <c r="U287" i="1" s="1"/>
  <c r="I286" i="1"/>
  <c r="U286" i="1" s="1"/>
  <c r="X286" i="1" l="1"/>
  <c r="AA286" i="1" s="1"/>
  <c r="Z286" i="1"/>
  <c r="X287" i="1"/>
  <c r="AA287" i="1" s="1"/>
  <c r="Z287" i="1"/>
  <c r="X288" i="1"/>
  <c r="AA288" i="1" s="1"/>
  <c r="Z288" i="1"/>
  <c r="X289" i="1"/>
  <c r="AA289" i="1" s="1"/>
  <c r="Z289" i="1"/>
  <c r="X290" i="1"/>
  <c r="AA290" i="1" s="1"/>
  <c r="Z290" i="1"/>
  <c r="X291" i="1"/>
  <c r="AA291" i="1" s="1"/>
  <c r="Z291" i="1"/>
  <c r="X292" i="1"/>
  <c r="AA292" i="1" s="1"/>
  <c r="Z292" i="1"/>
  <c r="X293" i="1"/>
  <c r="AA293" i="1" s="1"/>
  <c r="Z293" i="1"/>
  <c r="X294" i="1"/>
  <c r="AA294" i="1" s="1"/>
  <c r="Z294" i="1"/>
  <c r="X295" i="1"/>
  <c r="AA295" i="1" s="1"/>
  <c r="Z295" i="1"/>
  <c r="X296" i="1"/>
  <c r="AA296" i="1" s="1"/>
  <c r="Z296" i="1"/>
  <c r="X297" i="1"/>
  <c r="AA297" i="1" s="1"/>
  <c r="Z297" i="1"/>
  <c r="X298" i="1"/>
  <c r="AA298" i="1" s="1"/>
  <c r="Z298" i="1"/>
  <c r="X299" i="1"/>
  <c r="AA299" i="1" s="1"/>
  <c r="Z299" i="1"/>
  <c r="X300" i="1"/>
  <c r="AA300" i="1" s="1"/>
  <c r="Z300" i="1"/>
  <c r="X301" i="1"/>
  <c r="AA301" i="1" s="1"/>
  <c r="Z301" i="1"/>
  <c r="X302" i="1"/>
  <c r="AA302" i="1" s="1"/>
  <c r="Z302" i="1"/>
  <c r="X303" i="1"/>
  <c r="AA303" i="1" s="1"/>
  <c r="Z303" i="1"/>
  <c r="V286" i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Z282" i="1"/>
  <c r="Z283" i="1"/>
  <c r="Z284" i="1"/>
  <c r="Z285" i="1"/>
  <c r="K285" i="1"/>
  <c r="L285" i="1"/>
  <c r="M285" i="1" s="1"/>
  <c r="X285" i="1" s="1"/>
  <c r="K284" i="1"/>
  <c r="L284" i="1"/>
  <c r="M284" i="1" s="1"/>
  <c r="X284" i="1" s="1"/>
  <c r="K283" i="1"/>
  <c r="L283" i="1"/>
  <c r="M283" i="1" s="1"/>
  <c r="X283" i="1" s="1"/>
  <c r="K282" i="1"/>
  <c r="L282" i="1"/>
  <c r="M282" i="1" s="1"/>
  <c r="X282" i="1" s="1"/>
  <c r="I283" i="1"/>
  <c r="U283" i="1" s="1"/>
  <c r="I284" i="1"/>
  <c r="U284" i="1" s="1"/>
  <c r="I285" i="1"/>
  <c r="U285" i="1" s="1"/>
  <c r="I282" i="1"/>
  <c r="U282" i="1" s="1"/>
  <c r="Y286" i="1" l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AB303" i="1" s="1"/>
  <c r="AA283" i="1"/>
  <c r="AA285" i="1"/>
  <c r="AA282" i="1"/>
  <c r="AA284" i="1"/>
  <c r="Z278" i="1"/>
  <c r="Z279" i="1"/>
  <c r="Z280" i="1"/>
  <c r="Z281" i="1"/>
  <c r="K281" i="1"/>
  <c r="L281" i="1"/>
  <c r="M281" i="1" s="1"/>
  <c r="X281" i="1" s="1"/>
  <c r="K280" i="1"/>
  <c r="L280" i="1"/>
  <c r="M280" i="1" s="1"/>
  <c r="X280" i="1" s="1"/>
  <c r="K279" i="1"/>
  <c r="L279" i="1"/>
  <c r="M279" i="1" s="1"/>
  <c r="X279" i="1" s="1"/>
  <c r="K278" i="1"/>
  <c r="L278" i="1"/>
  <c r="M278" i="1" s="1"/>
  <c r="X278" i="1" s="1"/>
  <c r="I278" i="1"/>
  <c r="U278" i="1" s="1"/>
  <c r="I279" i="1"/>
  <c r="U279" i="1" s="1"/>
  <c r="AA279" i="1" s="1"/>
  <c r="I280" i="1"/>
  <c r="U280" i="1" s="1"/>
  <c r="I281" i="1"/>
  <c r="U281" i="1" s="1"/>
  <c r="AB290" i="1" l="1"/>
  <c r="AB297" i="1"/>
  <c r="AB292" i="1"/>
  <c r="AB301" i="1"/>
  <c r="AB300" i="1"/>
  <c r="AB299" i="1"/>
  <c r="AB289" i="1"/>
  <c r="AB288" i="1"/>
  <c r="AB298" i="1"/>
  <c r="AB287" i="1"/>
  <c r="AB296" i="1"/>
  <c r="AB295" i="1"/>
  <c r="AB294" i="1"/>
  <c r="AB293" i="1"/>
  <c r="AB286" i="1"/>
  <c r="AB302" i="1"/>
  <c r="AB291" i="1"/>
  <c r="AA280" i="1"/>
  <c r="AA281" i="1"/>
  <c r="AA278" i="1"/>
  <c r="Z272" i="1"/>
  <c r="Z273" i="1"/>
  <c r="Z274" i="1"/>
  <c r="Z275" i="1"/>
  <c r="Z276" i="1"/>
  <c r="Z277" i="1"/>
  <c r="K277" i="1"/>
  <c r="L277" i="1"/>
  <c r="M277" i="1" s="1"/>
  <c r="X277" i="1" s="1"/>
  <c r="K276" i="1"/>
  <c r="L276" i="1"/>
  <c r="M276" i="1" s="1"/>
  <c r="X276" i="1" s="1"/>
  <c r="K275" i="1"/>
  <c r="L275" i="1"/>
  <c r="M275" i="1" s="1"/>
  <c r="X275" i="1" s="1"/>
  <c r="K274" i="1"/>
  <c r="L274" i="1"/>
  <c r="M274" i="1" s="1"/>
  <c r="X274" i="1" s="1"/>
  <c r="K273" i="1"/>
  <c r="L273" i="1"/>
  <c r="M273" i="1" s="1"/>
  <c r="X273" i="1" s="1"/>
  <c r="K272" i="1"/>
  <c r="L272" i="1"/>
  <c r="M272" i="1" s="1"/>
  <c r="X272" i="1" s="1"/>
  <c r="I277" i="1"/>
  <c r="U277" i="1" s="1"/>
  <c r="I276" i="1"/>
  <c r="U276" i="1" s="1"/>
  <c r="I275" i="1"/>
  <c r="U275" i="1" s="1"/>
  <c r="I274" i="1"/>
  <c r="U274" i="1" s="1"/>
  <c r="I273" i="1"/>
  <c r="U273" i="1" s="1"/>
  <c r="I272" i="1"/>
  <c r="U272" i="1" s="1"/>
  <c r="AA275" i="1" l="1"/>
  <c r="AA272" i="1"/>
  <c r="AA277" i="1"/>
  <c r="AA273" i="1"/>
  <c r="AA274" i="1"/>
  <c r="AA276" i="1"/>
  <c r="Z270" i="1" l="1"/>
  <c r="Z271" i="1"/>
  <c r="K271" i="1"/>
  <c r="L271" i="1"/>
  <c r="M271" i="1" s="1"/>
  <c r="X271" i="1" s="1"/>
  <c r="K270" i="1"/>
  <c r="L270" i="1"/>
  <c r="M270" i="1" s="1"/>
  <c r="X270" i="1" s="1"/>
  <c r="K269" i="1"/>
  <c r="L269" i="1"/>
  <c r="M269" i="1" s="1"/>
  <c r="X269" i="1" s="1"/>
  <c r="I271" i="1"/>
  <c r="U271" i="1" s="1"/>
  <c r="I270" i="1"/>
  <c r="U270" i="1" s="1"/>
  <c r="I269" i="1"/>
  <c r="U269" i="1" s="1"/>
  <c r="AA269" i="1" l="1"/>
  <c r="AA270" i="1"/>
  <c r="AA271" i="1"/>
  <c r="Z269" i="1"/>
  <c r="I264" i="1"/>
  <c r="I265" i="1"/>
  <c r="U265" i="1" s="1"/>
  <c r="I266" i="1"/>
  <c r="I267" i="1"/>
  <c r="U267" i="1" s="1"/>
  <c r="I268" i="1"/>
  <c r="I263" i="1"/>
  <c r="U263" i="1" s="1"/>
  <c r="I262" i="1"/>
  <c r="U262" i="1" s="1"/>
  <c r="I261" i="1"/>
  <c r="U261" i="1" s="1"/>
  <c r="I260" i="1"/>
  <c r="U260" i="1" s="1"/>
  <c r="I259" i="1"/>
  <c r="U259" i="1" s="1"/>
  <c r="I258" i="1"/>
  <c r="U258" i="1" s="1"/>
  <c r="I257" i="1"/>
  <c r="U257" i="1" s="1"/>
  <c r="I256" i="1"/>
  <c r="U256" i="1" s="1"/>
  <c r="K256" i="1"/>
  <c r="L256" i="1"/>
  <c r="M256" i="1" s="1"/>
  <c r="X256" i="1" s="1"/>
  <c r="K257" i="1"/>
  <c r="L257" i="1"/>
  <c r="M257" i="1" s="1"/>
  <c r="X257" i="1" s="1"/>
  <c r="K258" i="1"/>
  <c r="L258" i="1"/>
  <c r="M258" i="1" s="1"/>
  <c r="X258" i="1" s="1"/>
  <c r="K259" i="1"/>
  <c r="L259" i="1"/>
  <c r="M259" i="1" s="1"/>
  <c r="X259" i="1" s="1"/>
  <c r="K260" i="1"/>
  <c r="L260" i="1"/>
  <c r="M260" i="1" s="1"/>
  <c r="X260" i="1" s="1"/>
  <c r="K261" i="1"/>
  <c r="L261" i="1"/>
  <c r="M261" i="1" s="1"/>
  <c r="X261" i="1" s="1"/>
  <c r="K262" i="1"/>
  <c r="L262" i="1"/>
  <c r="M262" i="1" s="1"/>
  <c r="X262" i="1" s="1"/>
  <c r="K263" i="1"/>
  <c r="L263" i="1"/>
  <c r="M263" i="1" s="1"/>
  <c r="X263" i="1" s="1"/>
  <c r="K264" i="1"/>
  <c r="L264" i="1"/>
  <c r="M264" i="1" s="1"/>
  <c r="X264" i="1" s="1"/>
  <c r="U264" i="1"/>
  <c r="K265" i="1"/>
  <c r="L265" i="1"/>
  <c r="M265" i="1" s="1"/>
  <c r="X265" i="1" s="1"/>
  <c r="K266" i="1"/>
  <c r="L266" i="1"/>
  <c r="M266" i="1" s="1"/>
  <c r="X266" i="1" s="1"/>
  <c r="U266" i="1"/>
  <c r="K267" i="1"/>
  <c r="L267" i="1"/>
  <c r="M267" i="1" s="1"/>
  <c r="X267" i="1" s="1"/>
  <c r="K268" i="1"/>
  <c r="L268" i="1"/>
  <c r="M268" i="1" s="1"/>
  <c r="X268" i="1" s="1"/>
  <c r="U268" i="1"/>
  <c r="K255" i="1"/>
  <c r="L255" i="1"/>
  <c r="M255" i="1" s="1"/>
  <c r="X255" i="1" s="1"/>
  <c r="I255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U255" i="1"/>
  <c r="K254" i="1"/>
  <c r="L254" i="1"/>
  <c r="M254" i="1" s="1"/>
  <c r="X254" i="1" s="1"/>
  <c r="I254" i="1"/>
  <c r="U254" i="1" s="1"/>
  <c r="AA254" i="1" l="1"/>
  <c r="AA264" i="1"/>
  <c r="AA268" i="1"/>
  <c r="AA267" i="1"/>
  <c r="AA265" i="1"/>
  <c r="AA266" i="1"/>
  <c r="AA262" i="1"/>
  <c r="AA263" i="1"/>
  <c r="AA261" i="1"/>
  <c r="AA260" i="1"/>
  <c r="AA259" i="1"/>
  <c r="AA258" i="1"/>
  <c r="AA257" i="1"/>
  <c r="AA256" i="1"/>
  <c r="AA255" i="1"/>
  <c r="K253" i="1" l="1"/>
  <c r="L253" i="1"/>
  <c r="M253" i="1" s="1"/>
  <c r="X253" i="1" s="1"/>
  <c r="I253" i="1"/>
  <c r="U253" i="1" s="1"/>
  <c r="Z253" i="1"/>
  <c r="K252" i="1"/>
  <c r="L252" i="1"/>
  <c r="M252" i="1" s="1"/>
  <c r="X252" i="1" s="1"/>
  <c r="Z248" i="1"/>
  <c r="Z249" i="1"/>
  <c r="Z250" i="1"/>
  <c r="Z251" i="1"/>
  <c r="Z252" i="1"/>
  <c r="K251" i="1"/>
  <c r="L251" i="1"/>
  <c r="M251" i="1" s="1"/>
  <c r="X251" i="1" s="1"/>
  <c r="I247" i="1"/>
  <c r="I248" i="1"/>
  <c r="I249" i="1"/>
  <c r="I250" i="1"/>
  <c r="I251" i="1"/>
  <c r="I252" i="1"/>
  <c r="K250" i="1"/>
  <c r="L250" i="1"/>
  <c r="M250" i="1" s="1"/>
  <c r="X250" i="1" s="1"/>
  <c r="K249" i="1"/>
  <c r="L249" i="1"/>
  <c r="M249" i="1" s="1"/>
  <c r="X249" i="1" s="1"/>
  <c r="K248" i="1"/>
  <c r="L248" i="1"/>
  <c r="M248" i="1" s="1"/>
  <c r="X248" i="1" s="1"/>
  <c r="AA253" i="1" l="1"/>
  <c r="U247" i="1"/>
  <c r="U248" i="1"/>
  <c r="AA248" i="1" s="1"/>
  <c r="U249" i="1"/>
  <c r="AA249" i="1" s="1"/>
  <c r="U250" i="1"/>
  <c r="AA250" i="1" s="1"/>
  <c r="U251" i="1"/>
  <c r="AA251" i="1" s="1"/>
  <c r="U252" i="1"/>
  <c r="AA252" i="1" s="1"/>
  <c r="K247" i="1"/>
  <c r="L247" i="1"/>
  <c r="M247" i="1" s="1"/>
  <c r="X247" i="1" s="1"/>
  <c r="Z247" i="1"/>
  <c r="Z243" i="1"/>
  <c r="Z244" i="1"/>
  <c r="Z245" i="1"/>
  <c r="Z246" i="1"/>
  <c r="K246" i="1"/>
  <c r="L246" i="1"/>
  <c r="M246" i="1" s="1"/>
  <c r="X246" i="1" s="1"/>
  <c r="K245" i="1"/>
  <c r="L245" i="1"/>
  <c r="M245" i="1" s="1"/>
  <c r="X245" i="1" s="1"/>
  <c r="K244" i="1"/>
  <c r="L244" i="1"/>
  <c r="M244" i="1" s="1"/>
  <c r="X244" i="1" s="1"/>
  <c r="I246" i="1"/>
  <c r="U246" i="1" s="1"/>
  <c r="I245" i="1"/>
  <c r="U245" i="1" s="1"/>
  <c r="I244" i="1"/>
  <c r="U244" i="1" s="1"/>
  <c r="I243" i="1"/>
  <c r="U243" i="1" s="1"/>
  <c r="K243" i="1"/>
  <c r="L243" i="1"/>
  <c r="M243" i="1" s="1"/>
  <c r="X243" i="1" s="1"/>
  <c r="Z232" i="1"/>
  <c r="Z233" i="1"/>
  <c r="Z234" i="1"/>
  <c r="Z235" i="1"/>
  <c r="Z236" i="1"/>
  <c r="Z237" i="1"/>
  <c r="Z238" i="1"/>
  <c r="Z239" i="1"/>
  <c r="Z240" i="1"/>
  <c r="Z241" i="1"/>
  <c r="Z242" i="1"/>
  <c r="K242" i="1"/>
  <c r="L242" i="1"/>
  <c r="M242" i="1" s="1"/>
  <c r="K241" i="1"/>
  <c r="L241" i="1"/>
  <c r="M241" i="1" s="1"/>
  <c r="K240" i="1"/>
  <c r="L240" i="1"/>
  <c r="M240" i="1" s="1"/>
  <c r="K239" i="1"/>
  <c r="L239" i="1"/>
  <c r="M239" i="1" s="1"/>
  <c r="K238" i="1"/>
  <c r="L238" i="1"/>
  <c r="M238" i="1" s="1"/>
  <c r="K237" i="1"/>
  <c r="L237" i="1"/>
  <c r="M237" i="1" s="1"/>
  <c r="K236" i="1"/>
  <c r="L236" i="1"/>
  <c r="M236" i="1" s="1"/>
  <c r="K235" i="1"/>
  <c r="L235" i="1"/>
  <c r="M235" i="1" s="1"/>
  <c r="K234" i="1"/>
  <c r="L234" i="1"/>
  <c r="M234" i="1" s="1"/>
  <c r="K233" i="1"/>
  <c r="L233" i="1"/>
  <c r="M233" i="1" s="1"/>
  <c r="K232" i="1"/>
  <c r="L232" i="1"/>
  <c r="M232" i="1" s="1"/>
  <c r="I242" i="1"/>
  <c r="I241" i="1"/>
  <c r="I240" i="1"/>
  <c r="I239" i="1"/>
  <c r="I238" i="1"/>
  <c r="I237" i="1"/>
  <c r="I236" i="1"/>
  <c r="I235" i="1"/>
  <c r="AA235" i="1" s="1"/>
  <c r="I234" i="1"/>
  <c r="I233" i="1"/>
  <c r="I232" i="1"/>
  <c r="AA244" i="1" l="1"/>
  <c r="AA245" i="1"/>
  <c r="AA247" i="1"/>
  <c r="AA239" i="1"/>
  <c r="AA246" i="1"/>
  <c r="AA243" i="1"/>
  <c r="AA238" i="1"/>
  <c r="AA234" i="1"/>
  <c r="AA240" i="1"/>
  <c r="AA241" i="1"/>
  <c r="AA233" i="1"/>
  <c r="AA237" i="1"/>
  <c r="AA236" i="1"/>
  <c r="AA242" i="1"/>
  <c r="AA232" i="1"/>
  <c r="Z229" i="1" l="1"/>
  <c r="Z230" i="1"/>
  <c r="Z231" i="1"/>
  <c r="K231" i="1"/>
  <c r="L231" i="1"/>
  <c r="M231" i="1" s="1"/>
  <c r="X231" i="1" s="1"/>
  <c r="K230" i="1"/>
  <c r="L230" i="1"/>
  <c r="M230" i="1" s="1"/>
  <c r="X230" i="1" s="1"/>
  <c r="K229" i="1"/>
  <c r="L229" i="1"/>
  <c r="M229" i="1" s="1"/>
  <c r="X229" i="1" s="1"/>
  <c r="K228" i="1"/>
  <c r="L228" i="1"/>
  <c r="M228" i="1" s="1"/>
  <c r="X228" i="1" s="1"/>
  <c r="I231" i="1"/>
  <c r="U231" i="1" s="1"/>
  <c r="I230" i="1"/>
  <c r="U230" i="1" s="1"/>
  <c r="I229" i="1"/>
  <c r="U229" i="1" s="1"/>
  <c r="I228" i="1"/>
  <c r="U228" i="1" s="1"/>
  <c r="Z228" i="1"/>
  <c r="AA228" i="1" l="1"/>
  <c r="AA230" i="1"/>
  <c r="AA231" i="1"/>
  <c r="AA229" i="1"/>
  <c r="Z221" i="1" l="1"/>
  <c r="Z222" i="1"/>
  <c r="Z223" i="1"/>
  <c r="Z224" i="1"/>
  <c r="Z225" i="1"/>
  <c r="Z226" i="1"/>
  <c r="L221" i="1"/>
  <c r="M221" i="1" s="1"/>
  <c r="X221" i="1" s="1"/>
  <c r="L222" i="1"/>
  <c r="M222" i="1" s="1"/>
  <c r="X222" i="1" s="1"/>
  <c r="L223" i="1"/>
  <c r="M223" i="1" s="1"/>
  <c r="X223" i="1" s="1"/>
  <c r="L224" i="1"/>
  <c r="M224" i="1" s="1"/>
  <c r="X224" i="1" s="1"/>
  <c r="I220" i="1"/>
  <c r="I221" i="1"/>
  <c r="U221" i="1" s="1"/>
  <c r="I222" i="1"/>
  <c r="U222" i="1" s="1"/>
  <c r="I223" i="1"/>
  <c r="U223" i="1" s="1"/>
  <c r="I224" i="1"/>
  <c r="U224" i="1" s="1"/>
  <c r="I225" i="1"/>
  <c r="U225" i="1" s="1"/>
  <c r="I226" i="1"/>
  <c r="U226" i="1" s="1"/>
  <c r="I227" i="1"/>
  <c r="U227" i="1" s="1"/>
  <c r="K221" i="1"/>
  <c r="K222" i="1"/>
  <c r="K223" i="1"/>
  <c r="K224" i="1"/>
  <c r="K225" i="1"/>
  <c r="K226" i="1"/>
  <c r="K227" i="1"/>
  <c r="AA224" i="1" l="1"/>
  <c r="AA223" i="1"/>
  <c r="AA222" i="1"/>
  <c r="AA221" i="1"/>
  <c r="Z227" i="1" l="1"/>
  <c r="L227" i="1"/>
  <c r="M227" i="1" s="1"/>
  <c r="X227" i="1" s="1"/>
  <c r="AA227" i="1" s="1"/>
  <c r="L226" i="1"/>
  <c r="M226" i="1" s="1"/>
  <c r="X226" i="1" s="1"/>
  <c r="AA226" i="1" s="1"/>
  <c r="L225" i="1"/>
  <c r="M225" i="1" s="1"/>
  <c r="X225" i="1" s="1"/>
  <c r="AA225" i="1" l="1"/>
  <c r="Z218" i="1"/>
  <c r="Z219" i="1"/>
  <c r="Z220" i="1"/>
  <c r="K220" i="1"/>
  <c r="L220" i="1"/>
  <c r="M220" i="1" s="1"/>
  <c r="X220" i="1" s="1"/>
  <c r="K219" i="1"/>
  <c r="L219" i="1"/>
  <c r="M219" i="1" s="1"/>
  <c r="X219" i="1" s="1"/>
  <c r="K218" i="1"/>
  <c r="L218" i="1"/>
  <c r="M218" i="1" s="1"/>
  <c r="X218" i="1" s="1"/>
  <c r="U220" i="1"/>
  <c r="I219" i="1"/>
  <c r="U219" i="1" s="1"/>
  <c r="I218" i="1"/>
  <c r="U218" i="1" s="1"/>
  <c r="AA220" i="1" l="1"/>
  <c r="AA219" i="1"/>
  <c r="AA218" i="1"/>
  <c r="Z209" i="1" l="1"/>
  <c r="Z210" i="1"/>
  <c r="Z211" i="1"/>
  <c r="Z212" i="1"/>
  <c r="Z213" i="1"/>
  <c r="Z214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 s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X212" i="1" s="1"/>
  <c r="K211" i="1"/>
  <c r="L211" i="1"/>
  <c r="M211" i="1" s="1"/>
  <c r="X211" i="1" s="1"/>
  <c r="K210" i="1"/>
  <c r="L210" i="1"/>
  <c r="M210" i="1" s="1"/>
  <c r="X210" i="1" s="1"/>
  <c r="K209" i="1"/>
  <c r="L209" i="1"/>
  <c r="M209" i="1" s="1"/>
  <c r="X209" i="1" s="1"/>
  <c r="I214" i="1"/>
  <c r="U214" i="1" s="1"/>
  <c r="I215" i="1"/>
  <c r="U215" i="1" s="1"/>
  <c r="I216" i="1"/>
  <c r="U216" i="1" s="1"/>
  <c r="I217" i="1"/>
  <c r="U217" i="1" s="1"/>
  <c r="I213" i="1"/>
  <c r="U213" i="1" s="1"/>
  <c r="I212" i="1"/>
  <c r="U212" i="1" s="1"/>
  <c r="AA212" i="1" s="1"/>
  <c r="I211" i="1"/>
  <c r="U211" i="1" s="1"/>
  <c r="I210" i="1"/>
  <c r="U210" i="1" s="1"/>
  <c r="I209" i="1"/>
  <c r="U209" i="1" s="1"/>
  <c r="AA211" i="1" l="1"/>
  <c r="AA216" i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AA207" i="1" s="1"/>
  <c r="I206" i="1"/>
  <c r="U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6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X200" i="1" l="1"/>
  <c r="AA200" i="1" s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317" i="1"/>
  <c r="M317" i="1" s="1"/>
  <c r="K317" i="1"/>
  <c r="I317" i="1"/>
  <c r="L316" i="1"/>
  <c r="M316" i="1" s="1"/>
  <c r="K316" i="1"/>
  <c r="I316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N6" i="1"/>
  <c r="O7" i="1"/>
  <c r="P5" i="1"/>
  <c r="N5" i="1"/>
  <c r="P6" i="1"/>
  <c r="Q7" i="1"/>
  <c r="O8" i="1"/>
  <c r="Q8" i="1"/>
  <c r="P9" i="1"/>
  <c r="N9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6" i="1"/>
  <c r="S6" i="1" s="1"/>
  <c r="T6" i="1" s="1"/>
  <c r="R5" i="1"/>
  <c r="S5" i="1" s="1"/>
  <c r="T5" i="1" s="1"/>
  <c r="R7" i="1"/>
  <c r="S7" i="1" s="1"/>
  <c r="T7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6" i="1"/>
  <c r="V208" i="1" l="1"/>
  <c r="AB207" i="1"/>
  <c r="AB208" i="1" l="1"/>
  <c r="V209" i="1"/>
  <c r="V210" i="1" l="1"/>
  <c r="AB209" i="1"/>
  <c r="V211" i="1" l="1"/>
  <c r="AB210" i="1"/>
  <c r="V212" i="1" l="1"/>
  <c r="AB211" i="1"/>
  <c r="V213" i="1" l="1"/>
  <c r="AB212" i="1"/>
  <c r="V214" i="1" l="1"/>
  <c r="AB213" i="1"/>
  <c r="V215" i="1" l="1"/>
  <c r="AB214" i="1"/>
  <c r="V216" i="1" l="1"/>
  <c r="AB216" i="1" s="1"/>
  <c r="AB215" i="1"/>
  <c r="V217" i="1" l="1"/>
  <c r="AB217" i="1" s="1"/>
  <c r="V218" i="1" l="1"/>
  <c r="AB218" i="1" s="1"/>
  <c r="V219" i="1" l="1"/>
  <c r="AB219" i="1" s="1"/>
  <c r="V220" i="1" l="1"/>
  <c r="V221" i="1" s="1"/>
  <c r="V222" i="1" l="1"/>
  <c r="AB221" i="1"/>
  <c r="AB220" i="1"/>
  <c r="V223" i="1" l="1"/>
  <c r="AB222" i="1"/>
  <c r="V224" i="1" l="1"/>
  <c r="AB223" i="1"/>
  <c r="V225" i="1" l="1"/>
  <c r="AB224" i="1"/>
  <c r="AB225" i="1" l="1"/>
  <c r="V226" i="1"/>
  <c r="AB226" i="1" l="1"/>
  <c r="V227" i="1"/>
  <c r="V228" i="1" l="1"/>
  <c r="AB227" i="1"/>
  <c r="V229" i="1" l="1"/>
  <c r="AB228" i="1"/>
  <c r="V230" i="1" l="1"/>
  <c r="AB229" i="1"/>
  <c r="V231" i="1" l="1"/>
  <c r="AB230" i="1"/>
  <c r="AB231" i="1" l="1"/>
  <c r="V232" i="1"/>
  <c r="AB232" i="1" l="1"/>
  <c r="V233" i="1"/>
  <c r="V234" i="1" l="1"/>
  <c r="AB233" i="1"/>
  <c r="V235" i="1" l="1"/>
  <c r="AB234" i="1"/>
  <c r="V236" i="1" l="1"/>
  <c r="AB235" i="1"/>
  <c r="V237" i="1" l="1"/>
  <c r="AB236" i="1"/>
  <c r="V238" i="1" l="1"/>
  <c r="AB237" i="1"/>
  <c r="V239" i="1" l="1"/>
  <c r="AB238" i="1"/>
  <c r="V240" i="1" l="1"/>
  <c r="AB239" i="1"/>
  <c r="V241" i="1" l="1"/>
  <c r="AB240" i="1"/>
  <c r="V242" i="1" l="1"/>
  <c r="AB241" i="1"/>
  <c r="AB242" i="1" l="1"/>
  <c r="V243" i="1"/>
  <c r="V244" i="1" l="1"/>
  <c r="AB243" i="1"/>
  <c r="V245" i="1" l="1"/>
  <c r="AB244" i="1"/>
  <c r="V246" i="1" l="1"/>
  <c r="AB245" i="1"/>
  <c r="V247" i="1" l="1"/>
  <c r="AB246" i="1"/>
  <c r="V248" i="1" l="1"/>
  <c r="AB247" i="1"/>
  <c r="V249" i="1" l="1"/>
  <c r="AB248" i="1"/>
  <c r="V250" i="1" l="1"/>
  <c r="AB249" i="1"/>
  <c r="V251" i="1" l="1"/>
  <c r="AB250" i="1"/>
  <c r="V252" i="1" l="1"/>
  <c r="AB251" i="1"/>
  <c r="AB252" i="1" l="1"/>
  <c r="V253" i="1"/>
  <c r="AB253" i="1" l="1"/>
  <c r="V254" i="1"/>
  <c r="V255" i="1" l="1"/>
  <c r="AB254" i="1"/>
  <c r="AB255" i="1" l="1"/>
  <c r="V256" i="1"/>
  <c r="V257" i="1" l="1"/>
  <c r="AB256" i="1"/>
  <c r="V258" i="1" l="1"/>
  <c r="AB257" i="1"/>
  <c r="V259" i="1" l="1"/>
  <c r="AB258" i="1"/>
  <c r="V260" i="1" l="1"/>
  <c r="AB259" i="1"/>
  <c r="V261" i="1" l="1"/>
  <c r="AB261" i="1" s="1"/>
  <c r="AB260" i="1"/>
  <c r="V262" i="1" l="1"/>
  <c r="AB262" i="1" s="1"/>
  <c r="V263" i="1" l="1"/>
  <c r="AB263" i="1" s="1"/>
  <c r="V264" i="1" l="1"/>
  <c r="AB264" i="1" s="1"/>
  <c r="V265" i="1" l="1"/>
  <c r="AB265" i="1" s="1"/>
  <c r="V266" i="1" l="1"/>
  <c r="AB266" i="1" s="1"/>
  <c r="V267" i="1" l="1"/>
  <c r="AB267" i="1" s="1"/>
  <c r="V268" i="1" l="1"/>
  <c r="AB268" i="1" s="1"/>
  <c r="V269" i="1" l="1"/>
  <c r="AB269" i="1" s="1"/>
  <c r="V270" i="1" l="1"/>
  <c r="AB270" i="1" s="1"/>
  <c r="V271" i="1" l="1"/>
  <c r="V272" i="1" l="1"/>
  <c r="AB271" i="1"/>
  <c r="V273" i="1" l="1"/>
  <c r="AB272" i="1"/>
  <c r="V274" i="1" l="1"/>
  <c r="AB273" i="1"/>
  <c r="V275" i="1" l="1"/>
  <c r="AB274" i="1"/>
  <c r="V276" i="1" l="1"/>
  <c r="AB275" i="1"/>
  <c r="V277" i="1" l="1"/>
  <c r="AB276" i="1"/>
  <c r="AB277" i="1" l="1"/>
  <c r="V278" i="1"/>
  <c r="V279" i="1" l="1"/>
  <c r="AB278" i="1"/>
  <c r="V280" i="1" l="1"/>
  <c r="AB279" i="1"/>
  <c r="V281" i="1" l="1"/>
  <c r="AB280" i="1"/>
  <c r="AB281" i="1" l="1"/>
  <c r="V282" i="1"/>
  <c r="V283" i="1" l="1"/>
  <c r="AB282" i="1"/>
  <c r="V284" i="1" l="1"/>
  <c r="AB283" i="1"/>
  <c r="V285" i="1" l="1"/>
  <c r="AB285" i="1" s="1"/>
  <c r="AB2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<sst xmlns="http://schemas.openxmlformats.org/spreadsheetml/2006/main" count="2146" uniqueCount="332">
  <si>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</si>
  <si>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</si>
  <si>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</si>
  <si>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</si>
  <si>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</si>
  <si>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</si>
  <si>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</si>
  <si>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</si>
  <si>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</si>
  <si>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</si>
  <si>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</si>
  <si>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</si>
  <si>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</si>
  <si>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</si>
  <si>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</si>
  <si>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</si>
  <si>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</si>
  <si>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</si>
  <si>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</si>
  <si>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</si>
  <si>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</si>
  <si>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</si>
  <si>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</si>
  <si>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</si>
  <si>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</si>
  <si>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</si>
  <si>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</si>
  <si>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</si>
  <si>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</si>
  <si>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</si>
  <si>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</si>
  <si>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</si>
  <si>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</si>
  <si>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</si>
  <si>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</si>
  <si>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</si>
  <si>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</si>
  <si>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</si>
  <si>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</si>
  <si>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</si>
  <si>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</si>
  <si>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</si>
  <si>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</si>
  <si>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</si>
  <si>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</si>
  <si>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</si>
  <si>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</si>
  <si>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</si>
  <si>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</si>
  <si>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</si>
  <si>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</si>
  <si>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</si>
  <si>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</si>
  <si>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</si>
  <si>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</si>
  <si>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</si>
  <si>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</si>
  <si>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</si>
  <si>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</si>
  <si>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</si>
  <si>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</si>
  <si>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</si>
  <si>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</si>
  <si>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</si>
  <si>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</si>
  <si>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</si>
  <si>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</si>
  <si>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</si>
  <si>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</si>
  <si>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</si>
  <si>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</si>
  <si>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</si>
  <si>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</si>
  <si>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</si>
  <si>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</si>
  <si>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</si>
  <si>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</si>
  <si>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</si>
  <si>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</si>
  <si>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</si>
  <si>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</si>
  <si>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</si>
  <si>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</si>
  <si>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</si>
  <si>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</si>
  <si>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</si>
  <si>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</si>
  <si>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</si>
  <si>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</si>
  <si>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</si>
  <si>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</si>
  <si>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</si>
  <si>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</si>
  <si>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</si>
  <si>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</si>
  <si>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</si>
  <si>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</si>
  <si>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</si>
  <si>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</si>
  <si>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</si>
  <si>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</si>
  <si>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</si>
  <si>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</si>
  <si>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</si>
  <si>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</si>
  <si>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</si>
  <si>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</si>
  <si>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</si>
  <si>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</si>
  <si>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</si>
  <si>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</si>
  <si>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</si>
  <si>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</si>
  <si>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</si>
  <si>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</si>
  <si>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</si>
  <si>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</si>
  <si>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</si>
  <si>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</si>
  <si>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</si>
  <si>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</si>
  <si>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</si>
  <si>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</si>
  <si>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</si>
  <si>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</si>
  <si>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</si>
  <si>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</si>
  <si>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</si>
  <si>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</si>
  <si>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</si>
  <si>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</si>
  <si>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</si>
  <si>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</si>
  <si>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</si>
  <si>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</si>
  <si>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</si>
  <si>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</si>
  <si>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</si>
  <si>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</si>
  <si>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</si>
  <si>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</si>
  <si>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</si>
  <si>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</si>
  <si>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</si>
  <si>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</si>
  <si>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</si>
  <si>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</si>
  <si>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</si>
  <si>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</si>
  <si>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</si>
  <si>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</si>
  <si>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</si>
  <si>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</si>
  <si>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</si>
  <si>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</si>
  <si>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</si>
  <si>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</si>
  <si>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</si>
  <si>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</si>
  <si>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</si>
  <si>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</si>
  <si>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</si>
  <si>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</si>
  <si>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</si>
  <si>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</si>
  <si>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</si>
  <si>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</si>
  <si>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</si>
  <si>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</si>
  <si>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</si>
  <si>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</si>
  <si>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</si>
  <si>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</si>
  <si>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</si>
  <si>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</si>
  <si>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</si>
  <si>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</si>
  <si>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</si>
  <si>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</si>
  <si>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</si>
  <si>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</si>
  <si>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</si>
  <si>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</si>
  <si>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</si>
  <si>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</si>
  <si>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</si>
  <si>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</si>
  <si>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</si>
  <si>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</si>
  <si>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</si>
  <si>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</si>
  <si>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</si>
  <si>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</si>
  <si>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</si>
  <si>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</si>
  <si>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</si>
  <si>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</si>
  <si>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</si>
  <si>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</si>
  <si>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</si>
  <si>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</si>
  <si>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</si>
  <si>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</si>
  <si>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</si>
  <si>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</si>
  <si>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</si>
  <si>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</si>
  <si>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</si>
  <si>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</si>
  <si>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</si>
  <si>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</si>
  <si>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</si>
  <si>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</si>
  <si>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</si>
  <si>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</si>
  <si>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</si>
  <si>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</si>
  <si>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</si>
  <si>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</si>
  <si>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</si>
  <si>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</si>
  <si>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</si>
  <si>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</si>
  <si>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</si>
  <si>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</si>
  <si>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</si>
  <si>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</si>
  <si>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</si>
  <si>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</si>
  <si>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</si>
  <si>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</si>
  <si>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</si>
  <si>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</si>
  <si>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</si>
  <si>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</si>
  <si>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</si>
  <si>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</si>
  <si>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</si>
  <si>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</si>
  <si>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</si>
  <si>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</si>
  <si>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</si>
  <si>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</si>
  <si>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</si>
  <si>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</si>
  <si>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</si>
  <si>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</si>
  <si>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</si>
  <si>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</si>
  <si>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</si>
  <si>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</si>
  <si>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</si>
  <si>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</si>
  <si>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</si>
  <si>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</si>
  <si>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</si>
  <si>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</si>
  <si>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</si>
  <si>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</si>
  <si>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</si>
  <si>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</si>
  <si>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</si>
  <si>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</si>
  <si>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</si>
  <si>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</si>
  <si>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</si>
  <si>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</si>
  <si>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</si>
  <si>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</si>
  <si>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</si>
  <si>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</si>
  <si>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</si>
  <si>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</si>
  <si>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</si>
  <si>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</si>
  <si>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</si>
  <si>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</si>
  <si>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</si>
  <si>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</si>
  <si>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</si>
  <si>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</si>
  <si>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</si>
  <si>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</si>
  <si>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</si>
  <si>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</si>
  <si>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</si>
  <si>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</si>
  <si>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</si>
  <si>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</si>
  <si>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</si>
  <si>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</si>
  <si>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</si>
  <si>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</si>
  <si>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</si>
  <si>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</si>
  <si>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</si>
  <si>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</si>
  <si>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</si>
  <si>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</si>
  <si>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</si>
  <si>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</si>
  <si>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</si>
  <si>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</si>
  <si>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</si>
  <si>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</si>
  <si>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</si>
  <si>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</si>
  <si>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</si>
  <si>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</si>
  <si>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</si>
  <si>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</si>
  <si>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</si>
  <si>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</si>
  <si>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</si>
  <si>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</si>
  <si>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</si>
  <si>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</si>
  <si>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</si>
  <si>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</si>
  <si>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</si>
  <si>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</si>
  <si>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</si>
  <si>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</si>
  <si>
    <t>INV00000101</t>
  </si>
  <si>
    <t>INV00000103</t>
  </si>
  <si>
    <t>INV00000104</t>
  </si>
  <si>
    <t>Mould Released</t>
  </si>
  <si>
    <t>5 Total</t>
  </si>
  <si>
    <t>Mould Released Total</t>
  </si>
  <si>
    <t>INV00000105</t>
  </si>
  <si>
    <t>INV00000106</t>
  </si>
  <si>
    <t>INV00000107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</si>
</sst>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6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26.932211805557" createdVersion="7" refreshedVersion="7" minRefreshableVersion="3" recordCount="273" xr:uid="{B0D88470-2B6A-4526-A912-90AE8251C4BD}">
  <cacheSource type="worksheet">
    <worksheetSource ref="A4:AB277" sheet="Raw Sales"/>
  </cacheSource>
  <cacheFields count="28">
    <cacheField name="Date" numFmtId="14">
      <sharedItems containsSemiMixedTypes="0" containsNonDate="0" containsDate="1" containsString="0" minDate="2019-12-23T00:00:00" maxDate="2021-04-30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97838.7995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2665.150499999989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4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60503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26.933120833331" createdVersion="7" refreshedVersion="7" minRefreshableVersion="3" recordCount="281" xr:uid="{A4DE4CE0-DFBC-4D05-967A-E4B837F81A72}">
  <cacheSource type="worksheet">
    <worksheetSource ref="A4:AB285" sheet="Raw Sales"/>
  </cacheSource>
  <cacheFields count="28">
    <cacheField name="Date" numFmtId="14">
      <sharedItems containsSemiMixedTypes="0" containsNonDate="0" containsDate="1" containsString="0" minDate="2019-12-23T00:00:00" maxDate="2021-05-08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6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314583.59950000001"/>
    </cacheField>
    <cacheField name="Sales Qty" numFmtId="0">
      <sharedItems containsSemiMixedTypes="0" containsString="0" containsNumber="1" containsInteger="1" minValue="1" maxValue="1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4677.150499999989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7926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41.533215162039" createdVersion="7" refreshedVersion="7" minRefreshableVersion="3" recordCount="299" xr:uid="{506D0071-EAD9-4A75-A963-2AE5737EADD3}">
  <cacheSource type="worksheet">
    <worksheetSource ref="A4:AC303" sheet="Raw Sales"/>
  </cacheSource>
  <cacheFields count="29">
    <cacheField name="Date" numFmtId="14">
      <sharedItems containsSemiMixedTypes="0" containsNonDate="0" containsDate="1" containsString="0" minDate="2019-12-23T00:00:00" maxDate="2021-05-26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60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</sharedItems>
    </cacheField>
    <cacheField name="Unit Price" numFmtId="4">
      <sharedItems containsSemiMixedTypes="0" containsString="0" containsNumber="1" minValue="0.7" maxValue="305" count="53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62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325050.99949999998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6544.75049999998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91595.74999999994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d v="2019-12-23T00:00:0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  <r>
    <d v="2021-05-03T00:00:00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  <m/>
  </r>
  <r>
    <d v="2021-05-03T00:00:00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  <m/>
  </r>
  <r>
    <d v="2021-05-03T00:00:00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  <m/>
  </r>
  <r>
    <d v="2021-05-03T00:00:00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  <m/>
  </r>
  <r>
    <d v="2021-05-06T00:00:00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  <m/>
  </r>
  <r>
    <d v="2021-05-06T00:00:00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  <m/>
  </r>
  <r>
    <d v="2021-05-07T00:00:00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  <m/>
  </r>
  <r>
    <d v="2021-05-07T00:00:00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  <m/>
  </r>
  <r>
    <d v="2021-05-19T00:00:00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  <m/>
  </r>
  <r>
    <d v="2021-05-21T00:00:00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  <m/>
  </r>
  <r>
    <d v="2021-05-21T00:00:00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  <m/>
  </r>
  <r>
    <d v="2021-05-21T00:00:00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  <m/>
  </r>
  <r>
    <d v="2021-05-21T00:00:00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  <m/>
  </r>
  <r>
    <d v="2021-05-25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  <m/>
  </r>
  <r>
    <d v="2021-05-25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  <m/>
  </r>
  <r>
    <d v="2021-05-25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  <m/>
  </r>
  <r>
    <d v="2021-05-25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  <m/>
  </r>
  <r>
    <d v="2021-05-25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  <m/>
  </r>
  <r>
    <d v="2021-05-25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  <m/>
  </r>
  <r>
    <d v="2021-05-25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  <m/>
  </r>
  <r>
    <d v="2021-05-25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  <m/>
  </r>
  <r>
    <d v="2021-05-25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  <m/>
  </r>
  <r>
    <d v="2021-05-25T00:00:00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  <m/>
  </r>
  <r>
    <d v="2021-05-25T00:00:00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  <m/>
  </r>
  <r>
    <d v="2021-05-25T00:00:00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  <m/>
  </r>
  <r>
    <d v="2021-05-25T00:00:00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90B37-27D1-4079-B62F-0D3134358CE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364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60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compact="0" numFmtId="4" outline="0" showAll="0" defaultSubtotal="0">
      <items count="53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63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360">
    <i>
      <x/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t="default">
      <x/>
    </i>
    <i>
      <x v="1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1"/>
    </i>
    <i>
      <x v="2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2"/>
    </i>
    <i>
      <x v="3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3"/>
    </i>
    <i>
      <x v="4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27"/>
    </i>
    <i t="default" r="1">
      <x/>
    </i>
    <i r="1">
      <x v="2"/>
      <x v="4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5"/>
    </i>
    <i>
      <x v="6"/>
      <x v="4"/>
      <x v="7"/>
      <x v="5"/>
      <x v="3"/>
      <x v="9"/>
    </i>
    <i r="2">
      <x v="14"/>
      <x/>
      <x v="26"/>
      <x v="32"/>
    </i>
    <i r="2">
      <x v="15"/>
      <x/>
      <x v="8"/>
      <x v="1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</i>
    <i t="default" r="1">
      <x v="11"/>
    </i>
    <i t="default">
      <x v="6"/>
    </i>
    <i>
      <x v="7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 v="7"/>
    </i>
    <i>
      <x v="8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8"/>
    </i>
    <i>
      <x v="9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9"/>
    </i>
    <i>
      <x v="10"/>
      <x v="2"/>
      <x v="43"/>
      <x v="1"/>
      <x v="36"/>
      <x v="57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</i>
    <i r="2">
      <x v="14"/>
      <x v="2"/>
      <x v="39"/>
      <x v="56"/>
    </i>
    <i r="2">
      <x v="16"/>
      <x v="4"/>
      <x v="46"/>
      <x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  <x v="9"/>
      <x v="46"/>
      <x v="1"/>
    </i>
    <i r="2">
      <x v="26"/>
      <x v="4"/>
      <x v="38"/>
      <x v="56"/>
    </i>
    <i r="2">
      <x v="51"/>
      <x v="4"/>
      <x v="36"/>
      <x v="57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  <x/>
      <x v="36"/>
      <x v="50"/>
    </i>
    <i t="default" r="1">
      <x v="15"/>
    </i>
    <i t="default">
      <x v="10"/>
    </i>
    <i>
      <x v="11"/>
      <x/>
      <x v="3"/>
      <x/>
      <x v="40"/>
      <x v="47"/>
    </i>
    <i r="2">
      <x v="14"/>
      <x/>
      <x v="39"/>
      <x v="61"/>
    </i>
    <i r="4">
      <x v="50"/>
      <x v="61"/>
    </i>
    <i r="2">
      <x v="59"/>
      <x/>
      <x v="45"/>
      <x v="24"/>
    </i>
    <i t="default" r="1">
      <x/>
    </i>
    <i r="1">
      <x v="4"/>
      <x v="14"/>
      <x/>
      <x v="39"/>
      <x v="61"/>
    </i>
    <i r="2">
      <x v="25"/>
      <x v="3"/>
      <x v="39"/>
      <x v="50"/>
    </i>
    <i t="default" r="1">
      <x v="4"/>
    </i>
    <i r="1">
      <x v="5"/>
      <x v="3"/>
      <x v="4"/>
      <x v="40"/>
      <x v="47"/>
    </i>
    <i r="2">
      <x v="14"/>
      <x v="2"/>
      <x v="50"/>
      <x v="50"/>
    </i>
    <i r="2">
      <x v="16"/>
      <x v="4"/>
      <x v="46"/>
      <x/>
    </i>
    <i r="2">
      <x v="41"/>
      <x v="1"/>
      <x v="16"/>
      <x v="22"/>
    </i>
    <i t="default" r="1">
      <x v="5"/>
    </i>
    <i r="1">
      <x v="7"/>
      <x v="4"/>
    </i>
    <i r="2">
      <x v="43"/>
      <x v="4"/>
      <x v="36"/>
      <x v="57"/>
    </i>
    <i r="2">
      <x v="56"/>
      <x/>
      <x v="50"/>
      <x v="32"/>
    </i>
    <i r="2">
      <x v="57"/>
      <x v="3"/>
      <x v="36"/>
      <x v="60"/>
    </i>
    <i t="default" r="1">
      <x v="7"/>
    </i>
    <i r="1">
      <x v="12"/>
      <x v="3"/>
      <x/>
      <x v="40"/>
      <x v="47"/>
    </i>
    <i r="2">
      <x v="4"/>
    </i>
    <i r="2">
      <x v="6"/>
      <x/>
      <x v="3"/>
      <x v="50"/>
    </i>
    <i r="2">
      <x v="8"/>
      <x/>
      <x v="42"/>
      <x v="51"/>
    </i>
    <i r="2">
      <x v="14"/>
      <x/>
      <x v="50"/>
      <x v="50"/>
    </i>
    <i r="2">
      <x v="16"/>
      <x/>
      <x v="46"/>
      <x v="1"/>
    </i>
    <i r="2">
      <x v="41"/>
      <x v="1"/>
      <x v="16"/>
      <x v="22"/>
    </i>
    <i r="2">
      <x v="46"/>
      <x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52"/>
      <x v="55"/>
    </i>
    <i t="default" r="1">
      <x v="12"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15">
      <pivotArea dataOnly="0" outline="0" fieldPosition="0">
        <references count="1">
          <reference field="25" count="0" defaultSubtotal="1"/>
        </references>
      </pivotArea>
    </format>
    <format dxfId="14">
      <pivotArea field="22" type="button" dataOnly="0" labelOnly="1" outline="0" axis="axisRow" fieldPosition="3"/>
    </format>
    <format dxfId="13">
      <pivotArea field="5" type="button" dataOnly="0" labelOnly="1" outline="0" axis="axisRow" fieldPosition="4"/>
    </format>
    <format dxfId="12">
      <pivotArea field="9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3" count="0" defaultSubtotal="1"/>
        </references>
      </pivotArea>
    </format>
    <format dxfId="5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EE02D-77E2-4692-A4B5-78FBE0127DF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H64" firstHeaderRow="1" firstDataRow="2" firstDataCol="1"/>
  <pivotFields count="28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2">
        <item x="1"/>
        <item x="2"/>
        <item x="3"/>
        <item x="4"/>
        <item x="5"/>
        <item x="6"/>
        <item x="0"/>
        <item x="7"/>
        <item x="8"/>
        <item x="9"/>
        <item x="10"/>
        <item t="default"/>
      </items>
    </pivotField>
    <pivotField compact="0" numFmtId="43" outline="0" showAll="0"/>
    <pivotField compact="0" numFmtId="43" outline="0" showAll="0"/>
  </pivotFields>
  <rowFields count="1"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2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3">
    <format dxfId="2">
      <pivotArea field="22" type="button" dataOnly="0" labelOnly="1" outline="0"/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A2F2B-EC4F-4372-B1CF-A787843685F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O188" firstHeaderRow="1" firstDataRow="2" firstDataCol="2"/>
  <pivotFields count="28">
    <pivotField compact="0" numFmtId="14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61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4"/>
    <field x="3"/>
  </rowFields>
  <rowItems count="184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6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10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r="1">
      <x v="7"/>
    </i>
    <i t="default">
      <x v="56"/>
    </i>
    <i>
      <x v="57"/>
      <x v="2"/>
    </i>
    <i r="1">
      <x v="7"/>
    </i>
    <i t="default">
      <x v="57"/>
    </i>
    <i>
      <x v="58"/>
      <x v="10"/>
    </i>
    <i t="default">
      <x v="58"/>
    </i>
    <i>
      <x v="59"/>
      <x/>
    </i>
    <i t="default">
      <x v="59"/>
    </i>
    <i t="grand">
      <x/>
    </i>
  </rowItems>
  <colFields count="1">
    <field x="2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2" baseField="0" baseItem="0"/>
  </dataFields>
  <formats count="2">
    <format dxfId="4">
      <pivotArea dataOnly="0" outline="0" fieldPosition="0">
        <references count="1">
          <reference field="4" count="0" defaultSubtotal="1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200"/>
  <sheetViews>
    <sheetView zoomScaleNormal="100" workbookViewId="0">
      <pane xSplit="5" ySplit="4" topLeftCell="W296" activePane="bottomRight" state="frozen"/>
      <selection pane="topRight" activeCell="F1" sqref="F1"/>
      <selection pane="bottomLeft" activeCell="A5" sqref="A5"/>
      <selection pane="bottomRight" activeCell="AB304" sqref="AB304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23</v>
      </c>
      <c r="B1" s="103"/>
      <c r="C1" s="103"/>
      <c r="D1" s="103"/>
      <c r="E1" s="103"/>
      <c r="F1" s="152"/>
      <c r="G1" s="103"/>
      <c r="H1" s="138"/>
      <c r="I1" s="153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70</v>
      </c>
      <c r="C4" s="132" t="s">
        <v>67</v>
      </c>
      <c r="D4" s="132" t="s">
        <v>68</v>
      </c>
      <c r="E4" s="105" t="s">
        <v>15</v>
      </c>
      <c r="F4" s="32" t="s">
        <v>0</v>
      </c>
      <c r="G4" s="33" t="s">
        <v>1</v>
      </c>
      <c r="H4" s="34" t="s">
        <v>49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27</v>
      </c>
      <c r="V4" s="46" t="s">
        <v>32</v>
      </c>
      <c r="W4" s="47" t="s">
        <v>22</v>
      </c>
      <c r="X4" s="126" t="s">
        <v>25</v>
      </c>
      <c r="Y4" s="48" t="s">
        <v>24</v>
      </c>
      <c r="Z4" s="70" t="s">
        <v>30</v>
      </c>
      <c r="AA4" s="140" t="s">
        <v>178</v>
      </c>
      <c r="AB4" s="30" t="s">
        <v>44</v>
      </c>
      <c r="AC4" s="30" t="s">
        <v>45</v>
      </c>
    </row>
    <row r="5" spans="1:29" ht="12" customHeight="1" x14ac:dyDescent="0.3">
      <c r="A5" s="49">
        <v>43822</v>
      </c>
      <c r="B5" s="127" t="s">
        <v>73</v>
      </c>
      <c r="C5" s="133" t="s">
        <v>71</v>
      </c>
      <c r="D5" s="49" t="s">
        <v>69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12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43822</v>
      </c>
      <c r="B6" s="127" t="s">
        <v>73</v>
      </c>
      <c r="C6" s="49" t="s">
        <v>71</v>
      </c>
      <c r="D6" s="49" t="s">
        <v>69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12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74</v>
      </c>
      <c r="C7" s="49" t="s">
        <v>71</v>
      </c>
      <c r="D7" s="49" t="s">
        <v>69</v>
      </c>
      <c r="E7" s="106" t="s">
        <v>75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76</v>
      </c>
      <c r="C8" s="49" t="s">
        <v>77</v>
      </c>
      <c r="D8" s="49" t="s">
        <v>78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76</v>
      </c>
      <c r="C9" s="49" t="s">
        <v>77</v>
      </c>
      <c r="D9" s="49" t="s">
        <v>78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79</v>
      </c>
      <c r="C10" s="49" t="s">
        <v>71</v>
      </c>
      <c r="D10" s="49" t="s">
        <v>69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79</v>
      </c>
      <c r="C11" s="49" t="s">
        <v>71</v>
      </c>
      <c r="D11" s="49" t="s">
        <v>69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37</v>
      </c>
    </row>
    <row r="12" spans="1:29" ht="11.5" customHeight="1" x14ac:dyDescent="0.3">
      <c r="A12" s="49">
        <v>43999</v>
      </c>
      <c r="B12" s="127" t="s">
        <v>79</v>
      </c>
      <c r="C12" s="49" t="s">
        <v>71</v>
      </c>
      <c r="D12" s="49" t="s">
        <v>69</v>
      </c>
      <c r="E12" s="76" t="s">
        <v>26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80</v>
      </c>
      <c r="C13" s="49" t="s">
        <v>81</v>
      </c>
      <c r="D13" s="49" t="s">
        <v>66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80</v>
      </c>
      <c r="C14" s="49" t="s">
        <v>81</v>
      </c>
      <c r="D14" s="49" t="s">
        <v>66</v>
      </c>
      <c r="E14" s="76" t="s">
        <v>26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82</v>
      </c>
      <c r="C15" s="49" t="s">
        <v>83</v>
      </c>
      <c r="D15" s="49" t="s">
        <v>84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85</v>
      </c>
      <c r="C16" s="49" t="s">
        <v>81</v>
      </c>
      <c r="D16" s="49" t="s">
        <v>66</v>
      </c>
      <c r="E16" s="76" t="s">
        <v>28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86</v>
      </c>
      <c r="C17" s="49" t="s">
        <v>71</v>
      </c>
      <c r="D17" s="49" t="s">
        <v>69</v>
      </c>
      <c r="E17" s="76" t="s">
        <v>29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86</v>
      </c>
      <c r="C18" s="49" t="s">
        <v>71</v>
      </c>
      <c r="D18" s="49" t="s">
        <v>69</v>
      </c>
      <c r="E18" s="76" t="s">
        <v>26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86</v>
      </c>
      <c r="C19" s="49" t="s">
        <v>71</v>
      </c>
      <c r="D19" s="49" t="s">
        <v>69</v>
      </c>
      <c r="E19" s="74" t="s">
        <v>171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87</v>
      </c>
      <c r="C20" s="49" t="s">
        <v>83</v>
      </c>
      <c r="D20" s="49" t="s">
        <v>84</v>
      </c>
      <c r="E20" s="104" t="s">
        <v>29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88</v>
      </c>
      <c r="C21" s="49" t="s">
        <v>83</v>
      </c>
      <c r="D21" s="49" t="s">
        <v>84</v>
      </c>
      <c r="E21" s="104" t="s">
        <v>29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89</v>
      </c>
      <c r="C22" s="49" t="s">
        <v>83</v>
      </c>
      <c r="D22" s="49" t="s">
        <v>84</v>
      </c>
      <c r="E22" s="104" t="s">
        <v>43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90</v>
      </c>
      <c r="C23" s="49" t="s">
        <v>91</v>
      </c>
      <c r="D23" s="49" t="s">
        <v>64</v>
      </c>
      <c r="E23" s="104" t="s">
        <v>29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90</v>
      </c>
      <c r="C24" s="49" t="s">
        <v>91</v>
      </c>
      <c r="D24" s="49" t="s">
        <v>64</v>
      </c>
      <c r="E24" s="104" t="s">
        <v>31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92</v>
      </c>
      <c r="C25" s="49" t="s">
        <v>81</v>
      </c>
      <c r="D25" s="49" t="s">
        <v>66</v>
      </c>
      <c r="E25" s="74" t="s">
        <v>29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92</v>
      </c>
      <c r="C26" s="49" t="s">
        <v>81</v>
      </c>
      <c r="D26" s="49" t="s">
        <v>66</v>
      </c>
      <c r="E26" s="74" t="s">
        <v>31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93</v>
      </c>
      <c r="C27" s="49" t="s">
        <v>71</v>
      </c>
      <c r="D27" s="49" t="s">
        <v>69</v>
      </c>
      <c r="E27" s="104" t="s">
        <v>29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93</v>
      </c>
      <c r="C28" s="49" t="s">
        <v>71</v>
      </c>
      <c r="D28" s="49" t="s">
        <v>69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93</v>
      </c>
      <c r="C29" s="49" t="s">
        <v>71</v>
      </c>
      <c r="D29" s="49" t="s">
        <v>69</v>
      </c>
      <c r="E29" s="74" t="s">
        <v>171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94</v>
      </c>
      <c r="C30" s="49" t="s">
        <v>71</v>
      </c>
      <c r="D30" s="49" t="s">
        <v>69</v>
      </c>
      <c r="E30" s="106" t="s">
        <v>75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95</v>
      </c>
      <c r="C31" s="49" t="s">
        <v>81</v>
      </c>
      <c r="D31" s="49" t="s">
        <v>66</v>
      </c>
      <c r="E31" s="74" t="s">
        <v>39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96</v>
      </c>
      <c r="C32" s="49" t="s">
        <v>97</v>
      </c>
      <c r="D32" s="49" t="s">
        <v>98</v>
      </c>
      <c r="E32" s="74" t="s">
        <v>29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96</v>
      </c>
      <c r="C33" s="49" t="s">
        <v>97</v>
      </c>
      <c r="D33" s="49" t="s">
        <v>98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99</v>
      </c>
      <c r="C34" s="49" t="s">
        <v>100</v>
      </c>
      <c r="D34" s="49" t="s">
        <v>101</v>
      </c>
      <c r="E34" s="74" t="s">
        <v>39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99</v>
      </c>
      <c r="C35" s="49" t="s">
        <v>100</v>
      </c>
      <c r="D35" s="49" t="s">
        <v>101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99</v>
      </c>
      <c r="C36" s="49" t="s">
        <v>100</v>
      </c>
      <c r="D36" s="49" t="s">
        <v>101</v>
      </c>
      <c r="E36" s="74" t="s">
        <v>33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99</v>
      </c>
      <c r="C37" s="49" t="s">
        <v>100</v>
      </c>
      <c r="D37" s="49" t="s">
        <v>101</v>
      </c>
      <c r="E37" s="74" t="s">
        <v>31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102</v>
      </c>
      <c r="C38" s="49" t="s">
        <v>103</v>
      </c>
      <c r="D38" s="49" t="s">
        <v>104</v>
      </c>
      <c r="E38" s="74" t="s">
        <v>29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105</v>
      </c>
      <c r="C39" s="49" t="s">
        <v>81</v>
      </c>
      <c r="D39" s="49" t="s">
        <v>66</v>
      </c>
      <c r="E39" s="74" t="s">
        <v>29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105</v>
      </c>
      <c r="C40" s="49" t="s">
        <v>81</v>
      </c>
      <c r="D40" s="49" t="s">
        <v>66</v>
      </c>
      <c r="E40" s="74" t="s">
        <v>34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105</v>
      </c>
      <c r="C41" s="49" t="s">
        <v>81</v>
      </c>
      <c r="D41" s="49" t="s">
        <v>66</v>
      </c>
      <c r="E41" s="104" t="s">
        <v>31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106</v>
      </c>
      <c r="C42" s="49" t="s">
        <v>107</v>
      </c>
      <c r="D42" s="49" t="s">
        <v>108</v>
      </c>
      <c r="E42" s="76" t="s">
        <v>29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106</v>
      </c>
      <c r="C43" s="49" t="s">
        <v>107</v>
      </c>
      <c r="D43" s="49" t="s">
        <v>108</v>
      </c>
      <c r="E43" s="76" t="s">
        <v>38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109</v>
      </c>
      <c r="C44" s="49" t="s">
        <v>71</v>
      </c>
      <c r="D44" s="49" t="s">
        <v>69</v>
      </c>
      <c r="E44" s="76" t="s">
        <v>29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110</v>
      </c>
      <c r="C45" s="49" t="s">
        <v>111</v>
      </c>
      <c r="D45" s="49" t="s">
        <v>112</v>
      </c>
      <c r="E45" s="76" t="s">
        <v>29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110</v>
      </c>
      <c r="C46" s="49" t="s">
        <v>111</v>
      </c>
      <c r="D46" s="49" t="s">
        <v>112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110</v>
      </c>
      <c r="C47" s="49" t="s">
        <v>111</v>
      </c>
      <c r="D47" s="49" t="s">
        <v>112</v>
      </c>
      <c r="E47" s="74" t="s">
        <v>34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110</v>
      </c>
      <c r="C48" s="49" t="s">
        <v>111</v>
      </c>
      <c r="D48" s="49" t="s">
        <v>112</v>
      </c>
      <c r="E48" s="74" t="s">
        <v>31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110</v>
      </c>
      <c r="C49" s="49" t="s">
        <v>111</v>
      </c>
      <c r="D49" s="49" t="s">
        <v>112</v>
      </c>
      <c r="E49" s="107" t="s">
        <v>35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113</v>
      </c>
      <c r="C50" s="49" t="s">
        <v>103</v>
      </c>
      <c r="D50" s="49" t="s">
        <v>104</v>
      </c>
      <c r="E50" s="74" t="s">
        <v>36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113</v>
      </c>
      <c r="C51" s="49" t="s">
        <v>103</v>
      </c>
      <c r="D51" s="49" t="s">
        <v>104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113</v>
      </c>
      <c r="C52" s="49" t="s">
        <v>103</v>
      </c>
      <c r="D52" s="49" t="s">
        <v>104</v>
      </c>
      <c r="E52" s="74" t="s">
        <v>31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114</v>
      </c>
      <c r="C53" s="49" t="s">
        <v>71</v>
      </c>
      <c r="D53" s="49" t="s">
        <v>69</v>
      </c>
      <c r="E53" s="74" t="s">
        <v>28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115</v>
      </c>
      <c r="C54" s="49" t="s">
        <v>71</v>
      </c>
      <c r="D54" s="49" t="s">
        <v>69</v>
      </c>
      <c r="E54" s="74" t="s">
        <v>36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115</v>
      </c>
      <c r="C55" s="49" t="s">
        <v>71</v>
      </c>
      <c r="D55" s="49" t="s">
        <v>69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116</v>
      </c>
      <c r="C56" s="49" t="s">
        <v>83</v>
      </c>
      <c r="D56" s="49" t="s">
        <v>84</v>
      </c>
      <c r="E56" s="74" t="s">
        <v>29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116</v>
      </c>
      <c r="C57" s="49" t="s">
        <v>83</v>
      </c>
      <c r="D57" s="49" t="s">
        <v>84</v>
      </c>
      <c r="E57" s="74" t="s">
        <v>29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116</v>
      </c>
      <c r="C58" s="49" t="s">
        <v>83</v>
      </c>
      <c r="D58" s="49" t="s">
        <v>84</v>
      </c>
      <c r="E58" s="74" t="s">
        <v>38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116</v>
      </c>
      <c r="C59" s="49" t="s">
        <v>83</v>
      </c>
      <c r="D59" s="49" t="s">
        <v>84</v>
      </c>
      <c r="E59" s="74" t="s">
        <v>39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116</v>
      </c>
      <c r="C60" s="49" t="s">
        <v>83</v>
      </c>
      <c r="D60" s="49" t="s">
        <v>84</v>
      </c>
      <c r="E60" s="74" t="s">
        <v>40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116</v>
      </c>
      <c r="C61" s="49" t="s">
        <v>83</v>
      </c>
      <c r="D61" s="49" t="s">
        <v>84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116</v>
      </c>
      <c r="C62" s="49" t="s">
        <v>83</v>
      </c>
      <c r="D62" s="49" t="s">
        <v>84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116</v>
      </c>
      <c r="C63" s="49" t="s">
        <v>83</v>
      </c>
      <c r="D63" s="49" t="s">
        <v>84</v>
      </c>
      <c r="E63" s="103" t="s">
        <v>26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116</v>
      </c>
      <c r="C64" s="49" t="s">
        <v>83</v>
      </c>
      <c r="D64" s="49" t="s">
        <v>84</v>
      </c>
      <c r="E64" s="103" t="s">
        <v>41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117</v>
      </c>
      <c r="C65" s="49" t="s">
        <v>71</v>
      </c>
      <c r="D65" s="49" t="s">
        <v>69</v>
      </c>
      <c r="E65" s="74" t="s">
        <v>36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117</v>
      </c>
      <c r="C66" s="49" t="s">
        <v>71</v>
      </c>
      <c r="D66" s="49" t="s">
        <v>69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118</v>
      </c>
      <c r="C67" s="49" t="s">
        <v>83</v>
      </c>
      <c r="D67" s="49" t="s">
        <v>84</v>
      </c>
      <c r="E67" s="108" t="s">
        <v>29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118</v>
      </c>
      <c r="C68" s="49" t="s">
        <v>83</v>
      </c>
      <c r="D68" s="49" t="s">
        <v>84</v>
      </c>
      <c r="E68" s="108" t="s">
        <v>29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118</v>
      </c>
      <c r="C69" s="49" t="s">
        <v>83</v>
      </c>
      <c r="D69" s="49" t="s">
        <v>84</v>
      </c>
      <c r="E69" s="108" t="s">
        <v>38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118</v>
      </c>
      <c r="C70" s="49" t="s">
        <v>83</v>
      </c>
      <c r="D70" s="49" t="s">
        <v>84</v>
      </c>
      <c r="E70" s="108" t="s">
        <v>39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118</v>
      </c>
      <c r="C71" s="49" t="s">
        <v>83</v>
      </c>
      <c r="D71" s="49" t="s">
        <v>84</v>
      </c>
      <c r="E71" s="108" t="s">
        <v>40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118</v>
      </c>
      <c r="C72" s="49" t="s">
        <v>83</v>
      </c>
      <c r="D72" s="49" t="s">
        <v>84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119</v>
      </c>
      <c r="C73" s="49" t="s">
        <v>111</v>
      </c>
      <c r="D73" s="49" t="s">
        <v>112</v>
      </c>
      <c r="E73" s="108" t="s">
        <v>29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119</v>
      </c>
      <c r="C74" s="49" t="s">
        <v>111</v>
      </c>
      <c r="D74" s="49" t="s">
        <v>112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119</v>
      </c>
      <c r="C75" s="49" t="s">
        <v>111</v>
      </c>
      <c r="D75" s="49" t="s">
        <v>112</v>
      </c>
      <c r="E75" s="108" t="s">
        <v>34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119</v>
      </c>
      <c r="C76" s="49" t="s">
        <v>111</v>
      </c>
      <c r="D76" s="49" t="s">
        <v>112</v>
      </c>
      <c r="E76" s="108" t="s">
        <v>26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120</v>
      </c>
      <c r="C77" s="49" t="s">
        <v>71</v>
      </c>
      <c r="D77" s="49" t="s">
        <v>69</v>
      </c>
      <c r="E77" s="108" t="s">
        <v>171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121</v>
      </c>
      <c r="C78" s="49" t="s">
        <v>71</v>
      </c>
      <c r="D78" s="49" t="s">
        <v>69</v>
      </c>
      <c r="E78" s="107" t="s">
        <v>29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122</v>
      </c>
      <c r="C79" s="49" t="s">
        <v>91</v>
      </c>
      <c r="D79" s="49" t="s">
        <v>64</v>
      </c>
      <c r="E79" s="76" t="s">
        <v>36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123</v>
      </c>
      <c r="C80" s="49" t="s">
        <v>81</v>
      </c>
      <c r="D80" s="112" t="s">
        <v>66</v>
      </c>
      <c r="E80" s="76" t="s">
        <v>36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123</v>
      </c>
      <c r="C81" s="112" t="s">
        <v>81</v>
      </c>
      <c r="D81" s="112" t="s">
        <v>66</v>
      </c>
      <c r="E81" s="1" t="s">
        <v>42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123</v>
      </c>
      <c r="C82" s="112" t="s">
        <v>81</v>
      </c>
      <c r="D82" s="112" t="s">
        <v>66</v>
      </c>
      <c r="E82" s="76" t="s">
        <v>26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123</v>
      </c>
      <c r="C83" s="112" t="s">
        <v>81</v>
      </c>
      <c r="D83" s="112" t="s">
        <v>66</v>
      </c>
      <c r="E83" s="1" t="s">
        <v>43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124</v>
      </c>
      <c r="C84" s="112" t="s">
        <v>83</v>
      </c>
      <c r="D84" s="112" t="s">
        <v>84</v>
      </c>
      <c r="E84" s="1" t="s">
        <v>29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124</v>
      </c>
      <c r="C85" s="112" t="s">
        <v>83</v>
      </c>
      <c r="D85" s="112" t="s">
        <v>84</v>
      </c>
      <c r="E85" s="1" t="s">
        <v>38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124</v>
      </c>
      <c r="C86" s="112" t="s">
        <v>83</v>
      </c>
      <c r="D86" s="112" t="s">
        <v>84</v>
      </c>
      <c r="E86" s="1" t="s">
        <v>40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124</v>
      </c>
      <c r="C87" s="112" t="s">
        <v>83</v>
      </c>
      <c r="D87" s="112" t="s">
        <v>84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124</v>
      </c>
      <c r="C88" s="112" t="s">
        <v>83</v>
      </c>
      <c r="D88" s="112" t="s">
        <v>84</v>
      </c>
      <c r="E88" s="1" t="s">
        <v>26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125</v>
      </c>
      <c r="C89" s="112" t="s">
        <v>83</v>
      </c>
      <c r="D89" s="112" t="s">
        <v>84</v>
      </c>
      <c r="E89" s="1" t="s">
        <v>29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125</v>
      </c>
      <c r="C90" s="112" t="s">
        <v>83</v>
      </c>
      <c r="D90" s="112" t="s">
        <v>84</v>
      </c>
      <c r="E90" s="1" t="s">
        <v>38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126</v>
      </c>
      <c r="C91" s="112" t="s">
        <v>71</v>
      </c>
      <c r="D91" s="112" t="s">
        <v>69</v>
      </c>
      <c r="E91" s="74" t="s">
        <v>36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126</v>
      </c>
      <c r="C92" s="112" t="s">
        <v>71</v>
      </c>
      <c r="D92" s="112" t="s">
        <v>69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127</v>
      </c>
      <c r="C93" s="112" t="s">
        <v>100</v>
      </c>
      <c r="D93" s="112" t="s">
        <v>101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127</v>
      </c>
      <c r="C94" s="112" t="s">
        <v>100</v>
      </c>
      <c r="D94" s="112" t="s">
        <v>101</v>
      </c>
      <c r="E94" s="103" t="s">
        <v>26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127</v>
      </c>
      <c r="C95" s="112" t="s">
        <v>100</v>
      </c>
      <c r="D95" s="112" t="s">
        <v>101</v>
      </c>
      <c r="E95" s="103" t="s">
        <v>33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128</v>
      </c>
      <c r="C96" s="112" t="s">
        <v>81</v>
      </c>
      <c r="D96" s="112" t="s">
        <v>66</v>
      </c>
      <c r="E96" s="103" t="s">
        <v>46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129</v>
      </c>
      <c r="C97" s="112" t="s">
        <v>81</v>
      </c>
      <c r="D97" s="112" t="s">
        <v>66</v>
      </c>
      <c r="E97" s="116" t="s">
        <v>43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130</v>
      </c>
      <c r="C98" s="112" t="s">
        <v>71</v>
      </c>
      <c r="D98" s="112" t="s">
        <v>69</v>
      </c>
      <c r="E98" s="117" t="s">
        <v>75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130</v>
      </c>
      <c r="C99" s="112" t="s">
        <v>71</v>
      </c>
      <c r="D99" s="112" t="s">
        <v>69</v>
      </c>
      <c r="E99" s="117" t="s">
        <v>47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130</v>
      </c>
      <c r="C100" s="112" t="s">
        <v>71</v>
      </c>
      <c r="D100" s="112" t="s">
        <v>69</v>
      </c>
      <c r="E100" s="117" t="s">
        <v>48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131</v>
      </c>
      <c r="C101" s="112" t="s">
        <v>91</v>
      </c>
      <c r="D101" s="112" t="s">
        <v>64</v>
      </c>
      <c r="E101" s="116" t="s">
        <v>26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132</v>
      </c>
      <c r="C102" s="112" t="s">
        <v>91</v>
      </c>
      <c r="D102" s="112" t="s">
        <v>64</v>
      </c>
      <c r="E102" s="103" t="s">
        <v>36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133</v>
      </c>
      <c r="C103" s="112" t="s">
        <v>111</v>
      </c>
      <c r="D103" s="122" t="s">
        <v>112</v>
      </c>
      <c r="E103" s="109" t="s">
        <v>29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133</v>
      </c>
      <c r="C104" s="112" t="s">
        <v>111</v>
      </c>
      <c r="D104" s="112" t="s">
        <v>112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133</v>
      </c>
      <c r="C105" s="112" t="s">
        <v>111</v>
      </c>
      <c r="D105" s="112" t="s">
        <v>112</v>
      </c>
      <c r="E105" s="103" t="s">
        <v>34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133</v>
      </c>
      <c r="C106" s="112" t="s">
        <v>111</v>
      </c>
      <c r="D106" s="112" t="s">
        <v>112</v>
      </c>
      <c r="E106" s="103" t="s">
        <v>26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134</v>
      </c>
      <c r="C107" s="112" t="s">
        <v>81</v>
      </c>
      <c r="D107" s="112" t="s">
        <v>66</v>
      </c>
      <c r="E107" s="103" t="s">
        <v>36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134</v>
      </c>
      <c r="C108" s="112" t="s">
        <v>81</v>
      </c>
      <c r="D108" s="112" t="s">
        <v>66</v>
      </c>
      <c r="E108" s="103" t="s">
        <v>26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135</v>
      </c>
      <c r="C109" s="112" t="s">
        <v>71</v>
      </c>
      <c r="D109" s="112" t="s">
        <v>69</v>
      </c>
      <c r="E109" s="74" t="s">
        <v>36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135</v>
      </c>
      <c r="C110" s="112" t="s">
        <v>71</v>
      </c>
      <c r="D110" s="112" t="s">
        <v>69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136</v>
      </c>
      <c r="C111" s="112" t="s">
        <v>91</v>
      </c>
      <c r="D111" s="112" t="s">
        <v>64</v>
      </c>
      <c r="E111" s="74" t="s">
        <v>36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137</v>
      </c>
      <c r="C112" s="112" t="s">
        <v>97</v>
      </c>
      <c r="D112" s="112" t="s">
        <v>98</v>
      </c>
      <c r="E112" s="74" t="s">
        <v>29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137</v>
      </c>
      <c r="C113" s="112" t="s">
        <v>97</v>
      </c>
      <c r="D113" s="112" t="s">
        <v>98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137</v>
      </c>
      <c r="C114" s="112" t="s">
        <v>97</v>
      </c>
      <c r="D114" s="112" t="s">
        <v>98</v>
      </c>
      <c r="E114" s="74" t="s">
        <v>40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137</v>
      </c>
      <c r="C115" s="112" t="s">
        <v>97</v>
      </c>
      <c r="D115" s="112" t="s">
        <v>98</v>
      </c>
      <c r="E115" s="74" t="s">
        <v>57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138</v>
      </c>
      <c r="C116" s="112" t="s">
        <v>71</v>
      </c>
      <c r="D116" s="112" t="s">
        <v>69</v>
      </c>
      <c r="E116" s="74" t="s">
        <v>36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138</v>
      </c>
      <c r="C117" s="112" t="s">
        <v>71</v>
      </c>
      <c r="D117" s="112" t="s">
        <v>69</v>
      </c>
      <c r="E117" s="103" t="s">
        <v>26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139</v>
      </c>
      <c r="C118" s="112" t="s">
        <v>91</v>
      </c>
      <c r="D118" s="112" t="s">
        <v>64</v>
      </c>
      <c r="E118" s="103" t="s">
        <v>36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139</v>
      </c>
      <c r="C119" s="112" t="s">
        <v>91</v>
      </c>
      <c r="D119" s="112" t="s">
        <v>64</v>
      </c>
      <c r="E119" s="103" t="s">
        <v>26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140</v>
      </c>
      <c r="C120" s="112" t="s">
        <v>107</v>
      </c>
      <c r="D120" s="112" t="s">
        <v>108</v>
      </c>
      <c r="E120" s="103" t="s">
        <v>39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140</v>
      </c>
      <c r="C121" s="112" t="s">
        <v>107</v>
      </c>
      <c r="D121" s="112" t="s">
        <v>108</v>
      </c>
      <c r="E121" s="103" t="s">
        <v>40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141</v>
      </c>
      <c r="C122" s="112" t="s">
        <v>71</v>
      </c>
      <c r="D122" s="112" t="s">
        <v>69</v>
      </c>
      <c r="E122" s="74" t="s">
        <v>36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142</v>
      </c>
      <c r="C123" s="112" t="s">
        <v>71</v>
      </c>
      <c r="D123" s="112" t="s">
        <v>69</v>
      </c>
      <c r="E123" s="103" t="s">
        <v>171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143</v>
      </c>
      <c r="C124" s="112" t="s">
        <v>111</v>
      </c>
      <c r="D124" s="112" t="s">
        <v>112</v>
      </c>
      <c r="E124" s="103" t="s">
        <v>58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143</v>
      </c>
      <c r="C125" s="112" t="s">
        <v>111</v>
      </c>
      <c r="D125" s="112" t="s">
        <v>112</v>
      </c>
      <c r="E125" s="103" t="s">
        <v>29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143</v>
      </c>
      <c r="C126" s="112" t="s">
        <v>111</v>
      </c>
      <c r="D126" s="112" t="s">
        <v>112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143</v>
      </c>
      <c r="C127" s="112" t="s">
        <v>111</v>
      </c>
      <c r="D127" s="112" t="s">
        <v>112</v>
      </c>
      <c r="E127" s="103" t="s">
        <v>34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143</v>
      </c>
      <c r="C128" s="112" t="s">
        <v>111</v>
      </c>
      <c r="D128" s="112" t="s">
        <v>112</v>
      </c>
      <c r="E128" s="103" t="s">
        <v>26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143</v>
      </c>
      <c r="C129" s="112" t="s">
        <v>111</v>
      </c>
      <c r="D129" s="112" t="s">
        <v>112</v>
      </c>
      <c r="E129" s="103" t="s">
        <v>59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144</v>
      </c>
      <c r="C130" s="112" t="s">
        <v>103</v>
      </c>
      <c r="D130" s="112" t="s">
        <v>104</v>
      </c>
      <c r="E130" s="103" t="s">
        <v>29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144</v>
      </c>
      <c r="C131" s="112" t="s">
        <v>103</v>
      </c>
      <c r="D131" s="112" t="s">
        <v>104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144</v>
      </c>
      <c r="C132" s="112" t="s">
        <v>103</v>
      </c>
      <c r="D132" s="112" t="s">
        <v>104</v>
      </c>
      <c r="E132" s="103" t="s">
        <v>26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144</v>
      </c>
      <c r="C133" s="112" t="s">
        <v>103</v>
      </c>
      <c r="D133" s="112" t="s">
        <v>104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145</v>
      </c>
      <c r="C134" s="112" t="s">
        <v>91</v>
      </c>
      <c r="D134" s="112" t="s">
        <v>64</v>
      </c>
      <c r="E134" s="103" t="s">
        <v>36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146</v>
      </c>
      <c r="C135" s="112" t="s">
        <v>72</v>
      </c>
      <c r="D135" s="112" t="s">
        <v>65</v>
      </c>
      <c r="E135" s="103" t="s">
        <v>61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146</v>
      </c>
      <c r="C136" s="112" t="s">
        <v>72</v>
      </c>
      <c r="D136" s="112" t="s">
        <v>65</v>
      </c>
      <c r="E136" s="103" t="s">
        <v>62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147</v>
      </c>
      <c r="C137" s="112" t="s">
        <v>81</v>
      </c>
      <c r="D137" s="112" t="s">
        <v>66</v>
      </c>
      <c r="E137" s="103" t="s">
        <v>36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147</v>
      </c>
      <c r="C138" s="112" t="s">
        <v>81</v>
      </c>
      <c r="D138" s="112" t="s">
        <v>66</v>
      </c>
      <c r="E138" s="103" t="s">
        <v>42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147</v>
      </c>
      <c r="C139" s="112" t="s">
        <v>81</v>
      </c>
      <c r="D139" s="112" t="s">
        <v>66</v>
      </c>
      <c r="E139" s="103" t="s">
        <v>26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147</v>
      </c>
      <c r="C140" s="77" t="s">
        <v>81</v>
      </c>
      <c r="D140" s="77" t="s">
        <v>66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174</v>
      </c>
      <c r="C141" s="77" t="s">
        <v>71</v>
      </c>
      <c r="D141" s="77" t="s">
        <v>69</v>
      </c>
      <c r="E141" s="108" t="s">
        <v>29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174</v>
      </c>
      <c r="C142" s="77" t="s">
        <v>71</v>
      </c>
      <c r="D142" s="77" t="s">
        <v>69</v>
      </c>
      <c r="E142" s="108" t="s">
        <v>175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180</v>
      </c>
      <c r="C143" s="77" t="s">
        <v>107</v>
      </c>
      <c r="D143" s="77" t="s">
        <v>108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181</v>
      </c>
      <c r="C144" s="77" t="s">
        <v>103</v>
      </c>
      <c r="D144" s="77" t="s">
        <v>104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182</v>
      </c>
      <c r="C145" s="77" t="s">
        <v>111</v>
      </c>
      <c r="D145" s="77" t="s">
        <v>112</v>
      </c>
      <c r="E145" s="108" t="s">
        <v>29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182</v>
      </c>
      <c r="C146" s="77" t="s">
        <v>111</v>
      </c>
      <c r="D146" s="77" t="s">
        <v>112</v>
      </c>
      <c r="E146" s="108" t="s">
        <v>175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182</v>
      </c>
      <c r="C147" s="77" t="s">
        <v>111</v>
      </c>
      <c r="D147" s="77" t="s">
        <v>112</v>
      </c>
      <c r="E147" s="108" t="s">
        <v>34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182</v>
      </c>
      <c r="C148" s="77" t="s">
        <v>111</v>
      </c>
      <c r="D148" s="77" t="s">
        <v>112</v>
      </c>
      <c r="E148" s="108" t="s">
        <v>26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184</v>
      </c>
      <c r="C149" s="77" t="s">
        <v>111</v>
      </c>
      <c r="D149" s="77" t="s">
        <v>112</v>
      </c>
      <c r="E149" s="108" t="s">
        <v>34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185</v>
      </c>
      <c r="C150" s="77" t="s">
        <v>72</v>
      </c>
      <c r="D150" s="77" t="s">
        <v>187</v>
      </c>
      <c r="E150" s="108" t="s">
        <v>40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186</v>
      </c>
      <c r="C151" s="77" t="s">
        <v>71</v>
      </c>
      <c r="D151" s="77" t="s">
        <v>69</v>
      </c>
      <c r="E151" s="108" t="s">
        <v>36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186</v>
      </c>
      <c r="C152" s="77" t="s">
        <v>71</v>
      </c>
      <c r="D152" s="77" t="s">
        <v>69</v>
      </c>
      <c r="E152" s="108" t="s">
        <v>75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188</v>
      </c>
      <c r="C153" s="77" t="s">
        <v>83</v>
      </c>
      <c r="D153" s="77" t="s">
        <v>84</v>
      </c>
      <c r="E153" s="108" t="s">
        <v>38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189</v>
      </c>
      <c r="C154" s="77" t="s">
        <v>81</v>
      </c>
      <c r="D154" s="77" t="s">
        <v>66</v>
      </c>
      <c r="E154" s="108" t="s">
        <v>36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189</v>
      </c>
      <c r="C155" s="77" t="s">
        <v>81</v>
      </c>
      <c r="D155" s="77" t="s">
        <v>66</v>
      </c>
      <c r="E155" s="108" t="s">
        <v>39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189</v>
      </c>
      <c r="C156" s="77" t="s">
        <v>81</v>
      </c>
      <c r="D156" s="77" t="s">
        <v>66</v>
      </c>
      <c r="E156" s="108" t="s">
        <v>26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190</v>
      </c>
      <c r="C157" s="77" t="s">
        <v>111</v>
      </c>
      <c r="D157" s="77" t="s">
        <v>112</v>
      </c>
      <c r="E157" s="108" t="s">
        <v>29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190</v>
      </c>
      <c r="C158" s="77" t="s">
        <v>111</v>
      </c>
      <c r="D158" s="77" t="s">
        <v>112</v>
      </c>
      <c r="E158" s="108" t="s">
        <v>191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190</v>
      </c>
      <c r="C159" s="77" t="s">
        <v>111</v>
      </c>
      <c r="D159" s="77" t="s">
        <v>112</v>
      </c>
      <c r="E159" s="108" t="s">
        <v>34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190</v>
      </c>
      <c r="C160" s="77" t="s">
        <v>111</v>
      </c>
      <c r="D160" s="77" t="s">
        <v>112</v>
      </c>
      <c r="E160" s="108" t="s">
        <v>26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194</v>
      </c>
      <c r="C161" s="77" t="s">
        <v>198</v>
      </c>
      <c r="D161" s="77" t="s">
        <v>199</v>
      </c>
      <c r="E161" s="108" t="s">
        <v>200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31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194</v>
      </c>
      <c r="C162" s="77" t="s">
        <v>198</v>
      </c>
      <c r="D162" s="77" t="s">
        <v>199</v>
      </c>
      <c r="E162" s="108" t="s">
        <v>201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194</v>
      </c>
      <c r="C163" s="77" t="s">
        <v>198</v>
      </c>
      <c r="D163" s="77" t="s">
        <v>199</v>
      </c>
      <c r="E163" s="108" t="s">
        <v>40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194</v>
      </c>
      <c r="C164" s="77" t="s">
        <v>198</v>
      </c>
      <c r="D164" s="77" t="s">
        <v>199</v>
      </c>
      <c r="E164" s="108" t="s">
        <v>202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194</v>
      </c>
      <c r="C165" s="77" t="s">
        <v>198</v>
      </c>
      <c r="D165" s="77" t="s">
        <v>199</v>
      </c>
      <c r="E165" s="108" t="s">
        <v>203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194</v>
      </c>
      <c r="C166" s="77" t="s">
        <v>198</v>
      </c>
      <c r="D166" s="77" t="s">
        <v>199</v>
      </c>
      <c r="E166" s="108" t="s">
        <v>204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194</v>
      </c>
      <c r="C167" s="77" t="s">
        <v>198</v>
      </c>
      <c r="D167" s="77" t="s">
        <v>199</v>
      </c>
      <c r="E167" s="108" t="s">
        <v>205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194</v>
      </c>
      <c r="C168" s="77" t="s">
        <v>198</v>
      </c>
      <c r="D168" s="77" t="s">
        <v>199</v>
      </c>
      <c r="E168" s="108" t="s">
        <v>206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194</v>
      </c>
      <c r="C169" s="77" t="s">
        <v>198</v>
      </c>
      <c r="D169" s="77" t="s">
        <v>199</v>
      </c>
      <c r="E169" s="108" t="s">
        <v>207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194</v>
      </c>
      <c r="C170" s="77" t="s">
        <v>198</v>
      </c>
      <c r="D170" s="77" t="s">
        <v>199</v>
      </c>
      <c r="E170" s="108" t="s">
        <v>208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194</v>
      </c>
      <c r="C171" s="77" t="s">
        <v>198</v>
      </c>
      <c r="D171" s="77" t="s">
        <v>199</v>
      </c>
      <c r="E171" s="108" t="s">
        <v>31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194</v>
      </c>
      <c r="C172" s="77" t="s">
        <v>198</v>
      </c>
      <c r="D172" s="77" t="s">
        <v>199</v>
      </c>
      <c r="E172" s="108" t="s">
        <v>209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195</v>
      </c>
      <c r="C173" s="77" t="s">
        <v>111</v>
      </c>
      <c r="D173" s="77" t="s">
        <v>112</v>
      </c>
      <c r="E173" s="108" t="s">
        <v>210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212</v>
      </c>
    </row>
    <row r="174" spans="1:29" ht="11.5" customHeight="1" x14ac:dyDescent="0.3">
      <c r="A174" s="112">
        <v>44204</v>
      </c>
      <c r="B174" s="128" t="s">
        <v>196</v>
      </c>
      <c r="C174" s="77" t="s">
        <v>198</v>
      </c>
      <c r="D174" s="77" t="s">
        <v>199</v>
      </c>
      <c r="E174" s="108" t="s">
        <v>211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197</v>
      </c>
      <c r="C175" s="77" t="s">
        <v>81</v>
      </c>
      <c r="D175" s="77" t="s">
        <v>66</v>
      </c>
      <c r="E175" s="108" t="s">
        <v>42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197</v>
      </c>
      <c r="C176" s="77" t="s">
        <v>81</v>
      </c>
      <c r="D176" s="77" t="s">
        <v>66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198</v>
      </c>
      <c r="D177" s="77" t="s">
        <v>199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08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198</v>
      </c>
      <c r="D178" s="77" t="s">
        <v>199</v>
      </c>
      <c r="E178" s="108" t="s">
        <v>201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198</v>
      </c>
      <c r="D179" s="77" t="s">
        <v>199</v>
      </c>
      <c r="E179" s="108" t="s">
        <v>40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198</v>
      </c>
      <c r="D180" s="77" t="s">
        <v>199</v>
      </c>
      <c r="E180" s="108" t="s">
        <v>204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198</v>
      </c>
      <c r="D181" s="77" t="s">
        <v>199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198</v>
      </c>
      <c r="D182" s="77" t="s">
        <v>199</v>
      </c>
      <c r="E182" s="108" t="s">
        <v>31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198</v>
      </c>
      <c r="D183" s="77" t="s">
        <v>199</v>
      </c>
      <c r="E183" s="108" t="s">
        <v>29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81</v>
      </c>
      <c r="D184" s="77" t="s">
        <v>66</v>
      </c>
      <c r="E184" s="108" t="s">
        <v>36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81</v>
      </c>
      <c r="D185" s="77" t="s">
        <v>66</v>
      </c>
      <c r="E185" s="108" t="s">
        <v>42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81</v>
      </c>
      <c r="D186" s="77" t="s">
        <v>66</v>
      </c>
      <c r="E186" s="108" t="s">
        <v>26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71</v>
      </c>
      <c r="D187" s="77" t="s">
        <v>69</v>
      </c>
      <c r="E187" s="108" t="s">
        <v>36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71</v>
      </c>
      <c r="D188" s="77" t="s">
        <v>69</v>
      </c>
      <c r="E188" s="108" t="s">
        <v>175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71</v>
      </c>
      <c r="D189" s="77" t="s">
        <v>69</v>
      </c>
      <c r="E189" s="103" t="s">
        <v>171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111</v>
      </c>
      <c r="D190" s="77" t="s">
        <v>112</v>
      </c>
      <c r="E190" s="108" t="s">
        <v>36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111</v>
      </c>
      <c r="D191" s="77" t="s">
        <v>112</v>
      </c>
      <c r="E191" s="108" t="s">
        <v>191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111</v>
      </c>
      <c r="D192" s="77" t="s">
        <v>112</v>
      </c>
      <c r="E192" s="108" t="s">
        <v>34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111</v>
      </c>
      <c r="D193" s="77" t="s">
        <v>112</v>
      </c>
      <c r="E193" s="108" t="s">
        <v>26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36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175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26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63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91</v>
      </c>
      <c r="D200" s="77" t="s">
        <v>64</v>
      </c>
      <c r="E200" s="108" t="s">
        <v>36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91</v>
      </c>
      <c r="D201" s="77" t="s">
        <v>64</v>
      </c>
      <c r="E201" s="108" t="s">
        <v>26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65" si="225">G202*F202</f>
        <v>90</v>
      </c>
      <c r="J202" s="54">
        <v>26</v>
      </c>
      <c r="K202" s="55">
        <f t="shared" ref="K202:K255" si="226">(J202-F202)/F202</f>
        <v>0.44444444444444442</v>
      </c>
      <c r="L202" s="56">
        <f t="shared" ref="L202:L255" si="227">J202-F202</f>
        <v>8</v>
      </c>
      <c r="M202" s="57">
        <f t="shared" ref="M202:M255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198</v>
      </c>
      <c r="D203" s="77" t="s">
        <v>199</v>
      </c>
      <c r="E203" s="108" t="s">
        <v>205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198</v>
      </c>
      <c r="D204" s="77" t="s">
        <v>199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198</v>
      </c>
      <c r="D205" s="77" t="s">
        <v>199</v>
      </c>
      <c r="E205" s="108" t="s">
        <v>36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198</v>
      </c>
      <c r="D206" s="77" t="s">
        <v>199</v>
      </c>
      <c r="E206" s="108" t="s">
        <v>201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198</v>
      </c>
      <c r="D207" s="77" t="s">
        <v>199</v>
      </c>
      <c r="E207" s="108" t="s">
        <v>31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198</v>
      </c>
      <c r="D208" s="77" t="s">
        <v>199</v>
      </c>
      <c r="E208" s="108" t="s">
        <v>204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91</v>
      </c>
      <c r="D209" s="77" t="s">
        <v>64</v>
      </c>
      <c r="E209" s="108" t="s">
        <v>175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31" si="231">I209*W209</f>
        <v>192</v>
      </c>
      <c r="V209" s="69">
        <f t="shared" ref="V209:V231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31" si="233">Y208+X209</f>
        <v>46034.149999999987</v>
      </c>
      <c r="Z209" s="70">
        <f t="shared" ref="Z209:Z231" si="234">MONTH(A209)</f>
        <v>2</v>
      </c>
      <c r="AA209" s="139">
        <f t="shared" ref="AA209:AA231" si="235">U209+X209</f>
        <v>225</v>
      </c>
      <c r="AB209" s="113">
        <f t="shared" ref="AB209:AB231" si="236">V209+Y209</f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71</v>
      </c>
      <c r="D210" s="77" t="s">
        <v>69</v>
      </c>
      <c r="E210" s="108" t="s">
        <v>36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36"/>
        <v>249747.49999999997</v>
      </c>
      <c r="AC210" s="114"/>
    </row>
    <row r="211" spans="1:29" ht="11.5" customHeight="1" x14ac:dyDescent="0.3">
      <c r="A211" s="112">
        <v>44251</v>
      </c>
      <c r="B211" s="128" t="s">
        <v>258</v>
      </c>
      <c r="C211" s="77" t="s">
        <v>83</v>
      </c>
      <c r="D211" s="77" t="s">
        <v>84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36"/>
        <v>257117.49999999997</v>
      </c>
      <c r="AC211" s="114"/>
    </row>
    <row r="212" spans="1:29" ht="11.5" customHeight="1" x14ac:dyDescent="0.3">
      <c r="A212" s="112">
        <v>44251</v>
      </c>
      <c r="B212" s="128" t="s">
        <v>258</v>
      </c>
      <c r="C212" s="77" t="s">
        <v>83</v>
      </c>
      <c r="D212" s="77" t="s">
        <v>84</v>
      </c>
      <c r="E212" s="108" t="s">
        <v>201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36"/>
        <v>258186.69999999995</v>
      </c>
      <c r="AC212" s="114"/>
    </row>
    <row r="213" spans="1:29" ht="11.5" customHeight="1" x14ac:dyDescent="0.3">
      <c r="A213" s="112">
        <v>44251</v>
      </c>
      <c r="B213" s="128" t="s">
        <v>258</v>
      </c>
      <c r="C213" s="77" t="s">
        <v>83</v>
      </c>
      <c r="D213" s="77" t="s">
        <v>84</v>
      </c>
      <c r="E213" s="108" t="s">
        <v>31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36"/>
        <v>258546.69999999995</v>
      </c>
      <c r="AC213" s="114"/>
    </row>
    <row r="214" spans="1:29" ht="11.5" customHeight="1" x14ac:dyDescent="0.3">
      <c r="A214" s="112">
        <v>44251</v>
      </c>
      <c r="B214" s="128" t="s">
        <v>258</v>
      </c>
      <c r="C214" s="77" t="s">
        <v>83</v>
      </c>
      <c r="D214" s="77" t="s">
        <v>84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3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103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3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103</v>
      </c>
      <c r="D216" s="77" t="s">
        <v>260</v>
      </c>
      <c r="E216" s="108" t="s">
        <v>31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3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103</v>
      </c>
      <c r="D217" s="77" t="s">
        <v>260</v>
      </c>
      <c r="E217" s="108" t="s">
        <v>48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3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3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175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3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26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>MONTH(A220)</f>
        <v>2</v>
      </c>
      <c r="AA220" s="139">
        <f t="shared" si="235"/>
        <v>100</v>
      </c>
      <c r="AB220" s="113">
        <f t="shared" si="236"/>
        <v>262080.69999999995</v>
      </c>
      <c r="AC220" s="114"/>
    </row>
    <row r="221" spans="1:29" ht="11.5" customHeight="1" x14ac:dyDescent="0.3">
      <c r="A221" s="112">
        <v>44263</v>
      </c>
      <c r="B221" s="129" t="s">
        <v>273</v>
      </c>
      <c r="C221" s="77" t="s">
        <v>83</v>
      </c>
      <c r="D221" s="77" t="s">
        <v>84</v>
      </c>
      <c r="E221" s="108" t="s">
        <v>261</v>
      </c>
      <c r="F221" s="75">
        <v>6.4</v>
      </c>
      <c r="G221" s="51">
        <v>220</v>
      </c>
      <c r="H221" s="67"/>
      <c r="I221" s="53">
        <f t="shared" si="225"/>
        <v>1408</v>
      </c>
      <c r="J221" s="54">
        <v>6.8</v>
      </c>
      <c r="K221" s="55">
        <f t="shared" si="226"/>
        <v>6.2499999999999917E-2</v>
      </c>
      <c r="L221" s="56">
        <f t="shared" si="227"/>
        <v>0.39999999999999947</v>
      </c>
      <c r="M221" s="57">
        <f t="shared" si="228"/>
        <v>87.999999999999886</v>
      </c>
      <c r="N221" s="58"/>
      <c r="O221" s="57"/>
      <c r="P221" s="59"/>
      <c r="Q221" s="60"/>
      <c r="R221" s="56"/>
      <c r="S221" s="61"/>
      <c r="T221" s="62"/>
      <c r="U221" s="68">
        <f t="shared" si="231"/>
        <v>8448</v>
      </c>
      <c r="V221" s="69">
        <f t="shared" si="232"/>
        <v>222856.24999999997</v>
      </c>
      <c r="W221" s="70">
        <v>6</v>
      </c>
      <c r="X221" s="71">
        <f t="shared" si="203"/>
        <v>527.99999999999932</v>
      </c>
      <c r="Y221" s="72">
        <f t="shared" si="233"/>
        <v>48200.44999999999</v>
      </c>
      <c r="Z221" s="70">
        <f t="shared" ref="Z221:Z226" si="237">MONTH(A221)</f>
        <v>3</v>
      </c>
      <c r="AA221" s="139">
        <f t="shared" si="235"/>
        <v>8976</v>
      </c>
      <c r="AB221" s="113">
        <f t="shared" si="236"/>
        <v>271056.69999999995</v>
      </c>
      <c r="AC221" s="114"/>
    </row>
    <row r="222" spans="1:29" ht="11.5" customHeight="1" x14ac:dyDescent="0.3">
      <c r="A222" s="112">
        <v>44263</v>
      </c>
      <c r="B222" s="129" t="s">
        <v>273</v>
      </c>
      <c r="C222" s="77" t="s">
        <v>83</v>
      </c>
      <c r="D222" s="77" t="s">
        <v>84</v>
      </c>
      <c r="E222" s="108" t="s">
        <v>38</v>
      </c>
      <c r="F222" s="75">
        <v>5.05</v>
      </c>
      <c r="G222" s="51">
        <v>220</v>
      </c>
      <c r="H222" s="67"/>
      <c r="I222" s="53">
        <f t="shared" si="225"/>
        <v>1111</v>
      </c>
      <c r="J222" s="54">
        <v>6.8</v>
      </c>
      <c r="K222" s="55">
        <f t="shared" si="226"/>
        <v>0.34653465346534656</v>
      </c>
      <c r="L222" s="56">
        <f t="shared" si="227"/>
        <v>1.75</v>
      </c>
      <c r="M222" s="57">
        <f t="shared" si="228"/>
        <v>385</v>
      </c>
      <c r="N222" s="58"/>
      <c r="O222" s="57"/>
      <c r="P222" s="59"/>
      <c r="Q222" s="60"/>
      <c r="R222" s="56"/>
      <c r="S222" s="61"/>
      <c r="T222" s="62"/>
      <c r="U222" s="68">
        <f t="shared" si="231"/>
        <v>1111</v>
      </c>
      <c r="V222" s="69">
        <f t="shared" si="232"/>
        <v>223967.24999999997</v>
      </c>
      <c r="W222" s="70">
        <v>1</v>
      </c>
      <c r="X222" s="71">
        <f t="shared" si="203"/>
        <v>385</v>
      </c>
      <c r="Y222" s="72">
        <f t="shared" si="233"/>
        <v>48585.44999999999</v>
      </c>
      <c r="Z222" s="70">
        <f t="shared" si="237"/>
        <v>3</v>
      </c>
      <c r="AA222" s="139">
        <f t="shared" si="235"/>
        <v>1496</v>
      </c>
      <c r="AB222" s="113">
        <f t="shared" si="236"/>
        <v>272552.69999999995</v>
      </c>
      <c r="AC222" s="114"/>
    </row>
    <row r="223" spans="1:29" ht="11.5" customHeight="1" x14ac:dyDescent="0.3">
      <c r="A223" s="112">
        <v>44263</v>
      </c>
      <c r="B223" s="129" t="s">
        <v>273</v>
      </c>
      <c r="C223" s="77" t="s">
        <v>83</v>
      </c>
      <c r="D223" s="77" t="s">
        <v>84</v>
      </c>
      <c r="E223" s="108" t="s">
        <v>39</v>
      </c>
      <c r="F223" s="75">
        <v>4.7</v>
      </c>
      <c r="G223" s="51">
        <v>54</v>
      </c>
      <c r="H223" s="67"/>
      <c r="I223" s="53">
        <f t="shared" si="225"/>
        <v>253.8</v>
      </c>
      <c r="J223" s="54">
        <v>6.7</v>
      </c>
      <c r="K223" s="55">
        <f t="shared" si="226"/>
        <v>0.42553191489361702</v>
      </c>
      <c r="L223" s="56">
        <f t="shared" si="227"/>
        <v>2</v>
      </c>
      <c r="M223" s="57">
        <f t="shared" si="228"/>
        <v>108</v>
      </c>
      <c r="N223" s="58"/>
      <c r="O223" s="57"/>
      <c r="P223" s="59"/>
      <c r="Q223" s="60"/>
      <c r="R223" s="56"/>
      <c r="S223" s="61"/>
      <c r="T223" s="62"/>
      <c r="U223" s="68">
        <f t="shared" si="231"/>
        <v>1776.6000000000001</v>
      </c>
      <c r="V223" s="69">
        <f t="shared" si="232"/>
        <v>225743.84999999998</v>
      </c>
      <c r="W223" s="70">
        <v>7</v>
      </c>
      <c r="X223" s="71">
        <f t="shared" si="203"/>
        <v>756</v>
      </c>
      <c r="Y223" s="72">
        <f t="shared" si="233"/>
        <v>49341.44999999999</v>
      </c>
      <c r="Z223" s="70">
        <f t="shared" si="237"/>
        <v>3</v>
      </c>
      <c r="AA223" s="139">
        <f t="shared" si="235"/>
        <v>2532.6000000000004</v>
      </c>
      <c r="AB223" s="113">
        <f t="shared" si="236"/>
        <v>275085.3</v>
      </c>
      <c r="AC223" s="114"/>
    </row>
    <row r="224" spans="1:29" ht="11.5" customHeight="1" x14ac:dyDescent="0.3">
      <c r="A224" s="112">
        <v>44263</v>
      </c>
      <c r="B224" s="129" t="s">
        <v>273</v>
      </c>
      <c r="C224" s="77" t="s">
        <v>83</v>
      </c>
      <c r="D224" s="77" t="s">
        <v>84</v>
      </c>
      <c r="E224" s="108" t="s">
        <v>40</v>
      </c>
      <c r="F224" s="75">
        <v>4.7</v>
      </c>
      <c r="G224" s="51">
        <v>54</v>
      </c>
      <c r="H224" s="67"/>
      <c r="I224" s="53">
        <f t="shared" si="225"/>
        <v>253.8</v>
      </c>
      <c r="J224" s="54">
        <v>6.7</v>
      </c>
      <c r="K224" s="55">
        <f t="shared" si="226"/>
        <v>0.42553191489361702</v>
      </c>
      <c r="L224" s="56">
        <f t="shared" si="227"/>
        <v>2</v>
      </c>
      <c r="M224" s="57">
        <f t="shared" si="228"/>
        <v>108</v>
      </c>
      <c r="N224" s="58"/>
      <c r="O224" s="57"/>
      <c r="P224" s="59"/>
      <c r="Q224" s="60"/>
      <c r="R224" s="56"/>
      <c r="S224" s="61"/>
      <c r="T224" s="62"/>
      <c r="U224" s="68">
        <f t="shared" si="231"/>
        <v>1269</v>
      </c>
      <c r="V224" s="69">
        <f t="shared" si="232"/>
        <v>227012.84999999998</v>
      </c>
      <c r="W224" s="70">
        <v>5</v>
      </c>
      <c r="X224" s="71">
        <f t="shared" si="203"/>
        <v>540</v>
      </c>
      <c r="Y224" s="72">
        <f t="shared" si="233"/>
        <v>49881.44999999999</v>
      </c>
      <c r="Z224" s="70">
        <f t="shared" si="237"/>
        <v>3</v>
      </c>
      <c r="AA224" s="139">
        <f t="shared" si="235"/>
        <v>1809</v>
      </c>
      <c r="AB224" s="113">
        <f t="shared" si="236"/>
        <v>276894.3</v>
      </c>
      <c r="AC224" s="114"/>
    </row>
    <row r="225" spans="1:29" ht="11.5" customHeight="1" x14ac:dyDescent="0.3">
      <c r="A225" s="112">
        <v>44265</v>
      </c>
      <c r="B225" s="98" t="s">
        <v>304</v>
      </c>
      <c r="C225" s="77" t="s">
        <v>274</v>
      </c>
      <c r="D225" s="77" t="s">
        <v>275</v>
      </c>
      <c r="E225" s="108" t="s">
        <v>261</v>
      </c>
      <c r="F225" s="75">
        <v>6.4</v>
      </c>
      <c r="G225" s="51">
        <v>220</v>
      </c>
      <c r="H225" s="67"/>
      <c r="I225" s="53">
        <f t="shared" si="225"/>
        <v>1408</v>
      </c>
      <c r="J225" s="54">
        <v>6.95</v>
      </c>
      <c r="K225" s="55">
        <f t="shared" si="226"/>
        <v>8.5937499999999972E-2</v>
      </c>
      <c r="L225" s="56">
        <f t="shared" si="227"/>
        <v>0.54999999999999982</v>
      </c>
      <c r="M225" s="57">
        <f t="shared" si="228"/>
        <v>120.99999999999996</v>
      </c>
      <c r="N225" s="58"/>
      <c r="O225" s="57"/>
      <c r="P225" s="59"/>
      <c r="Q225" s="60"/>
      <c r="R225" s="56"/>
      <c r="S225" s="61"/>
      <c r="T225" s="62"/>
      <c r="U225" s="68">
        <f t="shared" si="231"/>
        <v>2816</v>
      </c>
      <c r="V225" s="69">
        <f t="shared" si="232"/>
        <v>229828.84999999998</v>
      </c>
      <c r="W225" s="70">
        <v>2</v>
      </c>
      <c r="X225" s="71">
        <f t="shared" si="203"/>
        <v>241.99999999999991</v>
      </c>
      <c r="Y225" s="72">
        <f t="shared" si="233"/>
        <v>50123.44999999999</v>
      </c>
      <c r="Z225" s="70">
        <f t="shared" si="237"/>
        <v>3</v>
      </c>
      <c r="AA225" s="139">
        <f t="shared" si="235"/>
        <v>3058</v>
      </c>
      <c r="AB225" s="113">
        <f t="shared" si="236"/>
        <v>279952.3</v>
      </c>
      <c r="AC225" s="114"/>
    </row>
    <row r="226" spans="1:29" ht="11.5" customHeight="1" x14ac:dyDescent="0.3">
      <c r="A226" s="112">
        <v>44265</v>
      </c>
      <c r="B226" s="98" t="s">
        <v>304</v>
      </c>
      <c r="C226" s="77" t="s">
        <v>274</v>
      </c>
      <c r="D226" s="77" t="s">
        <v>275</v>
      </c>
      <c r="E226" s="108" t="s">
        <v>36</v>
      </c>
      <c r="F226" s="75">
        <v>6.6</v>
      </c>
      <c r="G226" s="51">
        <v>220</v>
      </c>
      <c r="H226" s="67"/>
      <c r="I226" s="53">
        <f t="shared" si="225"/>
        <v>1452</v>
      </c>
      <c r="J226" s="54">
        <v>6.95</v>
      </c>
      <c r="K226" s="55">
        <f t="shared" si="226"/>
        <v>5.3030303030303115E-2</v>
      </c>
      <c r="L226" s="56">
        <f t="shared" si="227"/>
        <v>0.35000000000000053</v>
      </c>
      <c r="M226" s="57">
        <f t="shared" si="228"/>
        <v>77.000000000000114</v>
      </c>
      <c r="N226" s="58"/>
      <c r="O226" s="57"/>
      <c r="P226" s="59"/>
      <c r="Q226" s="60"/>
      <c r="R226" s="56"/>
      <c r="S226" s="61"/>
      <c r="T226" s="62"/>
      <c r="U226" s="68">
        <f t="shared" si="231"/>
        <v>2904</v>
      </c>
      <c r="V226" s="69">
        <f t="shared" si="232"/>
        <v>232732.84999999998</v>
      </c>
      <c r="W226" s="70">
        <v>2</v>
      </c>
      <c r="X226" s="71">
        <f t="shared" si="203"/>
        <v>154.00000000000023</v>
      </c>
      <c r="Y226" s="72">
        <f t="shared" si="233"/>
        <v>50277.44999999999</v>
      </c>
      <c r="Z226" s="70">
        <f t="shared" si="237"/>
        <v>3</v>
      </c>
      <c r="AA226" s="139">
        <f t="shared" si="235"/>
        <v>3058</v>
      </c>
      <c r="AB226" s="113">
        <f t="shared" si="236"/>
        <v>283010.3</v>
      </c>
      <c r="AC226" s="114"/>
    </row>
    <row r="227" spans="1:29" ht="11.5" customHeight="1" x14ac:dyDescent="0.3">
      <c r="A227" s="112">
        <v>44265</v>
      </c>
      <c r="B227" s="98" t="s">
        <v>304</v>
      </c>
      <c r="C227" s="77" t="s">
        <v>274</v>
      </c>
      <c r="D227" s="77" t="s">
        <v>275</v>
      </c>
      <c r="E227" s="108" t="s">
        <v>276</v>
      </c>
      <c r="F227" s="75">
        <v>5.25</v>
      </c>
      <c r="G227" s="51">
        <v>225</v>
      </c>
      <c r="H227" s="67"/>
      <c r="I227" s="53">
        <f t="shared" si="225"/>
        <v>1181.25</v>
      </c>
      <c r="J227" s="54">
        <v>6.95</v>
      </c>
      <c r="K227" s="55">
        <f t="shared" si="226"/>
        <v>0.32380952380952382</v>
      </c>
      <c r="L227" s="56">
        <f t="shared" si="227"/>
        <v>1.7000000000000002</v>
      </c>
      <c r="M227" s="57">
        <f t="shared" si="228"/>
        <v>382.50000000000006</v>
      </c>
      <c r="N227" s="58"/>
      <c r="O227" s="57"/>
      <c r="P227" s="59"/>
      <c r="Q227" s="60"/>
      <c r="R227" s="56"/>
      <c r="S227" s="61"/>
      <c r="T227" s="62"/>
      <c r="U227" s="68">
        <f t="shared" si="231"/>
        <v>3543.75</v>
      </c>
      <c r="V227" s="69">
        <f t="shared" si="232"/>
        <v>236276.59999999998</v>
      </c>
      <c r="W227" s="70">
        <v>3</v>
      </c>
      <c r="X227" s="71">
        <f t="shared" si="203"/>
        <v>1147.5000000000002</v>
      </c>
      <c r="Y227" s="72">
        <f t="shared" si="233"/>
        <v>51424.94999999999</v>
      </c>
      <c r="Z227" s="70">
        <f t="shared" si="234"/>
        <v>3</v>
      </c>
      <c r="AA227" s="139">
        <f t="shared" si="235"/>
        <v>4691.25</v>
      </c>
      <c r="AB227" s="113">
        <f t="shared" si="236"/>
        <v>287701.55</v>
      </c>
      <c r="AC227" s="114"/>
    </row>
    <row r="228" spans="1:29" ht="11.5" customHeight="1" x14ac:dyDescent="0.3">
      <c r="A228" s="112">
        <v>44266</v>
      </c>
      <c r="B228" s="98" t="s">
        <v>305</v>
      </c>
      <c r="C228" s="77" t="s">
        <v>107</v>
      </c>
      <c r="D228" s="77" t="s">
        <v>108</v>
      </c>
      <c r="E228" s="108" t="s">
        <v>261</v>
      </c>
      <c r="F228" s="75">
        <v>6.4</v>
      </c>
      <c r="G228" s="51">
        <v>220</v>
      </c>
      <c r="H228" s="67"/>
      <c r="I228" s="53">
        <f t="shared" si="225"/>
        <v>1408</v>
      </c>
      <c r="J228" s="54">
        <v>7.3</v>
      </c>
      <c r="K228" s="55">
        <f t="shared" si="226"/>
        <v>0.14062499999999992</v>
      </c>
      <c r="L228" s="56">
        <f t="shared" si="227"/>
        <v>0.89999999999999947</v>
      </c>
      <c r="M228" s="57">
        <f t="shared" si="228"/>
        <v>197.99999999999989</v>
      </c>
      <c r="N228" s="58"/>
      <c r="O228" s="57"/>
      <c r="P228" s="59"/>
      <c r="Q228" s="60"/>
      <c r="R228" s="56"/>
      <c r="S228" s="61"/>
      <c r="T228" s="62"/>
      <c r="U228" s="68">
        <f t="shared" si="231"/>
        <v>2816</v>
      </c>
      <c r="V228" s="69">
        <f t="shared" si="232"/>
        <v>239092.59999999998</v>
      </c>
      <c r="W228" s="70">
        <v>2</v>
      </c>
      <c r="X228" s="71">
        <f t="shared" si="203"/>
        <v>395.99999999999977</v>
      </c>
      <c r="Y228" s="72">
        <f t="shared" si="233"/>
        <v>51820.94999999999</v>
      </c>
      <c r="Z228" s="70">
        <f t="shared" si="234"/>
        <v>3</v>
      </c>
      <c r="AA228" s="139">
        <f t="shared" si="235"/>
        <v>3212</v>
      </c>
      <c r="AB228" s="113">
        <f t="shared" si="236"/>
        <v>290913.55</v>
      </c>
      <c r="AC228" s="114"/>
    </row>
    <row r="229" spans="1:29" ht="11.5" customHeight="1" x14ac:dyDescent="0.3">
      <c r="A229" s="112">
        <v>44266</v>
      </c>
      <c r="B229" s="98" t="s">
        <v>305</v>
      </c>
      <c r="C229" s="77" t="s">
        <v>107</v>
      </c>
      <c r="D229" s="77" t="s">
        <v>108</v>
      </c>
      <c r="E229" s="108" t="s">
        <v>38</v>
      </c>
      <c r="F229" s="75">
        <v>5.05</v>
      </c>
      <c r="G229" s="51">
        <v>220</v>
      </c>
      <c r="H229" s="67"/>
      <c r="I229" s="53">
        <f t="shared" si="225"/>
        <v>1111</v>
      </c>
      <c r="J229" s="54">
        <v>7.3</v>
      </c>
      <c r="K229" s="55">
        <f t="shared" si="226"/>
        <v>0.44554455445544555</v>
      </c>
      <c r="L229" s="56">
        <f t="shared" si="227"/>
        <v>2.25</v>
      </c>
      <c r="M229" s="57">
        <f t="shared" si="228"/>
        <v>495</v>
      </c>
      <c r="N229" s="58"/>
      <c r="O229" s="57"/>
      <c r="P229" s="59"/>
      <c r="Q229" s="60"/>
      <c r="R229" s="56"/>
      <c r="S229" s="61"/>
      <c r="T229" s="62"/>
      <c r="U229" s="68">
        <f t="shared" si="231"/>
        <v>1111</v>
      </c>
      <c r="V229" s="69">
        <f t="shared" si="232"/>
        <v>240203.59999999998</v>
      </c>
      <c r="W229" s="70">
        <v>1</v>
      </c>
      <c r="X229" s="71">
        <f t="shared" si="203"/>
        <v>495</v>
      </c>
      <c r="Y229" s="72">
        <f t="shared" si="233"/>
        <v>52315.94999999999</v>
      </c>
      <c r="Z229" s="70">
        <f t="shared" si="234"/>
        <v>3</v>
      </c>
      <c r="AA229" s="139">
        <f t="shared" si="235"/>
        <v>1606</v>
      </c>
      <c r="AB229" s="113">
        <f t="shared" si="236"/>
        <v>292519.55</v>
      </c>
      <c r="AC229" s="114"/>
    </row>
    <row r="230" spans="1:29" ht="11.5" customHeight="1" x14ac:dyDescent="0.3">
      <c r="A230" s="112">
        <v>44266</v>
      </c>
      <c r="B230" s="98" t="s">
        <v>305</v>
      </c>
      <c r="C230" s="77" t="s">
        <v>107</v>
      </c>
      <c r="D230" s="77" t="s">
        <v>108</v>
      </c>
      <c r="E230" s="108" t="s">
        <v>39</v>
      </c>
      <c r="F230" s="75">
        <v>4.7</v>
      </c>
      <c r="G230" s="51">
        <v>54</v>
      </c>
      <c r="H230" s="67"/>
      <c r="I230" s="53">
        <f t="shared" si="225"/>
        <v>253.8</v>
      </c>
      <c r="J230" s="54">
        <v>7.6</v>
      </c>
      <c r="K230" s="55">
        <f t="shared" si="226"/>
        <v>0.61702127659574457</v>
      </c>
      <c r="L230" s="56">
        <f t="shared" si="227"/>
        <v>2.8999999999999995</v>
      </c>
      <c r="M230" s="57">
        <f t="shared" si="228"/>
        <v>156.59999999999997</v>
      </c>
      <c r="N230" s="58"/>
      <c r="O230" s="57"/>
      <c r="P230" s="59"/>
      <c r="Q230" s="60"/>
      <c r="R230" s="56"/>
      <c r="S230" s="61"/>
      <c r="T230" s="62"/>
      <c r="U230" s="68">
        <f t="shared" si="231"/>
        <v>507.6</v>
      </c>
      <c r="V230" s="69">
        <f t="shared" si="232"/>
        <v>240711.19999999998</v>
      </c>
      <c r="W230" s="70">
        <v>2</v>
      </c>
      <c r="X230" s="71">
        <f t="shared" si="203"/>
        <v>313.19999999999993</v>
      </c>
      <c r="Y230" s="72">
        <f t="shared" si="233"/>
        <v>52629.149999999987</v>
      </c>
      <c r="Z230" s="70">
        <f t="shared" si="234"/>
        <v>3</v>
      </c>
      <c r="AA230" s="139">
        <f t="shared" si="235"/>
        <v>820.8</v>
      </c>
      <c r="AB230" s="113">
        <f t="shared" si="236"/>
        <v>293340.34999999998</v>
      </c>
      <c r="AC230" s="114"/>
    </row>
    <row r="231" spans="1:29" ht="11.5" customHeight="1" x14ac:dyDescent="0.3">
      <c r="A231" s="112">
        <v>44266</v>
      </c>
      <c r="B231" s="98" t="s">
        <v>305</v>
      </c>
      <c r="C231" s="77" t="s">
        <v>107</v>
      </c>
      <c r="D231" s="77" t="s">
        <v>108</v>
      </c>
      <c r="E231" s="108" t="s">
        <v>40</v>
      </c>
      <c r="F231" s="75">
        <v>4.7</v>
      </c>
      <c r="G231" s="51">
        <v>54</v>
      </c>
      <c r="H231" s="67"/>
      <c r="I231" s="53">
        <f t="shared" si="225"/>
        <v>253.8</v>
      </c>
      <c r="J231" s="54">
        <v>7.6</v>
      </c>
      <c r="K231" s="55">
        <f t="shared" si="226"/>
        <v>0.61702127659574457</v>
      </c>
      <c r="L231" s="56">
        <f t="shared" si="227"/>
        <v>2.8999999999999995</v>
      </c>
      <c r="M231" s="57">
        <f t="shared" si="228"/>
        <v>156.59999999999997</v>
      </c>
      <c r="N231" s="58"/>
      <c r="O231" s="57"/>
      <c r="P231" s="59"/>
      <c r="Q231" s="60"/>
      <c r="R231" s="56"/>
      <c r="S231" s="61"/>
      <c r="T231" s="62"/>
      <c r="U231" s="68">
        <f t="shared" si="231"/>
        <v>507.6</v>
      </c>
      <c r="V231" s="69">
        <f t="shared" si="232"/>
        <v>241218.8</v>
      </c>
      <c r="W231" s="70">
        <v>2</v>
      </c>
      <c r="X231" s="71">
        <f t="shared" si="203"/>
        <v>313.19999999999993</v>
      </c>
      <c r="Y231" s="72">
        <f t="shared" si="233"/>
        <v>52942.349999999984</v>
      </c>
      <c r="Z231" s="70">
        <f t="shared" si="234"/>
        <v>3</v>
      </c>
      <c r="AA231" s="139">
        <f t="shared" si="235"/>
        <v>820.8</v>
      </c>
      <c r="AB231" s="113">
        <f t="shared" si="236"/>
        <v>294161.14999999997</v>
      </c>
      <c r="AC231" s="114"/>
    </row>
    <row r="232" spans="1:29" ht="11.5" customHeight="1" x14ac:dyDescent="0.3">
      <c r="A232" s="151">
        <v>44286</v>
      </c>
      <c r="B232" s="98" t="s">
        <v>306</v>
      </c>
      <c r="C232" s="77" t="s">
        <v>198</v>
      </c>
      <c r="D232" s="77" t="s">
        <v>199</v>
      </c>
      <c r="E232" s="108" t="s">
        <v>39</v>
      </c>
      <c r="F232" s="75">
        <v>4.7</v>
      </c>
      <c r="G232" s="51">
        <v>54</v>
      </c>
      <c r="H232" s="67"/>
      <c r="I232" s="53">
        <f t="shared" si="225"/>
        <v>253.8</v>
      </c>
      <c r="J232" s="54">
        <v>8.5</v>
      </c>
      <c r="K232" s="55">
        <f t="shared" si="226"/>
        <v>0.80851063829787229</v>
      </c>
      <c r="L232" s="56">
        <f t="shared" si="227"/>
        <v>3.8</v>
      </c>
      <c r="M232" s="57">
        <f t="shared" si="228"/>
        <v>205.2</v>
      </c>
      <c r="N232" s="58"/>
      <c r="O232" s="57"/>
      <c r="P232" s="59"/>
      <c r="Q232" s="60"/>
      <c r="R232" s="56"/>
      <c r="S232" s="61"/>
      <c r="T232" s="62"/>
      <c r="U232" s="68">
        <v>0</v>
      </c>
      <c r="V232" s="69">
        <f t="shared" ref="V232:V295" si="238">V231+U232</f>
        <v>241218.8</v>
      </c>
      <c r="W232" s="70">
        <v>2</v>
      </c>
      <c r="X232" s="71">
        <v>0</v>
      </c>
      <c r="Y232" s="72">
        <f t="shared" ref="Y232:Y285" si="239">Y231+X232</f>
        <v>52942.349999999984</v>
      </c>
      <c r="Z232" s="70">
        <f t="shared" ref="Z232:Z285" si="240">MONTH(A232)</f>
        <v>3</v>
      </c>
      <c r="AA232" s="139">
        <f t="shared" ref="AA232:AA253" si="241">U232+X232</f>
        <v>0</v>
      </c>
      <c r="AB232" s="113">
        <f t="shared" ref="AB232:AB253" si="242">V232+Y232</f>
        <v>294161.14999999997</v>
      </c>
      <c r="AC232" s="114"/>
    </row>
    <row r="233" spans="1:29" ht="11.5" customHeight="1" x14ac:dyDescent="0.3">
      <c r="A233" s="112">
        <v>44286</v>
      </c>
      <c r="B233" s="98" t="s">
        <v>306</v>
      </c>
      <c r="C233" s="77" t="s">
        <v>198</v>
      </c>
      <c r="D233" s="77" t="s">
        <v>199</v>
      </c>
      <c r="E233" s="108" t="s">
        <v>40</v>
      </c>
      <c r="F233" s="75">
        <v>4.7</v>
      </c>
      <c r="G233" s="51">
        <v>54</v>
      </c>
      <c r="H233" s="67"/>
      <c r="I233" s="53">
        <f t="shared" si="225"/>
        <v>253.8</v>
      </c>
      <c r="J233" s="54">
        <v>8.5</v>
      </c>
      <c r="K233" s="55">
        <f t="shared" si="226"/>
        <v>0.80851063829787229</v>
      </c>
      <c r="L233" s="56">
        <f t="shared" si="227"/>
        <v>3.8</v>
      </c>
      <c r="M233" s="57">
        <f t="shared" si="228"/>
        <v>205.2</v>
      </c>
      <c r="N233" s="58"/>
      <c r="O233" s="57"/>
      <c r="P233" s="59"/>
      <c r="Q233" s="60"/>
      <c r="R233" s="56"/>
      <c r="S233" s="61"/>
      <c r="T233" s="62"/>
      <c r="U233" s="68">
        <v>0</v>
      </c>
      <c r="V233" s="69">
        <f t="shared" si="238"/>
        <v>241218.8</v>
      </c>
      <c r="W233" s="70">
        <v>2</v>
      </c>
      <c r="X233" s="71">
        <v>0</v>
      </c>
      <c r="Y233" s="72">
        <f t="shared" si="239"/>
        <v>52942.349999999984</v>
      </c>
      <c r="Z233" s="70">
        <f t="shared" si="240"/>
        <v>3</v>
      </c>
      <c r="AA233" s="139">
        <f t="shared" si="241"/>
        <v>0</v>
      </c>
      <c r="AB233" s="113">
        <f t="shared" si="242"/>
        <v>294161.14999999997</v>
      </c>
      <c r="AC233" s="114"/>
    </row>
    <row r="234" spans="1:29" ht="11.5" customHeight="1" x14ac:dyDescent="0.3">
      <c r="A234" s="112">
        <v>44286</v>
      </c>
      <c r="B234" s="98" t="s">
        <v>306</v>
      </c>
      <c r="C234" s="77" t="s">
        <v>198</v>
      </c>
      <c r="D234" s="77" t="s">
        <v>199</v>
      </c>
      <c r="E234" s="108" t="s">
        <v>31</v>
      </c>
      <c r="F234" s="75">
        <v>16</v>
      </c>
      <c r="G234" s="51">
        <v>5</v>
      </c>
      <c r="H234" s="67"/>
      <c r="I234" s="53">
        <f t="shared" si="225"/>
        <v>80</v>
      </c>
      <c r="J234" s="54">
        <v>20</v>
      </c>
      <c r="K234" s="55">
        <f t="shared" si="226"/>
        <v>0.25</v>
      </c>
      <c r="L234" s="56">
        <f t="shared" si="227"/>
        <v>4</v>
      </c>
      <c r="M234" s="57">
        <f t="shared" si="228"/>
        <v>20</v>
      </c>
      <c r="N234" s="58"/>
      <c r="O234" s="57"/>
      <c r="P234" s="59"/>
      <c r="Q234" s="60"/>
      <c r="R234" s="56"/>
      <c r="S234" s="61"/>
      <c r="T234" s="62"/>
      <c r="U234" s="68">
        <v>0</v>
      </c>
      <c r="V234" s="69">
        <f t="shared" si="238"/>
        <v>241218.8</v>
      </c>
      <c r="W234" s="70">
        <v>3</v>
      </c>
      <c r="X234" s="71">
        <v>0</v>
      </c>
      <c r="Y234" s="72">
        <f t="shared" si="239"/>
        <v>52942.349999999984</v>
      </c>
      <c r="Z234" s="70">
        <f t="shared" si="240"/>
        <v>3</v>
      </c>
      <c r="AA234" s="139">
        <f t="shared" si="241"/>
        <v>0</v>
      </c>
      <c r="AB234" s="113">
        <f t="shared" si="242"/>
        <v>294161.14999999997</v>
      </c>
      <c r="AC234" s="114"/>
    </row>
    <row r="235" spans="1:29" ht="11.5" customHeight="1" x14ac:dyDescent="0.3">
      <c r="A235" s="112">
        <v>44286</v>
      </c>
      <c r="B235" s="98" t="s">
        <v>306</v>
      </c>
      <c r="C235" s="77" t="s">
        <v>198</v>
      </c>
      <c r="D235" s="77" t="s">
        <v>199</v>
      </c>
      <c r="E235" s="108" t="s">
        <v>280</v>
      </c>
      <c r="F235" s="75">
        <v>305</v>
      </c>
      <c r="G235" s="51">
        <v>1</v>
      </c>
      <c r="H235" s="67"/>
      <c r="I235" s="53">
        <f t="shared" si="225"/>
        <v>305</v>
      </c>
      <c r="J235" s="54">
        <v>380</v>
      </c>
      <c r="K235" s="55">
        <f t="shared" si="226"/>
        <v>0.24590163934426229</v>
      </c>
      <c r="L235" s="56">
        <f t="shared" si="227"/>
        <v>75</v>
      </c>
      <c r="M235" s="57">
        <f t="shared" si="228"/>
        <v>75</v>
      </c>
      <c r="N235" s="58"/>
      <c r="O235" s="57"/>
      <c r="P235" s="59"/>
      <c r="Q235" s="60"/>
      <c r="R235" s="56"/>
      <c r="S235" s="61"/>
      <c r="T235" s="62"/>
      <c r="U235" s="68">
        <v>0</v>
      </c>
      <c r="V235" s="69">
        <f t="shared" si="238"/>
        <v>241218.8</v>
      </c>
      <c r="W235" s="70">
        <v>2</v>
      </c>
      <c r="X235" s="71">
        <v>0</v>
      </c>
      <c r="Y235" s="72">
        <f t="shared" si="239"/>
        <v>52942.349999999984</v>
      </c>
      <c r="Z235" s="70">
        <f t="shared" si="240"/>
        <v>3</v>
      </c>
      <c r="AA235" s="139">
        <f t="shared" si="241"/>
        <v>0</v>
      </c>
      <c r="AB235" s="113">
        <f t="shared" si="242"/>
        <v>294161.14999999997</v>
      </c>
      <c r="AC235" s="114"/>
    </row>
    <row r="236" spans="1:29" ht="11.5" customHeight="1" x14ac:dyDescent="0.3">
      <c r="A236" s="112">
        <v>44286</v>
      </c>
      <c r="B236" s="98" t="s">
        <v>306</v>
      </c>
      <c r="C236" s="77" t="s">
        <v>198</v>
      </c>
      <c r="D236" s="77" t="s">
        <v>199</v>
      </c>
      <c r="E236" s="108" t="s">
        <v>227</v>
      </c>
      <c r="F236" s="75">
        <v>10.5</v>
      </c>
      <c r="G236" s="51">
        <v>20</v>
      </c>
      <c r="H236" s="67"/>
      <c r="I236" s="53">
        <f t="shared" si="225"/>
        <v>210</v>
      </c>
      <c r="J236" s="54">
        <v>12.3</v>
      </c>
      <c r="K236" s="55">
        <f t="shared" si="226"/>
        <v>0.17142857142857149</v>
      </c>
      <c r="L236" s="56">
        <f t="shared" si="227"/>
        <v>1.8000000000000007</v>
      </c>
      <c r="M236" s="57">
        <f t="shared" si="228"/>
        <v>36.000000000000014</v>
      </c>
      <c r="N236" s="58"/>
      <c r="O236" s="57"/>
      <c r="P236" s="59"/>
      <c r="Q236" s="60"/>
      <c r="R236" s="56"/>
      <c r="S236" s="61"/>
      <c r="T236" s="62"/>
      <c r="U236" s="68">
        <v>0</v>
      </c>
      <c r="V236" s="69">
        <f t="shared" si="238"/>
        <v>241218.8</v>
      </c>
      <c r="W236" s="70">
        <v>3</v>
      </c>
      <c r="X236" s="71">
        <v>0</v>
      </c>
      <c r="Y236" s="72">
        <f t="shared" si="239"/>
        <v>52942.349999999984</v>
      </c>
      <c r="Z236" s="70">
        <f t="shared" si="240"/>
        <v>3</v>
      </c>
      <c r="AA236" s="139">
        <f t="shared" si="241"/>
        <v>0</v>
      </c>
      <c r="AB236" s="113">
        <f t="shared" si="242"/>
        <v>294161.14999999997</v>
      </c>
      <c r="AC236" s="114"/>
    </row>
    <row r="237" spans="1:29" ht="11.5" customHeight="1" x14ac:dyDescent="0.3">
      <c r="A237" s="112">
        <v>44286</v>
      </c>
      <c r="B237" s="98" t="s">
        <v>306</v>
      </c>
      <c r="C237" s="77" t="s">
        <v>198</v>
      </c>
      <c r="D237" s="77" t="s">
        <v>199</v>
      </c>
      <c r="E237" s="108" t="s">
        <v>63</v>
      </c>
      <c r="F237" s="75">
        <v>28</v>
      </c>
      <c r="G237" s="51">
        <v>1</v>
      </c>
      <c r="H237" s="67"/>
      <c r="I237" s="53">
        <f t="shared" si="225"/>
        <v>28</v>
      </c>
      <c r="J237" s="54">
        <v>45</v>
      </c>
      <c r="K237" s="55">
        <f t="shared" si="226"/>
        <v>0.6071428571428571</v>
      </c>
      <c r="L237" s="56">
        <f t="shared" si="227"/>
        <v>17</v>
      </c>
      <c r="M237" s="57">
        <f t="shared" si="228"/>
        <v>17</v>
      </c>
      <c r="N237" s="58"/>
      <c r="O237" s="57"/>
      <c r="P237" s="59"/>
      <c r="Q237" s="60"/>
      <c r="R237" s="56"/>
      <c r="S237" s="61"/>
      <c r="T237" s="62"/>
      <c r="U237" s="68">
        <v>0</v>
      </c>
      <c r="V237" s="69">
        <f t="shared" si="238"/>
        <v>241218.8</v>
      </c>
      <c r="W237" s="70">
        <v>4</v>
      </c>
      <c r="X237" s="71">
        <v>0</v>
      </c>
      <c r="Y237" s="72">
        <f t="shared" si="239"/>
        <v>52942.349999999984</v>
      </c>
      <c r="Z237" s="70">
        <f t="shared" si="240"/>
        <v>3</v>
      </c>
      <c r="AA237" s="139">
        <f t="shared" si="241"/>
        <v>0</v>
      </c>
      <c r="AB237" s="113">
        <f t="shared" si="242"/>
        <v>294161.14999999997</v>
      </c>
      <c r="AC237" s="114"/>
    </row>
    <row r="238" spans="1:29" ht="11.5" customHeight="1" x14ac:dyDescent="0.3">
      <c r="A238" s="112">
        <v>44286</v>
      </c>
      <c r="B238" s="98" t="s">
        <v>306</v>
      </c>
      <c r="C238" s="77" t="s">
        <v>198</v>
      </c>
      <c r="D238" s="77" t="s">
        <v>199</v>
      </c>
      <c r="E238" s="108" t="s">
        <v>281</v>
      </c>
      <c r="F238" s="75">
        <v>50</v>
      </c>
      <c r="G238" s="51">
        <v>1</v>
      </c>
      <c r="H238" s="67"/>
      <c r="I238" s="53">
        <f t="shared" si="225"/>
        <v>50</v>
      </c>
      <c r="J238" s="54">
        <v>68</v>
      </c>
      <c r="K238" s="55">
        <f t="shared" si="226"/>
        <v>0.36</v>
      </c>
      <c r="L238" s="56">
        <f t="shared" si="227"/>
        <v>18</v>
      </c>
      <c r="M238" s="57">
        <f t="shared" si="228"/>
        <v>18</v>
      </c>
      <c r="N238" s="58"/>
      <c r="O238" s="57"/>
      <c r="P238" s="59"/>
      <c r="Q238" s="60"/>
      <c r="R238" s="56"/>
      <c r="S238" s="61"/>
      <c r="T238" s="62"/>
      <c r="U238" s="68">
        <v>0</v>
      </c>
      <c r="V238" s="69">
        <f t="shared" si="238"/>
        <v>241218.8</v>
      </c>
      <c r="W238" s="70">
        <v>1</v>
      </c>
      <c r="X238" s="71">
        <v>0</v>
      </c>
      <c r="Y238" s="72">
        <f t="shared" si="239"/>
        <v>52942.349999999984</v>
      </c>
      <c r="Z238" s="70">
        <f t="shared" si="240"/>
        <v>3</v>
      </c>
      <c r="AA238" s="139">
        <f t="shared" si="241"/>
        <v>0</v>
      </c>
      <c r="AB238" s="113">
        <f t="shared" si="242"/>
        <v>294161.14999999997</v>
      </c>
      <c r="AC238" s="114"/>
    </row>
    <row r="239" spans="1:29" ht="11.5" customHeight="1" x14ac:dyDescent="0.3">
      <c r="A239" s="112">
        <v>44286</v>
      </c>
      <c r="B239" s="98" t="s">
        <v>306</v>
      </c>
      <c r="C239" s="77" t="s">
        <v>198</v>
      </c>
      <c r="D239" s="77" t="s">
        <v>199</v>
      </c>
      <c r="E239" s="108" t="s">
        <v>282</v>
      </c>
      <c r="F239" s="75">
        <v>50</v>
      </c>
      <c r="G239" s="51">
        <v>1</v>
      </c>
      <c r="H239" s="67"/>
      <c r="I239" s="53">
        <f t="shared" si="225"/>
        <v>50</v>
      </c>
      <c r="J239" s="54">
        <v>65</v>
      </c>
      <c r="K239" s="55">
        <f t="shared" si="226"/>
        <v>0.3</v>
      </c>
      <c r="L239" s="56">
        <f t="shared" si="227"/>
        <v>15</v>
      </c>
      <c r="M239" s="57">
        <f t="shared" si="228"/>
        <v>15</v>
      </c>
      <c r="N239" s="58"/>
      <c r="O239" s="57"/>
      <c r="P239" s="59"/>
      <c r="Q239" s="60"/>
      <c r="R239" s="56"/>
      <c r="S239" s="61"/>
      <c r="T239" s="62"/>
      <c r="U239" s="68">
        <v>0</v>
      </c>
      <c r="V239" s="69">
        <f t="shared" si="238"/>
        <v>241218.8</v>
      </c>
      <c r="W239" s="70">
        <v>2</v>
      </c>
      <c r="X239" s="71">
        <v>0</v>
      </c>
      <c r="Y239" s="72">
        <f t="shared" si="239"/>
        <v>52942.349999999984</v>
      </c>
      <c r="Z239" s="70">
        <f t="shared" si="240"/>
        <v>3</v>
      </c>
      <c r="AA239" s="139">
        <f t="shared" si="241"/>
        <v>0</v>
      </c>
      <c r="AB239" s="113">
        <f t="shared" si="242"/>
        <v>294161.14999999997</v>
      </c>
      <c r="AC239" s="114"/>
    </row>
    <row r="240" spans="1:29" ht="11.5" customHeight="1" x14ac:dyDescent="0.3">
      <c r="A240" s="112">
        <v>44286</v>
      </c>
      <c r="B240" s="98" t="s">
        <v>306</v>
      </c>
      <c r="C240" s="77" t="s">
        <v>198</v>
      </c>
      <c r="D240" s="77" t="s">
        <v>199</v>
      </c>
      <c r="E240" s="108" t="s">
        <v>283</v>
      </c>
      <c r="F240" s="75">
        <v>28.8</v>
      </c>
      <c r="G240" s="51">
        <v>1</v>
      </c>
      <c r="H240" s="67"/>
      <c r="I240" s="53">
        <f t="shared" si="225"/>
        <v>28.8</v>
      </c>
      <c r="J240" s="54">
        <v>42</v>
      </c>
      <c r="K240" s="55">
        <f t="shared" si="226"/>
        <v>0.45833333333333331</v>
      </c>
      <c r="L240" s="56">
        <f t="shared" si="227"/>
        <v>13.2</v>
      </c>
      <c r="M240" s="57">
        <f t="shared" si="228"/>
        <v>13.2</v>
      </c>
      <c r="N240" s="58"/>
      <c r="O240" s="57"/>
      <c r="P240" s="59"/>
      <c r="Q240" s="60"/>
      <c r="R240" s="56"/>
      <c r="S240" s="61"/>
      <c r="T240" s="62"/>
      <c r="U240" s="68">
        <v>0</v>
      </c>
      <c r="V240" s="69">
        <f t="shared" si="238"/>
        <v>241218.8</v>
      </c>
      <c r="W240" s="70">
        <v>1</v>
      </c>
      <c r="X240" s="71">
        <v>0</v>
      </c>
      <c r="Y240" s="72">
        <f t="shared" si="239"/>
        <v>52942.349999999984</v>
      </c>
      <c r="Z240" s="70">
        <f t="shared" si="240"/>
        <v>3</v>
      </c>
      <c r="AA240" s="139">
        <f t="shared" si="241"/>
        <v>0</v>
      </c>
      <c r="AB240" s="113">
        <f t="shared" si="242"/>
        <v>294161.14999999997</v>
      </c>
      <c r="AC240" s="114"/>
    </row>
    <row r="241" spans="1:29" ht="11.5" customHeight="1" x14ac:dyDescent="0.3">
      <c r="A241" s="112">
        <v>44286</v>
      </c>
      <c r="B241" s="98" t="s">
        <v>306</v>
      </c>
      <c r="C241" s="77" t="s">
        <v>198</v>
      </c>
      <c r="D241" s="77" t="s">
        <v>199</v>
      </c>
      <c r="E241" s="108" t="s">
        <v>284</v>
      </c>
      <c r="F241" s="75">
        <v>42</v>
      </c>
      <c r="G241" s="51">
        <v>1</v>
      </c>
      <c r="H241" s="67"/>
      <c r="I241" s="53">
        <f t="shared" si="225"/>
        <v>42</v>
      </c>
      <c r="J241" s="54">
        <v>60</v>
      </c>
      <c r="K241" s="55">
        <f t="shared" si="226"/>
        <v>0.42857142857142855</v>
      </c>
      <c r="L241" s="56">
        <f t="shared" si="227"/>
        <v>18</v>
      </c>
      <c r="M241" s="57">
        <f t="shared" si="228"/>
        <v>18</v>
      </c>
      <c r="N241" s="58"/>
      <c r="O241" s="57"/>
      <c r="P241" s="59"/>
      <c r="Q241" s="60"/>
      <c r="R241" s="56"/>
      <c r="S241" s="61"/>
      <c r="T241" s="62"/>
      <c r="U241" s="68">
        <v>0</v>
      </c>
      <c r="V241" s="69">
        <f t="shared" si="238"/>
        <v>241218.8</v>
      </c>
      <c r="W241" s="70">
        <v>1</v>
      </c>
      <c r="X241" s="71">
        <v>0</v>
      </c>
      <c r="Y241" s="72">
        <f t="shared" si="239"/>
        <v>52942.349999999984</v>
      </c>
      <c r="Z241" s="70">
        <f t="shared" si="240"/>
        <v>3</v>
      </c>
      <c r="AA241" s="139">
        <f t="shared" si="241"/>
        <v>0</v>
      </c>
      <c r="AB241" s="113">
        <f t="shared" si="242"/>
        <v>294161.14999999997</v>
      </c>
      <c r="AC241" s="114"/>
    </row>
    <row r="242" spans="1:29" ht="10.5" customHeight="1" x14ac:dyDescent="0.3">
      <c r="A242" s="112">
        <v>44286</v>
      </c>
      <c r="B242" s="98" t="s">
        <v>306</v>
      </c>
      <c r="C242" s="77" t="s">
        <v>198</v>
      </c>
      <c r="D242" s="77" t="s">
        <v>199</v>
      </c>
      <c r="E242" s="108" t="s">
        <v>204</v>
      </c>
      <c r="F242" s="75">
        <v>22</v>
      </c>
      <c r="G242" s="51">
        <v>5</v>
      </c>
      <c r="H242" s="67"/>
      <c r="I242" s="53">
        <f t="shared" si="225"/>
        <v>110</v>
      </c>
      <c r="J242" s="54">
        <v>26</v>
      </c>
      <c r="K242" s="55">
        <f t="shared" si="226"/>
        <v>0.18181818181818182</v>
      </c>
      <c r="L242" s="56">
        <f t="shared" si="227"/>
        <v>4</v>
      </c>
      <c r="M242" s="57">
        <f t="shared" si="228"/>
        <v>20</v>
      </c>
      <c r="N242" s="58"/>
      <c r="O242" s="57"/>
      <c r="P242" s="59"/>
      <c r="Q242" s="60"/>
      <c r="R242" s="56"/>
      <c r="S242" s="61"/>
      <c r="T242" s="62"/>
      <c r="U242" s="68">
        <v>0</v>
      </c>
      <c r="V242" s="69">
        <f t="shared" si="238"/>
        <v>241218.8</v>
      </c>
      <c r="W242" s="70">
        <v>2</v>
      </c>
      <c r="X242" s="71">
        <v>0</v>
      </c>
      <c r="Y242" s="72">
        <f t="shared" si="239"/>
        <v>52942.349999999984</v>
      </c>
      <c r="Z242" s="70">
        <f t="shared" si="240"/>
        <v>3</v>
      </c>
      <c r="AA242" s="139">
        <f t="shared" si="241"/>
        <v>0</v>
      </c>
      <c r="AB242" s="113">
        <f t="shared" si="242"/>
        <v>294161.14999999997</v>
      </c>
      <c r="AC242" s="114"/>
    </row>
    <row r="243" spans="1:29" ht="10.5" customHeight="1" x14ac:dyDescent="0.3">
      <c r="A243" s="112">
        <v>44278</v>
      </c>
      <c r="B243" s="98" t="s">
        <v>307</v>
      </c>
      <c r="C243" s="77" t="s">
        <v>83</v>
      </c>
      <c r="D243" s="77" t="s">
        <v>84</v>
      </c>
      <c r="E243" s="108" t="s">
        <v>261</v>
      </c>
      <c r="F243" s="75">
        <v>6.4</v>
      </c>
      <c r="G243" s="51">
        <v>220</v>
      </c>
      <c r="H243" s="67"/>
      <c r="I243" s="53">
        <f t="shared" si="225"/>
        <v>1408</v>
      </c>
      <c r="J243" s="54">
        <v>7.4</v>
      </c>
      <c r="K243" s="55">
        <f t="shared" si="226"/>
        <v>0.15625</v>
      </c>
      <c r="L243" s="56">
        <f t="shared" si="227"/>
        <v>1</v>
      </c>
      <c r="M243" s="57">
        <f t="shared" si="228"/>
        <v>220</v>
      </c>
      <c r="N243" s="58"/>
      <c r="O243" s="57"/>
      <c r="P243" s="59"/>
      <c r="Q243" s="60"/>
      <c r="R243" s="56"/>
      <c r="S243" s="61"/>
      <c r="T243" s="62"/>
      <c r="U243" s="68">
        <f t="shared" ref="U243:U255" si="243">I243*W243</f>
        <v>7040</v>
      </c>
      <c r="V243" s="69">
        <f t="shared" si="238"/>
        <v>248258.8</v>
      </c>
      <c r="W243" s="70">
        <v>5</v>
      </c>
      <c r="X243" s="71">
        <f t="shared" ref="X243:X285" si="244">M243*W243</f>
        <v>1100</v>
      </c>
      <c r="Y243" s="72">
        <f t="shared" si="239"/>
        <v>54042.349999999984</v>
      </c>
      <c r="Z243" s="70">
        <f t="shared" si="240"/>
        <v>3</v>
      </c>
      <c r="AA243" s="139">
        <f t="shared" si="241"/>
        <v>8140</v>
      </c>
      <c r="AB243" s="113">
        <f t="shared" si="242"/>
        <v>302301.14999999997</v>
      </c>
      <c r="AC243" s="114"/>
    </row>
    <row r="244" spans="1:29" ht="10.5" customHeight="1" x14ac:dyDescent="0.3">
      <c r="A244" s="112">
        <v>44278</v>
      </c>
      <c r="B244" s="98" t="s">
        <v>307</v>
      </c>
      <c r="C244" s="77" t="s">
        <v>83</v>
      </c>
      <c r="D244" s="77" t="s">
        <v>84</v>
      </c>
      <c r="E244" s="108" t="s">
        <v>39</v>
      </c>
      <c r="F244" s="75">
        <v>4.7</v>
      </c>
      <c r="G244" s="51">
        <v>54</v>
      </c>
      <c r="H244" s="67"/>
      <c r="I244" s="53">
        <f t="shared" si="225"/>
        <v>253.8</v>
      </c>
      <c r="J244" s="54">
        <v>7.6</v>
      </c>
      <c r="K244" s="55">
        <f t="shared" si="226"/>
        <v>0.61702127659574457</v>
      </c>
      <c r="L244" s="56">
        <f t="shared" si="227"/>
        <v>2.8999999999999995</v>
      </c>
      <c r="M244" s="57">
        <f t="shared" si="228"/>
        <v>156.59999999999997</v>
      </c>
      <c r="N244" s="58"/>
      <c r="O244" s="57"/>
      <c r="P244" s="59"/>
      <c r="Q244" s="60"/>
      <c r="R244" s="56"/>
      <c r="S244" s="61"/>
      <c r="T244" s="62"/>
      <c r="U244" s="68">
        <f t="shared" si="243"/>
        <v>1015.2</v>
      </c>
      <c r="V244" s="69">
        <f t="shared" si="238"/>
        <v>249274</v>
      </c>
      <c r="W244" s="70">
        <v>4</v>
      </c>
      <c r="X244" s="71">
        <f t="shared" si="244"/>
        <v>626.39999999999986</v>
      </c>
      <c r="Y244" s="72">
        <f t="shared" si="239"/>
        <v>54668.749999999985</v>
      </c>
      <c r="Z244" s="70">
        <f t="shared" si="240"/>
        <v>3</v>
      </c>
      <c r="AA244" s="139">
        <f t="shared" si="241"/>
        <v>1641.6</v>
      </c>
      <c r="AB244" s="113">
        <f t="shared" si="242"/>
        <v>303942.75</v>
      </c>
      <c r="AC244" s="114"/>
    </row>
    <row r="245" spans="1:29" ht="10.5" customHeight="1" x14ac:dyDescent="0.3">
      <c r="A245" s="112">
        <v>44278</v>
      </c>
      <c r="B245" s="98" t="s">
        <v>307</v>
      </c>
      <c r="C245" s="77" t="s">
        <v>83</v>
      </c>
      <c r="D245" s="77" t="s">
        <v>84</v>
      </c>
      <c r="E245" s="108" t="s">
        <v>40</v>
      </c>
      <c r="F245" s="75">
        <v>4.7</v>
      </c>
      <c r="G245" s="51">
        <v>54</v>
      </c>
      <c r="H245" s="67"/>
      <c r="I245" s="53">
        <f t="shared" si="225"/>
        <v>253.8</v>
      </c>
      <c r="J245" s="54">
        <v>7.6</v>
      </c>
      <c r="K245" s="55">
        <f t="shared" si="226"/>
        <v>0.61702127659574457</v>
      </c>
      <c r="L245" s="56">
        <f t="shared" si="227"/>
        <v>2.8999999999999995</v>
      </c>
      <c r="M245" s="57">
        <f t="shared" si="228"/>
        <v>156.59999999999997</v>
      </c>
      <c r="N245" s="58"/>
      <c r="O245" s="57"/>
      <c r="P245" s="59"/>
      <c r="Q245" s="60"/>
      <c r="R245" s="56"/>
      <c r="S245" s="61"/>
      <c r="T245" s="62"/>
      <c r="U245" s="68">
        <f t="shared" si="243"/>
        <v>1015.2</v>
      </c>
      <c r="V245" s="69">
        <f t="shared" si="238"/>
        <v>250289.2</v>
      </c>
      <c r="W245" s="70">
        <v>4</v>
      </c>
      <c r="X245" s="71">
        <f t="shared" si="244"/>
        <v>626.39999999999986</v>
      </c>
      <c r="Y245" s="72">
        <f t="shared" si="239"/>
        <v>55295.149999999987</v>
      </c>
      <c r="Z245" s="70">
        <f t="shared" si="240"/>
        <v>3</v>
      </c>
      <c r="AA245" s="139">
        <f t="shared" si="241"/>
        <v>1641.6</v>
      </c>
      <c r="AB245" s="113">
        <f t="shared" si="242"/>
        <v>305584.34999999998</v>
      </c>
      <c r="AC245" s="114"/>
    </row>
    <row r="246" spans="1:29" ht="10.5" customHeight="1" x14ac:dyDescent="0.3">
      <c r="A246" s="112">
        <v>44278</v>
      </c>
      <c r="B246" s="98" t="s">
        <v>307</v>
      </c>
      <c r="C246" s="77" t="s">
        <v>83</v>
      </c>
      <c r="D246" s="77" t="s">
        <v>84</v>
      </c>
      <c r="E246" s="108" t="s">
        <v>26</v>
      </c>
      <c r="F246" s="75">
        <v>16</v>
      </c>
      <c r="G246" s="51">
        <v>5</v>
      </c>
      <c r="H246" s="67"/>
      <c r="I246" s="53">
        <f t="shared" si="225"/>
        <v>80</v>
      </c>
      <c r="J246" s="54">
        <v>19</v>
      </c>
      <c r="K246" s="55">
        <f t="shared" si="226"/>
        <v>0.1875</v>
      </c>
      <c r="L246" s="56">
        <f t="shared" si="227"/>
        <v>3</v>
      </c>
      <c r="M246" s="57">
        <f t="shared" si="228"/>
        <v>15</v>
      </c>
      <c r="N246" s="58"/>
      <c r="O246" s="57"/>
      <c r="P246" s="59"/>
      <c r="Q246" s="60"/>
      <c r="R246" s="56"/>
      <c r="S246" s="61"/>
      <c r="T246" s="62"/>
      <c r="U246" s="68">
        <f t="shared" si="243"/>
        <v>320</v>
      </c>
      <c r="V246" s="69">
        <f t="shared" si="238"/>
        <v>250609.2</v>
      </c>
      <c r="W246" s="70">
        <v>4</v>
      </c>
      <c r="X246" s="71">
        <f t="shared" si="244"/>
        <v>60</v>
      </c>
      <c r="Y246" s="72">
        <f t="shared" si="239"/>
        <v>55355.149999999987</v>
      </c>
      <c r="Z246" s="70">
        <f t="shared" si="240"/>
        <v>3</v>
      </c>
      <c r="AA246" s="139">
        <f t="shared" si="241"/>
        <v>380</v>
      </c>
      <c r="AB246" s="113">
        <f t="shared" si="242"/>
        <v>305964.34999999998</v>
      </c>
      <c r="AC246" s="114"/>
    </row>
    <row r="247" spans="1:29" ht="10.5" customHeight="1" x14ac:dyDescent="0.3">
      <c r="A247" s="112">
        <v>44279</v>
      </c>
      <c r="B247" s="98" t="s">
        <v>308</v>
      </c>
      <c r="C247" s="77" t="s">
        <v>107</v>
      </c>
      <c r="D247" s="77" t="s">
        <v>108</v>
      </c>
      <c r="E247" s="108" t="s">
        <v>63</v>
      </c>
      <c r="F247" s="75">
        <v>28</v>
      </c>
      <c r="G247" s="51">
        <v>1</v>
      </c>
      <c r="H247" s="67"/>
      <c r="I247" s="53">
        <f t="shared" si="225"/>
        <v>28</v>
      </c>
      <c r="J247" s="54">
        <v>45</v>
      </c>
      <c r="K247" s="55">
        <f t="shared" si="226"/>
        <v>0.6071428571428571</v>
      </c>
      <c r="L247" s="56">
        <f t="shared" si="227"/>
        <v>17</v>
      </c>
      <c r="M247" s="57">
        <f t="shared" si="228"/>
        <v>17</v>
      </c>
      <c r="N247" s="58"/>
      <c r="O247" s="57"/>
      <c r="P247" s="59"/>
      <c r="Q247" s="60"/>
      <c r="R247" s="56"/>
      <c r="S247" s="61"/>
      <c r="T247" s="62"/>
      <c r="U247" s="68">
        <f t="shared" si="243"/>
        <v>56</v>
      </c>
      <c r="V247" s="69">
        <f t="shared" si="238"/>
        <v>250665.2</v>
      </c>
      <c r="W247" s="70">
        <v>2</v>
      </c>
      <c r="X247" s="71">
        <f t="shared" si="244"/>
        <v>34</v>
      </c>
      <c r="Y247" s="72">
        <f t="shared" si="239"/>
        <v>55389.149999999987</v>
      </c>
      <c r="Z247" s="70">
        <f t="shared" si="240"/>
        <v>3</v>
      </c>
      <c r="AA247" s="139">
        <f t="shared" si="241"/>
        <v>90</v>
      </c>
      <c r="AB247" s="113">
        <f t="shared" si="242"/>
        <v>306054.34999999998</v>
      </c>
      <c r="AC247" s="114"/>
    </row>
    <row r="248" spans="1:29" ht="11.5" customHeight="1" x14ac:dyDescent="0.3">
      <c r="A248" s="112">
        <v>44279</v>
      </c>
      <c r="B248" s="98" t="s">
        <v>309</v>
      </c>
      <c r="C248" s="77" t="s">
        <v>111</v>
      </c>
      <c r="D248" s="77" t="s">
        <v>112</v>
      </c>
      <c r="E248" s="108" t="s">
        <v>285</v>
      </c>
      <c r="F248" s="75">
        <v>6.4</v>
      </c>
      <c r="G248" s="51">
        <v>220</v>
      </c>
      <c r="H248" s="67"/>
      <c r="I248" s="53">
        <f t="shared" si="225"/>
        <v>1408</v>
      </c>
      <c r="J248" s="54">
        <v>7.5</v>
      </c>
      <c r="K248" s="55">
        <f t="shared" si="226"/>
        <v>0.17187499999999994</v>
      </c>
      <c r="L248" s="56">
        <f t="shared" si="227"/>
        <v>1.0999999999999996</v>
      </c>
      <c r="M248" s="57">
        <f t="shared" si="228"/>
        <v>241.99999999999991</v>
      </c>
      <c r="N248" s="58"/>
      <c r="O248" s="57"/>
      <c r="P248" s="59"/>
      <c r="Q248" s="60"/>
      <c r="R248" s="56"/>
      <c r="S248" s="61"/>
      <c r="T248" s="62"/>
      <c r="U248" s="68">
        <f t="shared" si="243"/>
        <v>7040</v>
      </c>
      <c r="V248" s="69">
        <f t="shared" si="238"/>
        <v>257705.2</v>
      </c>
      <c r="W248" s="70">
        <v>5</v>
      </c>
      <c r="X248" s="71">
        <f t="shared" si="244"/>
        <v>1209.9999999999995</v>
      </c>
      <c r="Y248" s="72">
        <f t="shared" si="239"/>
        <v>56599.149999999987</v>
      </c>
      <c r="Z248" s="70">
        <f t="shared" si="240"/>
        <v>3</v>
      </c>
      <c r="AA248" s="139">
        <f t="shared" si="241"/>
        <v>8250</v>
      </c>
      <c r="AB248" s="113">
        <f t="shared" si="242"/>
        <v>314304.34999999998</v>
      </c>
      <c r="AC248" s="114"/>
    </row>
    <row r="249" spans="1:29" ht="11.5" customHeight="1" x14ac:dyDescent="0.3">
      <c r="A249" s="112">
        <v>44279</v>
      </c>
      <c r="B249" s="98" t="s">
        <v>309</v>
      </c>
      <c r="C249" s="77" t="s">
        <v>111</v>
      </c>
      <c r="D249" s="77" t="s">
        <v>112</v>
      </c>
      <c r="E249" s="108" t="s">
        <v>191</v>
      </c>
      <c r="F249" s="75">
        <v>4.7</v>
      </c>
      <c r="G249" s="51">
        <v>30</v>
      </c>
      <c r="H249" s="67"/>
      <c r="I249" s="53">
        <f t="shared" si="225"/>
        <v>141</v>
      </c>
      <c r="J249" s="54">
        <v>7.8</v>
      </c>
      <c r="K249" s="55">
        <f t="shared" si="226"/>
        <v>0.65957446808510634</v>
      </c>
      <c r="L249" s="56">
        <f t="shared" si="227"/>
        <v>3.0999999999999996</v>
      </c>
      <c r="M249" s="57">
        <f t="shared" si="228"/>
        <v>92.999999999999986</v>
      </c>
      <c r="N249" s="58"/>
      <c r="O249" s="57"/>
      <c r="P249" s="59"/>
      <c r="Q249" s="60"/>
      <c r="R249" s="56"/>
      <c r="S249" s="61"/>
      <c r="T249" s="62"/>
      <c r="U249" s="68">
        <f t="shared" si="243"/>
        <v>705</v>
      </c>
      <c r="V249" s="69">
        <f t="shared" si="238"/>
        <v>258410.2</v>
      </c>
      <c r="W249" s="70">
        <v>5</v>
      </c>
      <c r="X249" s="71">
        <f t="shared" si="244"/>
        <v>464.99999999999994</v>
      </c>
      <c r="Y249" s="72">
        <f t="shared" si="239"/>
        <v>57064.149999999987</v>
      </c>
      <c r="Z249" s="70">
        <f t="shared" si="240"/>
        <v>3</v>
      </c>
      <c r="AA249" s="139">
        <f t="shared" si="241"/>
        <v>1170</v>
      </c>
      <c r="AB249" s="113">
        <f t="shared" si="242"/>
        <v>315474.34999999998</v>
      </c>
      <c r="AC249" s="114"/>
    </row>
    <row r="250" spans="1:29" ht="11.5" customHeight="1" x14ac:dyDescent="0.3">
      <c r="A250" s="112">
        <v>44279</v>
      </c>
      <c r="B250" s="98" t="s">
        <v>309</v>
      </c>
      <c r="C250" s="77" t="s">
        <v>111</v>
      </c>
      <c r="D250" s="77" t="s">
        <v>112</v>
      </c>
      <c r="E250" s="108" t="s">
        <v>34</v>
      </c>
      <c r="F250" s="75">
        <v>1.2</v>
      </c>
      <c r="G250" s="51">
        <v>25</v>
      </c>
      <c r="H250" s="67"/>
      <c r="I250" s="53">
        <f t="shared" si="225"/>
        <v>30</v>
      </c>
      <c r="J250" s="54">
        <v>2.2000000000000002</v>
      </c>
      <c r="K250" s="55">
        <f t="shared" si="226"/>
        <v>0.83333333333333359</v>
      </c>
      <c r="L250" s="56">
        <f t="shared" si="227"/>
        <v>1.0000000000000002</v>
      </c>
      <c r="M250" s="57">
        <f t="shared" si="228"/>
        <v>25.000000000000007</v>
      </c>
      <c r="N250" s="58"/>
      <c r="O250" s="57"/>
      <c r="P250" s="59"/>
      <c r="Q250" s="60"/>
      <c r="R250" s="56"/>
      <c r="S250" s="61"/>
      <c r="T250" s="62"/>
      <c r="U250" s="68">
        <f t="shared" si="243"/>
        <v>150</v>
      </c>
      <c r="V250" s="69">
        <f t="shared" si="238"/>
        <v>258560.2</v>
      </c>
      <c r="W250" s="70">
        <v>5</v>
      </c>
      <c r="X250" s="71">
        <f t="shared" si="244"/>
        <v>125.00000000000003</v>
      </c>
      <c r="Y250" s="72">
        <f t="shared" si="239"/>
        <v>57189.149999999987</v>
      </c>
      <c r="Z250" s="70">
        <f t="shared" si="240"/>
        <v>3</v>
      </c>
      <c r="AA250" s="139">
        <f t="shared" si="241"/>
        <v>275</v>
      </c>
      <c r="AB250" s="113">
        <f t="shared" si="242"/>
        <v>315749.34999999998</v>
      </c>
      <c r="AC250" s="114"/>
    </row>
    <row r="251" spans="1:29" ht="11.5" customHeight="1" x14ac:dyDescent="0.3">
      <c r="A251" s="112">
        <v>44279</v>
      </c>
      <c r="B251" s="98" t="s">
        <v>309</v>
      </c>
      <c r="C251" s="77" t="s">
        <v>111</v>
      </c>
      <c r="D251" s="77" t="s">
        <v>112</v>
      </c>
      <c r="E251" s="108" t="s">
        <v>26</v>
      </c>
      <c r="F251" s="75">
        <v>16</v>
      </c>
      <c r="G251" s="51">
        <v>5</v>
      </c>
      <c r="H251" s="67"/>
      <c r="I251" s="53">
        <f t="shared" si="225"/>
        <v>80</v>
      </c>
      <c r="J251" s="54">
        <v>19</v>
      </c>
      <c r="K251" s="55">
        <f t="shared" si="226"/>
        <v>0.1875</v>
      </c>
      <c r="L251" s="56">
        <f t="shared" si="227"/>
        <v>3</v>
      </c>
      <c r="M251" s="57">
        <f t="shared" si="228"/>
        <v>15</v>
      </c>
      <c r="N251" s="58"/>
      <c r="O251" s="57"/>
      <c r="P251" s="59"/>
      <c r="Q251" s="60"/>
      <c r="R251" s="56"/>
      <c r="S251" s="61"/>
      <c r="T251" s="62"/>
      <c r="U251" s="68">
        <f t="shared" si="243"/>
        <v>320</v>
      </c>
      <c r="V251" s="69">
        <f t="shared" si="238"/>
        <v>258880.2</v>
      </c>
      <c r="W251" s="70">
        <v>4</v>
      </c>
      <c r="X251" s="71">
        <f t="shared" si="244"/>
        <v>60</v>
      </c>
      <c r="Y251" s="72">
        <f t="shared" si="239"/>
        <v>57249.149999999987</v>
      </c>
      <c r="Z251" s="70">
        <f t="shared" si="240"/>
        <v>3</v>
      </c>
      <c r="AA251" s="139">
        <f t="shared" si="241"/>
        <v>380</v>
      </c>
      <c r="AB251" s="113">
        <f t="shared" si="242"/>
        <v>316129.34999999998</v>
      </c>
      <c r="AC251" s="114"/>
    </row>
    <row r="252" spans="1:29" ht="11.5" customHeight="1" x14ac:dyDescent="0.3">
      <c r="A252" s="112">
        <v>44280</v>
      </c>
      <c r="B252" s="98" t="s">
        <v>310</v>
      </c>
      <c r="C252" s="77" t="s">
        <v>234</v>
      </c>
      <c r="D252" s="77" t="s">
        <v>253</v>
      </c>
      <c r="E252" s="3" t="s">
        <v>227</v>
      </c>
      <c r="F252" s="75">
        <v>10.5</v>
      </c>
      <c r="G252" s="51">
        <v>20</v>
      </c>
      <c r="H252" s="67"/>
      <c r="I252" s="53">
        <f t="shared" si="225"/>
        <v>210</v>
      </c>
      <c r="J252" s="54">
        <v>12</v>
      </c>
      <c r="K252" s="55">
        <f t="shared" si="226"/>
        <v>0.14285714285714285</v>
      </c>
      <c r="L252" s="56">
        <f t="shared" si="227"/>
        <v>1.5</v>
      </c>
      <c r="M252" s="57">
        <f t="shared" si="228"/>
        <v>30</v>
      </c>
      <c r="N252" s="58"/>
      <c r="O252" s="57"/>
      <c r="P252" s="59"/>
      <c r="Q252" s="60"/>
      <c r="R252" s="56"/>
      <c r="S252" s="61"/>
      <c r="T252" s="62"/>
      <c r="U252" s="68">
        <f t="shared" si="243"/>
        <v>210</v>
      </c>
      <c r="V252" s="69">
        <f t="shared" si="238"/>
        <v>259090.2</v>
      </c>
      <c r="W252" s="70">
        <v>1</v>
      </c>
      <c r="X252" s="71">
        <f t="shared" si="244"/>
        <v>30</v>
      </c>
      <c r="Y252" s="72">
        <f t="shared" si="239"/>
        <v>57279.149999999987</v>
      </c>
      <c r="Z252" s="70">
        <f t="shared" si="240"/>
        <v>3</v>
      </c>
      <c r="AA252" s="139">
        <f t="shared" si="241"/>
        <v>240</v>
      </c>
      <c r="AB252" s="113">
        <f t="shared" si="242"/>
        <v>316369.34999999998</v>
      </c>
      <c r="AC252" s="114"/>
    </row>
    <row r="253" spans="1:29" ht="11.5" customHeight="1" x14ac:dyDescent="0.3">
      <c r="A253" s="112">
        <v>44285</v>
      </c>
      <c r="B253" s="98" t="s">
        <v>311</v>
      </c>
      <c r="C253" s="77" t="s">
        <v>83</v>
      </c>
      <c r="D253" s="77" t="s">
        <v>84</v>
      </c>
      <c r="E253" s="3" t="s">
        <v>292</v>
      </c>
      <c r="F253" s="75">
        <v>7.2</v>
      </c>
      <c r="G253" s="51">
        <v>225</v>
      </c>
      <c r="H253" s="67"/>
      <c r="I253" s="53">
        <f t="shared" si="225"/>
        <v>1620</v>
      </c>
      <c r="J253" s="54">
        <v>7.8</v>
      </c>
      <c r="K253" s="55">
        <f t="shared" si="226"/>
        <v>8.3333333333333287E-2</v>
      </c>
      <c r="L253" s="56">
        <f t="shared" si="227"/>
        <v>0.59999999999999964</v>
      </c>
      <c r="M253" s="57">
        <f t="shared" si="228"/>
        <v>134.99999999999991</v>
      </c>
      <c r="N253" s="58"/>
      <c r="O253" s="57"/>
      <c r="P253" s="59"/>
      <c r="Q253" s="60"/>
      <c r="R253" s="56"/>
      <c r="S253" s="61"/>
      <c r="T253" s="62"/>
      <c r="U253" s="68">
        <f t="shared" si="243"/>
        <v>3240</v>
      </c>
      <c r="V253" s="69">
        <f t="shared" si="238"/>
        <v>262330.2</v>
      </c>
      <c r="W253" s="70">
        <v>2</v>
      </c>
      <c r="X253" s="71">
        <f t="shared" si="244"/>
        <v>269.99999999999983</v>
      </c>
      <c r="Y253" s="72">
        <f t="shared" si="239"/>
        <v>57549.149999999987</v>
      </c>
      <c r="Z253" s="70">
        <f t="shared" si="240"/>
        <v>3</v>
      </c>
      <c r="AA253" s="139">
        <f t="shared" si="241"/>
        <v>3510</v>
      </c>
      <c r="AB253" s="113">
        <f t="shared" si="242"/>
        <v>319879.34999999998</v>
      </c>
      <c r="AC253" s="114"/>
    </row>
    <row r="254" spans="1:29" ht="11.5" customHeight="1" x14ac:dyDescent="0.3">
      <c r="A254" s="112">
        <v>44287</v>
      </c>
      <c r="B254" s="98" t="s">
        <v>312</v>
      </c>
      <c r="C254" s="77" t="s">
        <v>81</v>
      </c>
      <c r="D254" s="77" t="s">
        <v>66</v>
      </c>
      <c r="E254" s="3" t="s">
        <v>36</v>
      </c>
      <c r="F254" s="75">
        <v>6.4</v>
      </c>
      <c r="G254" s="51">
        <v>220</v>
      </c>
      <c r="H254" s="67"/>
      <c r="I254" s="53">
        <f t="shared" si="225"/>
        <v>1408</v>
      </c>
      <c r="J254" s="54">
        <v>8.1999999999999993</v>
      </c>
      <c r="K254" s="55">
        <f t="shared" si="226"/>
        <v>0.28124999999999983</v>
      </c>
      <c r="L254" s="56">
        <f t="shared" si="227"/>
        <v>1.7999999999999989</v>
      </c>
      <c r="M254" s="57">
        <f t="shared" si="228"/>
        <v>395.99999999999977</v>
      </c>
      <c r="N254" s="58"/>
      <c r="O254" s="57"/>
      <c r="P254" s="59"/>
      <c r="Q254" s="60"/>
      <c r="R254" s="56"/>
      <c r="S254" s="61"/>
      <c r="T254" s="62"/>
      <c r="U254" s="68">
        <f t="shared" si="243"/>
        <v>4224</v>
      </c>
      <c r="V254" s="69">
        <f t="shared" si="238"/>
        <v>266554.2</v>
      </c>
      <c r="W254" s="70">
        <v>3</v>
      </c>
      <c r="X254" s="71">
        <f t="shared" si="244"/>
        <v>1187.9999999999993</v>
      </c>
      <c r="Y254" s="72">
        <f t="shared" si="239"/>
        <v>58737.149999999987</v>
      </c>
      <c r="Z254" s="70">
        <f t="shared" si="240"/>
        <v>4</v>
      </c>
      <c r="AA254" s="139">
        <f t="shared" ref="AA254:AA277" si="245">U254+X254</f>
        <v>5411.9999999999991</v>
      </c>
      <c r="AB254" s="113">
        <f t="shared" ref="AB254:AB277" si="246">V254+Y254</f>
        <v>325291.34999999998</v>
      </c>
      <c r="AC254" s="114"/>
    </row>
    <row r="255" spans="1:29" ht="11.5" customHeight="1" x14ac:dyDescent="0.3">
      <c r="A255" s="112">
        <v>44287</v>
      </c>
      <c r="B255" s="98" t="s">
        <v>312</v>
      </c>
      <c r="C255" s="77" t="s">
        <v>81</v>
      </c>
      <c r="D255" s="77" t="s">
        <v>66</v>
      </c>
      <c r="E255" s="3" t="s">
        <v>40</v>
      </c>
      <c r="F255" s="75">
        <v>7.3</v>
      </c>
      <c r="G255" s="51">
        <v>54</v>
      </c>
      <c r="H255" s="67"/>
      <c r="I255" s="53">
        <f t="shared" si="225"/>
        <v>394.2</v>
      </c>
      <c r="J255" s="54">
        <v>8.5</v>
      </c>
      <c r="K255" s="55">
        <f t="shared" si="226"/>
        <v>0.16438356164383564</v>
      </c>
      <c r="L255" s="56">
        <f t="shared" si="227"/>
        <v>1.2000000000000002</v>
      </c>
      <c r="M255" s="57">
        <f t="shared" si="228"/>
        <v>64.800000000000011</v>
      </c>
      <c r="N255" s="58"/>
      <c r="O255" s="57"/>
      <c r="P255" s="59"/>
      <c r="Q255" s="60"/>
      <c r="R255" s="56"/>
      <c r="S255" s="61"/>
      <c r="T255" s="62"/>
      <c r="U255" s="68">
        <f t="shared" si="243"/>
        <v>394.2</v>
      </c>
      <c r="V255" s="69">
        <f t="shared" si="238"/>
        <v>266948.40000000002</v>
      </c>
      <c r="W255" s="70">
        <v>1</v>
      </c>
      <c r="X255" s="71">
        <f t="shared" si="244"/>
        <v>64.800000000000011</v>
      </c>
      <c r="Y255" s="72">
        <f t="shared" si="239"/>
        <v>58801.94999999999</v>
      </c>
      <c r="Z255" s="70">
        <f t="shared" si="240"/>
        <v>4</v>
      </c>
      <c r="AA255" s="139">
        <f t="shared" si="245"/>
        <v>459</v>
      </c>
      <c r="AB255" s="113">
        <f t="shared" si="246"/>
        <v>325750.35000000003</v>
      </c>
      <c r="AC255" s="114"/>
    </row>
    <row r="256" spans="1:29" ht="11.5" customHeight="1" x14ac:dyDescent="0.3">
      <c r="A256" s="112">
        <v>44287</v>
      </c>
      <c r="B256" s="98" t="s">
        <v>312</v>
      </c>
      <c r="C256" s="77" t="s">
        <v>81</v>
      </c>
      <c r="D256" s="77" t="s">
        <v>66</v>
      </c>
      <c r="E256" s="3" t="s">
        <v>42</v>
      </c>
      <c r="F256" s="75">
        <v>1.2</v>
      </c>
      <c r="G256" s="51">
        <v>25</v>
      </c>
      <c r="H256" s="67"/>
      <c r="I256" s="53">
        <f t="shared" si="225"/>
        <v>30</v>
      </c>
      <c r="J256" s="54">
        <v>2</v>
      </c>
      <c r="K256" s="55">
        <f t="shared" ref="K256:K303" si="247">(J256-F256)/F256</f>
        <v>0.66666666666666674</v>
      </c>
      <c r="L256" s="56">
        <f t="shared" ref="L256:L289" si="248">J256-F256</f>
        <v>0.8</v>
      </c>
      <c r="M256" s="57">
        <f t="shared" ref="M256:M289" si="249">L256*G256</f>
        <v>20</v>
      </c>
      <c r="N256" s="58"/>
      <c r="O256" s="57"/>
      <c r="P256" s="59"/>
      <c r="Q256" s="60"/>
      <c r="R256" s="56"/>
      <c r="S256" s="61"/>
      <c r="T256" s="62"/>
      <c r="U256" s="68">
        <f t="shared" ref="U256:U289" si="250">I256*W256</f>
        <v>150</v>
      </c>
      <c r="V256" s="69">
        <f t="shared" si="238"/>
        <v>267098.40000000002</v>
      </c>
      <c r="W256" s="70">
        <v>5</v>
      </c>
      <c r="X256" s="71">
        <f t="shared" si="244"/>
        <v>100</v>
      </c>
      <c r="Y256" s="72">
        <f t="shared" si="239"/>
        <v>58901.94999999999</v>
      </c>
      <c r="Z256" s="70">
        <f t="shared" si="240"/>
        <v>4</v>
      </c>
      <c r="AA256" s="139">
        <f t="shared" si="245"/>
        <v>250</v>
      </c>
      <c r="AB256" s="113">
        <f t="shared" si="246"/>
        <v>326000.35000000003</v>
      </c>
      <c r="AC256" s="114"/>
    </row>
    <row r="257" spans="1:29" ht="11.5" customHeight="1" x14ac:dyDescent="0.3">
      <c r="A257" s="112">
        <v>44287</v>
      </c>
      <c r="B257" s="98" t="s">
        <v>312</v>
      </c>
      <c r="C257" s="77" t="s">
        <v>81</v>
      </c>
      <c r="D257" s="77" t="s">
        <v>66</v>
      </c>
      <c r="E257" s="3" t="s">
        <v>26</v>
      </c>
      <c r="F257" s="75">
        <v>16</v>
      </c>
      <c r="G257" s="51">
        <v>5</v>
      </c>
      <c r="H257" s="67"/>
      <c r="I257" s="53">
        <f t="shared" si="225"/>
        <v>80</v>
      </c>
      <c r="J257" s="54">
        <v>20</v>
      </c>
      <c r="K257" s="55">
        <f t="shared" si="247"/>
        <v>0.25</v>
      </c>
      <c r="L257" s="56">
        <f t="shared" si="248"/>
        <v>4</v>
      </c>
      <c r="M257" s="57">
        <f t="shared" si="249"/>
        <v>20</v>
      </c>
      <c r="N257" s="58"/>
      <c r="O257" s="57"/>
      <c r="P257" s="59"/>
      <c r="Q257" s="60"/>
      <c r="R257" s="56"/>
      <c r="S257" s="61"/>
      <c r="T257" s="62"/>
      <c r="U257" s="68">
        <f t="shared" si="250"/>
        <v>400</v>
      </c>
      <c r="V257" s="69">
        <f t="shared" si="238"/>
        <v>267498.40000000002</v>
      </c>
      <c r="W257" s="70">
        <v>5</v>
      </c>
      <c r="X257" s="71">
        <f t="shared" si="244"/>
        <v>100</v>
      </c>
      <c r="Y257" s="72">
        <f t="shared" si="239"/>
        <v>59001.94999999999</v>
      </c>
      <c r="Z257" s="70">
        <f t="shared" si="240"/>
        <v>4</v>
      </c>
      <c r="AA257" s="139">
        <f t="shared" si="245"/>
        <v>500</v>
      </c>
      <c r="AB257" s="113">
        <f t="shared" si="246"/>
        <v>326500.35000000003</v>
      </c>
      <c r="AC257" s="114"/>
    </row>
    <row r="258" spans="1:29" ht="11.5" customHeight="1" x14ac:dyDescent="0.3">
      <c r="A258" s="112">
        <v>44287</v>
      </c>
      <c r="B258" s="98" t="s">
        <v>313</v>
      </c>
      <c r="C258" s="77" t="s">
        <v>81</v>
      </c>
      <c r="D258" s="77" t="s">
        <v>66</v>
      </c>
      <c r="E258" s="3" t="s">
        <v>63</v>
      </c>
      <c r="F258" s="75">
        <v>28</v>
      </c>
      <c r="G258" s="51">
        <v>1</v>
      </c>
      <c r="H258" s="67"/>
      <c r="I258" s="53">
        <f t="shared" si="225"/>
        <v>28</v>
      </c>
      <c r="J258" s="54">
        <v>45</v>
      </c>
      <c r="K258" s="55">
        <f t="shared" si="247"/>
        <v>0.6071428571428571</v>
      </c>
      <c r="L258" s="56">
        <f t="shared" si="248"/>
        <v>17</v>
      </c>
      <c r="M258" s="57">
        <f t="shared" si="249"/>
        <v>17</v>
      </c>
      <c r="N258" s="58"/>
      <c r="O258" s="57"/>
      <c r="P258" s="59"/>
      <c r="Q258" s="60"/>
      <c r="R258" s="56"/>
      <c r="S258" s="61"/>
      <c r="T258" s="62"/>
      <c r="U258" s="68">
        <f t="shared" si="250"/>
        <v>56</v>
      </c>
      <c r="V258" s="69">
        <f t="shared" si="238"/>
        <v>267554.40000000002</v>
      </c>
      <c r="W258" s="70">
        <v>2</v>
      </c>
      <c r="X258" s="71">
        <f t="shared" si="244"/>
        <v>34</v>
      </c>
      <c r="Y258" s="72">
        <f t="shared" si="239"/>
        <v>59035.94999999999</v>
      </c>
      <c r="Z258" s="70">
        <f t="shared" si="240"/>
        <v>4</v>
      </c>
      <c r="AA258" s="139">
        <f t="shared" si="245"/>
        <v>90</v>
      </c>
      <c r="AB258" s="113">
        <f t="shared" si="246"/>
        <v>326590.35000000003</v>
      </c>
      <c r="AC258" s="114"/>
    </row>
    <row r="259" spans="1:29" ht="11.5" customHeight="1" x14ac:dyDescent="0.3">
      <c r="A259" s="112">
        <v>44294</v>
      </c>
      <c r="B259" s="98" t="s">
        <v>314</v>
      </c>
      <c r="C259" s="77" t="s">
        <v>270</v>
      </c>
      <c r="D259" s="77" t="s">
        <v>271</v>
      </c>
      <c r="E259" s="3" t="s">
        <v>261</v>
      </c>
      <c r="F259" s="75">
        <v>7.5</v>
      </c>
      <c r="G259" s="51">
        <v>220</v>
      </c>
      <c r="H259" s="67"/>
      <c r="I259" s="53">
        <f t="shared" si="225"/>
        <v>1650</v>
      </c>
      <c r="J259" s="54">
        <v>8.5</v>
      </c>
      <c r="K259" s="55">
        <f t="shared" si="247"/>
        <v>0.13333333333333333</v>
      </c>
      <c r="L259" s="56">
        <f t="shared" si="248"/>
        <v>1</v>
      </c>
      <c r="M259" s="57">
        <f t="shared" si="249"/>
        <v>220</v>
      </c>
      <c r="N259" s="58"/>
      <c r="O259" s="57"/>
      <c r="P259" s="59"/>
      <c r="Q259" s="60"/>
      <c r="R259" s="56"/>
      <c r="S259" s="61"/>
      <c r="T259" s="62"/>
      <c r="U259" s="68">
        <f t="shared" si="250"/>
        <v>1650</v>
      </c>
      <c r="V259" s="69">
        <f t="shared" si="238"/>
        <v>269204.40000000002</v>
      </c>
      <c r="W259" s="70">
        <v>1</v>
      </c>
      <c r="X259" s="71">
        <f t="shared" si="244"/>
        <v>220</v>
      </c>
      <c r="Y259" s="72">
        <f t="shared" si="239"/>
        <v>59255.94999999999</v>
      </c>
      <c r="Z259" s="70">
        <f t="shared" si="240"/>
        <v>4</v>
      </c>
      <c r="AA259" s="139">
        <f t="shared" si="245"/>
        <v>1870</v>
      </c>
      <c r="AB259" s="113">
        <f t="shared" si="246"/>
        <v>328460.35000000003</v>
      </c>
      <c r="AC259" s="114"/>
    </row>
    <row r="260" spans="1:29" ht="11.5" customHeight="1" x14ac:dyDescent="0.3">
      <c r="A260" s="112">
        <v>44294</v>
      </c>
      <c r="B260" s="98" t="s">
        <v>314</v>
      </c>
      <c r="C260" s="77" t="s">
        <v>270</v>
      </c>
      <c r="D260" s="77" t="s">
        <v>271</v>
      </c>
      <c r="E260" s="3" t="s">
        <v>175</v>
      </c>
      <c r="F260" s="75">
        <v>6.2</v>
      </c>
      <c r="G260" s="51">
        <v>30</v>
      </c>
      <c r="H260" s="67"/>
      <c r="I260" s="53">
        <f t="shared" si="225"/>
        <v>186</v>
      </c>
      <c r="J260" s="54">
        <v>8.5</v>
      </c>
      <c r="K260" s="55">
        <f t="shared" si="247"/>
        <v>0.37096774193548382</v>
      </c>
      <c r="L260" s="56">
        <f t="shared" si="248"/>
        <v>2.2999999999999998</v>
      </c>
      <c r="M260" s="57">
        <f t="shared" si="249"/>
        <v>69</v>
      </c>
      <c r="N260" s="58"/>
      <c r="O260" s="57"/>
      <c r="P260" s="59"/>
      <c r="Q260" s="60"/>
      <c r="R260" s="56"/>
      <c r="S260" s="61"/>
      <c r="T260" s="62"/>
      <c r="U260" s="68">
        <f t="shared" si="250"/>
        <v>186</v>
      </c>
      <c r="V260" s="69">
        <f t="shared" si="238"/>
        <v>269390.40000000002</v>
      </c>
      <c r="W260" s="70">
        <v>1</v>
      </c>
      <c r="X260" s="71">
        <f t="shared" si="244"/>
        <v>69</v>
      </c>
      <c r="Y260" s="72">
        <f t="shared" si="239"/>
        <v>59324.94999999999</v>
      </c>
      <c r="Z260" s="70">
        <f t="shared" si="240"/>
        <v>4</v>
      </c>
      <c r="AA260" s="139">
        <f t="shared" si="245"/>
        <v>255</v>
      </c>
      <c r="AB260" s="113">
        <f t="shared" si="246"/>
        <v>328715.35000000003</v>
      </c>
      <c r="AC260" s="114"/>
    </row>
    <row r="261" spans="1:29" ht="11.5" customHeight="1" x14ac:dyDescent="0.3">
      <c r="A261" s="112">
        <v>44294</v>
      </c>
      <c r="B261" s="98" t="s">
        <v>314</v>
      </c>
      <c r="C261" s="77" t="s">
        <v>270</v>
      </c>
      <c r="D261" s="77" t="s">
        <v>271</v>
      </c>
      <c r="E261" s="3" t="s">
        <v>26</v>
      </c>
      <c r="F261" s="75">
        <v>16</v>
      </c>
      <c r="G261" s="51">
        <v>5</v>
      </c>
      <c r="H261" s="67"/>
      <c r="I261" s="53">
        <f t="shared" si="225"/>
        <v>80</v>
      </c>
      <c r="J261" s="54">
        <v>20</v>
      </c>
      <c r="K261" s="55">
        <f t="shared" si="247"/>
        <v>0.25</v>
      </c>
      <c r="L261" s="56">
        <f t="shared" si="248"/>
        <v>4</v>
      </c>
      <c r="M261" s="57">
        <f t="shared" si="249"/>
        <v>20</v>
      </c>
      <c r="N261" s="58"/>
      <c r="O261" s="57"/>
      <c r="P261" s="59"/>
      <c r="Q261" s="60"/>
      <c r="R261" s="56"/>
      <c r="S261" s="61"/>
      <c r="T261" s="62"/>
      <c r="U261" s="68">
        <f t="shared" si="250"/>
        <v>80</v>
      </c>
      <c r="V261" s="69">
        <f t="shared" si="238"/>
        <v>269470.40000000002</v>
      </c>
      <c r="W261" s="70">
        <v>1</v>
      </c>
      <c r="X261" s="71">
        <f t="shared" si="244"/>
        <v>20</v>
      </c>
      <c r="Y261" s="72">
        <f t="shared" si="239"/>
        <v>59344.94999999999</v>
      </c>
      <c r="Z261" s="70">
        <f t="shared" si="240"/>
        <v>4</v>
      </c>
      <c r="AA261" s="139">
        <f t="shared" si="245"/>
        <v>100</v>
      </c>
      <c r="AB261" s="113">
        <f t="shared" si="246"/>
        <v>328815.35000000003</v>
      </c>
      <c r="AC261" s="114"/>
    </row>
    <row r="262" spans="1:29" ht="11.5" customHeight="1" x14ac:dyDescent="0.3">
      <c r="A262" s="112">
        <v>44294</v>
      </c>
      <c r="B262" s="98" t="s">
        <v>315</v>
      </c>
      <c r="C262" s="77" t="s">
        <v>111</v>
      </c>
      <c r="D262" s="77" t="s">
        <v>112</v>
      </c>
      <c r="E262" s="3" t="s">
        <v>294</v>
      </c>
      <c r="F262" s="75">
        <v>7.5</v>
      </c>
      <c r="G262" s="51">
        <v>220</v>
      </c>
      <c r="H262" s="67"/>
      <c r="I262" s="53">
        <f t="shared" si="225"/>
        <v>1650</v>
      </c>
      <c r="J262" s="54">
        <v>7.9</v>
      </c>
      <c r="K262" s="55">
        <f t="shared" si="247"/>
        <v>5.3333333333333378E-2</v>
      </c>
      <c r="L262" s="56">
        <f t="shared" si="248"/>
        <v>0.40000000000000036</v>
      </c>
      <c r="M262" s="57">
        <f t="shared" si="249"/>
        <v>88.000000000000085</v>
      </c>
      <c r="N262" s="58"/>
      <c r="O262" s="57"/>
      <c r="P262" s="59"/>
      <c r="Q262" s="60"/>
      <c r="R262" s="56"/>
      <c r="S262" s="61"/>
      <c r="T262" s="62"/>
      <c r="U262" s="68">
        <f t="shared" si="250"/>
        <v>8250</v>
      </c>
      <c r="V262" s="69">
        <f t="shared" si="238"/>
        <v>277720.40000000002</v>
      </c>
      <c r="W262" s="70">
        <v>5</v>
      </c>
      <c r="X262" s="71">
        <f t="shared" si="244"/>
        <v>440.00000000000045</v>
      </c>
      <c r="Y262" s="72">
        <f t="shared" si="239"/>
        <v>59784.94999999999</v>
      </c>
      <c r="Z262" s="70">
        <f t="shared" si="240"/>
        <v>4</v>
      </c>
      <c r="AA262" s="139">
        <f t="shared" si="245"/>
        <v>8690</v>
      </c>
      <c r="AB262" s="113">
        <f t="shared" si="246"/>
        <v>337505.35000000003</v>
      </c>
      <c r="AC262" s="114"/>
    </row>
    <row r="263" spans="1:29" ht="11.5" customHeight="1" x14ac:dyDescent="0.3">
      <c r="A263" s="112">
        <v>44294</v>
      </c>
      <c r="B263" s="98" t="s">
        <v>315</v>
      </c>
      <c r="C263" s="77" t="s">
        <v>111</v>
      </c>
      <c r="D263" s="77" t="s">
        <v>112</v>
      </c>
      <c r="E263" s="3" t="s">
        <v>17</v>
      </c>
      <c r="F263" s="75">
        <v>4.7</v>
      </c>
      <c r="G263" s="51">
        <v>37</v>
      </c>
      <c r="H263" s="67"/>
      <c r="I263" s="53">
        <f t="shared" si="225"/>
        <v>173.9</v>
      </c>
      <c r="J263" s="54">
        <v>7.8</v>
      </c>
      <c r="K263" s="55">
        <f t="shared" si="247"/>
        <v>0.65957446808510634</v>
      </c>
      <c r="L263" s="56">
        <f t="shared" si="248"/>
        <v>3.0999999999999996</v>
      </c>
      <c r="M263" s="57">
        <f t="shared" si="249"/>
        <v>114.69999999999999</v>
      </c>
      <c r="N263" s="58"/>
      <c r="O263" s="57"/>
      <c r="P263" s="59"/>
      <c r="Q263" s="60"/>
      <c r="R263" s="56"/>
      <c r="S263" s="61"/>
      <c r="T263" s="62"/>
      <c r="U263" s="68">
        <f t="shared" si="250"/>
        <v>1043.4000000000001</v>
      </c>
      <c r="V263" s="69">
        <f t="shared" si="238"/>
        <v>278763.80000000005</v>
      </c>
      <c r="W263" s="70">
        <v>6</v>
      </c>
      <c r="X263" s="71">
        <f t="shared" si="244"/>
        <v>688.19999999999993</v>
      </c>
      <c r="Y263" s="72">
        <f t="shared" si="239"/>
        <v>60473.149999999987</v>
      </c>
      <c r="Z263" s="70">
        <f t="shared" si="240"/>
        <v>4</v>
      </c>
      <c r="AA263" s="139">
        <f t="shared" si="245"/>
        <v>1731.6</v>
      </c>
      <c r="AB263" s="113">
        <f t="shared" si="246"/>
        <v>339236.95</v>
      </c>
      <c r="AC263" s="114"/>
    </row>
    <row r="264" spans="1:29" ht="11.5" customHeight="1" x14ac:dyDescent="0.3">
      <c r="A264" s="112">
        <v>44294</v>
      </c>
      <c r="B264" s="98" t="s">
        <v>315</v>
      </c>
      <c r="C264" s="77" t="s">
        <v>111</v>
      </c>
      <c r="D264" s="77" t="s">
        <v>112</v>
      </c>
      <c r="E264" s="3" t="s">
        <v>34</v>
      </c>
      <c r="F264" s="75">
        <v>1.2</v>
      </c>
      <c r="G264" s="51">
        <v>25</v>
      </c>
      <c r="H264" s="67"/>
      <c r="I264" s="53">
        <f t="shared" si="225"/>
        <v>30</v>
      </c>
      <c r="J264" s="54">
        <v>2.2000000000000002</v>
      </c>
      <c r="K264" s="55">
        <f t="shared" si="247"/>
        <v>0.83333333333333359</v>
      </c>
      <c r="L264" s="56">
        <f t="shared" si="248"/>
        <v>1.0000000000000002</v>
      </c>
      <c r="M264" s="57">
        <f t="shared" si="249"/>
        <v>25.000000000000007</v>
      </c>
      <c r="N264" s="58"/>
      <c r="O264" s="57"/>
      <c r="P264" s="59"/>
      <c r="Q264" s="60"/>
      <c r="R264" s="56"/>
      <c r="S264" s="61"/>
      <c r="T264" s="62"/>
      <c r="U264" s="68">
        <f t="shared" si="250"/>
        <v>300</v>
      </c>
      <c r="V264" s="69">
        <f t="shared" si="238"/>
        <v>279063.80000000005</v>
      </c>
      <c r="W264" s="70">
        <v>10</v>
      </c>
      <c r="X264" s="71">
        <f t="shared" si="244"/>
        <v>250.00000000000006</v>
      </c>
      <c r="Y264" s="72">
        <f t="shared" si="239"/>
        <v>60723.149999999987</v>
      </c>
      <c r="Z264" s="70">
        <f t="shared" si="240"/>
        <v>4</v>
      </c>
      <c r="AA264" s="139">
        <f t="shared" si="245"/>
        <v>550</v>
      </c>
      <c r="AB264" s="113">
        <f t="shared" si="246"/>
        <v>339786.95</v>
      </c>
      <c r="AC264" s="114"/>
    </row>
    <row r="265" spans="1:29" ht="11.5" customHeight="1" x14ac:dyDescent="0.3">
      <c r="A265" s="112">
        <v>44294</v>
      </c>
      <c r="B265" s="98" t="s">
        <v>315</v>
      </c>
      <c r="C265" s="77" t="s">
        <v>111</v>
      </c>
      <c r="D265" s="77" t="s">
        <v>112</v>
      </c>
      <c r="E265" s="3" t="s">
        <v>26</v>
      </c>
      <c r="F265" s="75">
        <v>16</v>
      </c>
      <c r="G265" s="51">
        <v>5</v>
      </c>
      <c r="H265" s="67"/>
      <c r="I265" s="53">
        <f t="shared" si="225"/>
        <v>80</v>
      </c>
      <c r="J265" s="54">
        <v>19</v>
      </c>
      <c r="K265" s="55">
        <f t="shared" si="247"/>
        <v>0.1875</v>
      </c>
      <c r="L265" s="56">
        <f t="shared" si="248"/>
        <v>3</v>
      </c>
      <c r="M265" s="57">
        <f t="shared" si="249"/>
        <v>15</v>
      </c>
      <c r="N265" s="58"/>
      <c r="O265" s="57"/>
      <c r="P265" s="59"/>
      <c r="Q265" s="60"/>
      <c r="R265" s="56"/>
      <c r="S265" s="61"/>
      <c r="T265" s="62"/>
      <c r="U265" s="68">
        <f t="shared" si="250"/>
        <v>160</v>
      </c>
      <c r="V265" s="69">
        <f t="shared" si="238"/>
        <v>279223.80000000005</v>
      </c>
      <c r="W265" s="70">
        <v>2</v>
      </c>
      <c r="X265" s="71">
        <f t="shared" si="244"/>
        <v>30</v>
      </c>
      <c r="Y265" s="72">
        <f t="shared" si="239"/>
        <v>60753.149999999987</v>
      </c>
      <c r="Z265" s="70">
        <f t="shared" si="240"/>
        <v>4</v>
      </c>
      <c r="AA265" s="139">
        <f t="shared" si="245"/>
        <v>190</v>
      </c>
      <c r="AB265" s="113">
        <f t="shared" si="246"/>
        <v>339976.95</v>
      </c>
      <c r="AC265" s="114"/>
    </row>
    <row r="266" spans="1:29" ht="11.5" customHeight="1" x14ac:dyDescent="0.3">
      <c r="A266" s="112">
        <v>44294</v>
      </c>
      <c r="B266" s="98" t="s">
        <v>315</v>
      </c>
      <c r="C266" s="77" t="s">
        <v>111</v>
      </c>
      <c r="D266" s="77" t="s">
        <v>112</v>
      </c>
      <c r="E266" s="3" t="s">
        <v>295</v>
      </c>
      <c r="F266" s="75">
        <v>29</v>
      </c>
      <c r="G266" s="51">
        <v>10</v>
      </c>
      <c r="H266" s="67"/>
      <c r="I266" s="53">
        <f t="shared" ref="I266:I303" si="251">G266*F266</f>
        <v>290</v>
      </c>
      <c r="J266" s="54">
        <v>36</v>
      </c>
      <c r="K266" s="55">
        <f t="shared" si="247"/>
        <v>0.2413793103448276</v>
      </c>
      <c r="L266" s="56">
        <f t="shared" si="248"/>
        <v>7</v>
      </c>
      <c r="M266" s="57">
        <f t="shared" si="249"/>
        <v>70</v>
      </c>
      <c r="N266" s="58"/>
      <c r="O266" s="57"/>
      <c r="P266" s="59"/>
      <c r="Q266" s="60"/>
      <c r="R266" s="56"/>
      <c r="S266" s="61"/>
      <c r="T266" s="62"/>
      <c r="U266" s="68">
        <f t="shared" si="250"/>
        <v>580</v>
      </c>
      <c r="V266" s="69">
        <f t="shared" si="238"/>
        <v>279803.80000000005</v>
      </c>
      <c r="W266" s="70">
        <v>2</v>
      </c>
      <c r="X266" s="71">
        <f t="shared" si="244"/>
        <v>140</v>
      </c>
      <c r="Y266" s="72">
        <f t="shared" si="239"/>
        <v>60893.149999999987</v>
      </c>
      <c r="Z266" s="70">
        <f t="shared" si="240"/>
        <v>4</v>
      </c>
      <c r="AA266" s="139">
        <f t="shared" si="245"/>
        <v>720</v>
      </c>
      <c r="AB266" s="113">
        <f t="shared" si="246"/>
        <v>340696.95</v>
      </c>
      <c r="AC266" s="114"/>
    </row>
    <row r="267" spans="1:29" ht="11.5" customHeight="1" x14ac:dyDescent="0.3">
      <c r="A267" s="112">
        <v>44294</v>
      </c>
      <c r="B267" s="98" t="s">
        <v>315</v>
      </c>
      <c r="C267" s="77" t="s">
        <v>111</v>
      </c>
      <c r="D267" s="77" t="s">
        <v>112</v>
      </c>
      <c r="E267" s="3" t="s">
        <v>296</v>
      </c>
      <c r="F267" s="75">
        <v>42</v>
      </c>
      <c r="G267" s="51">
        <v>1</v>
      </c>
      <c r="H267" s="67"/>
      <c r="I267" s="53">
        <f t="shared" si="251"/>
        <v>42</v>
      </c>
      <c r="J267" s="54">
        <v>55</v>
      </c>
      <c r="K267" s="55">
        <f t="shared" si="247"/>
        <v>0.30952380952380953</v>
      </c>
      <c r="L267" s="56">
        <f t="shared" si="248"/>
        <v>13</v>
      </c>
      <c r="M267" s="57">
        <f t="shared" si="249"/>
        <v>13</v>
      </c>
      <c r="N267" s="58"/>
      <c r="O267" s="57"/>
      <c r="P267" s="59"/>
      <c r="Q267" s="60"/>
      <c r="R267" s="56"/>
      <c r="S267" s="61"/>
      <c r="T267" s="62"/>
      <c r="U267" s="68">
        <f t="shared" si="250"/>
        <v>168</v>
      </c>
      <c r="V267" s="69">
        <f t="shared" si="238"/>
        <v>279971.80000000005</v>
      </c>
      <c r="W267" s="70">
        <v>4</v>
      </c>
      <c r="X267" s="71">
        <f t="shared" si="244"/>
        <v>52</v>
      </c>
      <c r="Y267" s="72">
        <f t="shared" si="239"/>
        <v>60945.149999999987</v>
      </c>
      <c r="Z267" s="70">
        <f t="shared" si="240"/>
        <v>4</v>
      </c>
      <c r="AA267" s="139">
        <f t="shared" si="245"/>
        <v>220</v>
      </c>
      <c r="AB267" s="113">
        <f t="shared" si="246"/>
        <v>340916.95</v>
      </c>
      <c r="AC267" s="114"/>
    </row>
    <row r="268" spans="1:29" ht="11.5" customHeight="1" x14ac:dyDescent="0.3">
      <c r="A268" s="112">
        <v>44295</v>
      </c>
      <c r="B268" s="98" t="s">
        <v>316</v>
      </c>
      <c r="C268" s="77" t="s">
        <v>71</v>
      </c>
      <c r="D268" s="77" t="s">
        <v>69</v>
      </c>
      <c r="E268" s="3" t="s">
        <v>297</v>
      </c>
      <c r="F268" s="75">
        <v>11.5</v>
      </c>
      <c r="G268" s="51">
        <v>20</v>
      </c>
      <c r="H268" s="67"/>
      <c r="I268" s="53">
        <f t="shared" si="251"/>
        <v>230</v>
      </c>
      <c r="J268" s="54">
        <v>13</v>
      </c>
      <c r="K268" s="55">
        <f t="shared" si="247"/>
        <v>0.13043478260869565</v>
      </c>
      <c r="L268" s="56">
        <f t="shared" si="248"/>
        <v>1.5</v>
      </c>
      <c r="M268" s="57">
        <f t="shared" si="249"/>
        <v>30</v>
      </c>
      <c r="N268" s="58"/>
      <c r="O268" s="57"/>
      <c r="P268" s="59"/>
      <c r="Q268" s="60"/>
      <c r="R268" s="56"/>
      <c r="S268" s="61"/>
      <c r="T268" s="62"/>
      <c r="U268" s="68">
        <f t="shared" si="250"/>
        <v>460</v>
      </c>
      <c r="V268" s="69">
        <f t="shared" si="238"/>
        <v>280431.80000000005</v>
      </c>
      <c r="W268" s="70">
        <v>2</v>
      </c>
      <c r="X268" s="71">
        <f t="shared" si="244"/>
        <v>60</v>
      </c>
      <c r="Y268" s="72">
        <f t="shared" si="239"/>
        <v>61005.149999999987</v>
      </c>
      <c r="Z268" s="70">
        <f t="shared" si="240"/>
        <v>4</v>
      </c>
      <c r="AA268" s="139">
        <f t="shared" si="245"/>
        <v>520</v>
      </c>
      <c r="AB268" s="113">
        <f t="shared" si="246"/>
        <v>341436.95</v>
      </c>
      <c r="AC268" s="114"/>
    </row>
    <row r="269" spans="1:29" ht="11.5" customHeight="1" x14ac:dyDescent="0.3">
      <c r="A269" s="112">
        <v>44313</v>
      </c>
      <c r="B269" s="98" t="s">
        <v>317</v>
      </c>
      <c r="C269" s="77" t="s">
        <v>107</v>
      </c>
      <c r="D269" s="77" t="s">
        <v>108</v>
      </c>
      <c r="E269" s="3" t="s">
        <v>261</v>
      </c>
      <c r="F269" s="75">
        <v>7.5</v>
      </c>
      <c r="G269" s="51">
        <v>220</v>
      </c>
      <c r="H269" s="67"/>
      <c r="I269" s="53">
        <f t="shared" si="251"/>
        <v>1650</v>
      </c>
      <c r="J269" s="54">
        <v>7.9</v>
      </c>
      <c r="K269" s="55">
        <f t="shared" si="247"/>
        <v>5.3333333333333378E-2</v>
      </c>
      <c r="L269" s="56">
        <f t="shared" si="248"/>
        <v>0.40000000000000036</v>
      </c>
      <c r="M269" s="57">
        <f t="shared" si="249"/>
        <v>88.000000000000085</v>
      </c>
      <c r="N269" s="58"/>
      <c r="O269" s="57"/>
      <c r="P269" s="59"/>
      <c r="Q269" s="60"/>
      <c r="R269" s="56"/>
      <c r="S269" s="61"/>
      <c r="T269" s="62"/>
      <c r="U269" s="68">
        <f t="shared" si="250"/>
        <v>3300</v>
      </c>
      <c r="V269" s="69">
        <f t="shared" si="238"/>
        <v>283731.80000000005</v>
      </c>
      <c r="W269" s="70">
        <v>2</v>
      </c>
      <c r="X269" s="71">
        <f t="shared" si="244"/>
        <v>176.00000000000017</v>
      </c>
      <c r="Y269" s="72">
        <f t="shared" si="239"/>
        <v>61181.149999999987</v>
      </c>
      <c r="Z269" s="70">
        <f t="shared" si="240"/>
        <v>4</v>
      </c>
      <c r="AA269" s="139">
        <f t="shared" si="245"/>
        <v>3476</v>
      </c>
      <c r="AB269" s="113">
        <f t="shared" si="246"/>
        <v>344912.95</v>
      </c>
      <c r="AC269" s="114"/>
    </row>
    <row r="270" spans="1:29" ht="11.5" customHeight="1" x14ac:dyDescent="0.3">
      <c r="A270" s="112">
        <v>44313</v>
      </c>
      <c r="B270" s="98" t="s">
        <v>317</v>
      </c>
      <c r="C270" s="77" t="s">
        <v>107</v>
      </c>
      <c r="D270" s="77" t="s">
        <v>108</v>
      </c>
      <c r="E270" s="3" t="s">
        <v>302</v>
      </c>
      <c r="F270" s="75">
        <v>7.6</v>
      </c>
      <c r="G270" s="51">
        <v>220</v>
      </c>
      <c r="H270" s="67"/>
      <c r="I270" s="53">
        <f t="shared" si="251"/>
        <v>1672</v>
      </c>
      <c r="J270" s="54">
        <v>7.9</v>
      </c>
      <c r="K270" s="55">
        <f t="shared" si="247"/>
        <v>3.9473684210526411E-2</v>
      </c>
      <c r="L270" s="56">
        <f t="shared" si="248"/>
        <v>0.30000000000000071</v>
      </c>
      <c r="M270" s="57">
        <f t="shared" si="249"/>
        <v>66.000000000000156</v>
      </c>
      <c r="N270" s="58"/>
      <c r="O270" s="57"/>
      <c r="P270" s="59"/>
      <c r="Q270" s="60"/>
      <c r="R270" s="56"/>
      <c r="S270" s="61"/>
      <c r="T270" s="62"/>
      <c r="U270" s="68">
        <f t="shared" si="250"/>
        <v>1672</v>
      </c>
      <c r="V270" s="69">
        <f t="shared" si="238"/>
        <v>285403.80000000005</v>
      </c>
      <c r="W270" s="70">
        <v>1</v>
      </c>
      <c r="X270" s="71">
        <f t="shared" si="244"/>
        <v>66.000000000000156</v>
      </c>
      <c r="Y270" s="72">
        <f t="shared" si="239"/>
        <v>61247.149999999987</v>
      </c>
      <c r="Z270" s="70">
        <f t="shared" si="240"/>
        <v>4</v>
      </c>
      <c r="AA270" s="139">
        <f t="shared" si="245"/>
        <v>1738.0000000000002</v>
      </c>
      <c r="AB270" s="113">
        <f t="shared" si="246"/>
        <v>346650.95</v>
      </c>
      <c r="AC270" s="114"/>
    </row>
    <row r="271" spans="1:29" ht="11.5" customHeight="1" x14ac:dyDescent="0.3">
      <c r="A271" s="112">
        <v>44313</v>
      </c>
      <c r="B271" s="98" t="s">
        <v>317</v>
      </c>
      <c r="C271" s="77" t="s">
        <v>107</v>
      </c>
      <c r="D271" s="77" t="s">
        <v>108</v>
      </c>
      <c r="E271" s="3" t="s">
        <v>303</v>
      </c>
      <c r="F271" s="75">
        <v>7.5</v>
      </c>
      <c r="G271" s="51">
        <v>54</v>
      </c>
      <c r="H271" s="67"/>
      <c r="I271" s="53">
        <f t="shared" si="251"/>
        <v>405</v>
      </c>
      <c r="J271" s="54">
        <v>8.4</v>
      </c>
      <c r="K271" s="55">
        <f t="shared" si="247"/>
        <v>0.12000000000000005</v>
      </c>
      <c r="L271" s="56">
        <f t="shared" si="248"/>
        <v>0.90000000000000036</v>
      </c>
      <c r="M271" s="57">
        <f t="shared" si="249"/>
        <v>48.600000000000023</v>
      </c>
      <c r="N271" s="58"/>
      <c r="O271" s="57"/>
      <c r="P271" s="59"/>
      <c r="Q271" s="60"/>
      <c r="R271" s="56"/>
      <c r="S271" s="61"/>
      <c r="T271" s="62"/>
      <c r="U271" s="68">
        <f t="shared" si="250"/>
        <v>2025</v>
      </c>
      <c r="V271" s="69">
        <f t="shared" si="238"/>
        <v>287428.80000000005</v>
      </c>
      <c r="W271" s="70">
        <v>5</v>
      </c>
      <c r="X271" s="71">
        <f t="shared" si="244"/>
        <v>243.00000000000011</v>
      </c>
      <c r="Y271" s="72">
        <f t="shared" si="239"/>
        <v>61490.149999999987</v>
      </c>
      <c r="Z271" s="70">
        <f t="shared" si="240"/>
        <v>4</v>
      </c>
      <c r="AA271" s="139">
        <f t="shared" si="245"/>
        <v>2268</v>
      </c>
      <c r="AB271" s="113">
        <f t="shared" si="246"/>
        <v>348918.95</v>
      </c>
      <c r="AC271" s="114"/>
    </row>
    <row r="272" spans="1:29" ht="11.5" customHeight="1" x14ac:dyDescent="0.3">
      <c r="A272" s="112">
        <v>44315</v>
      </c>
      <c r="B272" s="98" t="s">
        <v>320</v>
      </c>
      <c r="C272" s="77" t="s">
        <v>111</v>
      </c>
      <c r="D272" s="77" t="s">
        <v>112</v>
      </c>
      <c r="E272" s="3" t="s">
        <v>294</v>
      </c>
      <c r="F272" s="75">
        <v>7.5</v>
      </c>
      <c r="G272" s="51">
        <v>220</v>
      </c>
      <c r="H272" s="67"/>
      <c r="I272" s="53">
        <f t="shared" si="251"/>
        <v>1650</v>
      </c>
      <c r="J272" s="54">
        <v>7.9</v>
      </c>
      <c r="K272" s="55">
        <f t="shared" si="247"/>
        <v>5.3333333333333378E-2</v>
      </c>
      <c r="L272" s="56">
        <f t="shared" si="248"/>
        <v>0.40000000000000036</v>
      </c>
      <c r="M272" s="57">
        <f t="shared" si="249"/>
        <v>88.000000000000085</v>
      </c>
      <c r="N272" s="58"/>
      <c r="O272" s="57"/>
      <c r="P272" s="59"/>
      <c r="Q272" s="60"/>
      <c r="R272" s="56"/>
      <c r="S272" s="61"/>
      <c r="T272" s="62"/>
      <c r="U272" s="68">
        <f t="shared" si="250"/>
        <v>8250</v>
      </c>
      <c r="V272" s="69">
        <f t="shared" si="238"/>
        <v>295678.80000000005</v>
      </c>
      <c r="W272" s="70">
        <v>5</v>
      </c>
      <c r="X272" s="71">
        <f t="shared" si="244"/>
        <v>440.00000000000045</v>
      </c>
      <c r="Y272" s="72">
        <f t="shared" si="239"/>
        <v>61930.149999999987</v>
      </c>
      <c r="Z272" s="70">
        <f t="shared" si="240"/>
        <v>4</v>
      </c>
      <c r="AA272" s="139">
        <f t="shared" si="245"/>
        <v>8690</v>
      </c>
      <c r="AB272" s="113">
        <f t="shared" si="246"/>
        <v>357608.95</v>
      </c>
      <c r="AC272" s="114"/>
    </row>
    <row r="273" spans="1:29" ht="11.5" customHeight="1" x14ac:dyDescent="0.3">
      <c r="A273" s="112">
        <v>44315</v>
      </c>
      <c r="B273" s="98" t="s">
        <v>320</v>
      </c>
      <c r="C273" s="77" t="s">
        <v>111</v>
      </c>
      <c r="D273" s="77" t="s">
        <v>112</v>
      </c>
      <c r="E273" s="3" t="s">
        <v>191</v>
      </c>
      <c r="F273" s="75">
        <v>6.2</v>
      </c>
      <c r="G273" s="51">
        <v>30</v>
      </c>
      <c r="H273" s="67"/>
      <c r="I273" s="53">
        <f t="shared" si="251"/>
        <v>186</v>
      </c>
      <c r="J273" s="54">
        <v>8.1999999999999993</v>
      </c>
      <c r="K273" s="55">
        <f t="shared" si="247"/>
        <v>0.32258064516129015</v>
      </c>
      <c r="L273" s="56">
        <f t="shared" si="248"/>
        <v>1.9999999999999991</v>
      </c>
      <c r="M273" s="57">
        <f t="shared" si="249"/>
        <v>59.999999999999972</v>
      </c>
      <c r="N273" s="58"/>
      <c r="O273" s="57"/>
      <c r="P273" s="59"/>
      <c r="Q273" s="60"/>
      <c r="R273" s="56"/>
      <c r="S273" s="61"/>
      <c r="T273" s="62"/>
      <c r="U273" s="68">
        <f t="shared" si="250"/>
        <v>930</v>
      </c>
      <c r="V273" s="69">
        <f t="shared" si="238"/>
        <v>296608.80000000005</v>
      </c>
      <c r="W273" s="70">
        <v>5</v>
      </c>
      <c r="X273" s="71">
        <f t="shared" si="244"/>
        <v>299.99999999999989</v>
      </c>
      <c r="Y273" s="72">
        <f t="shared" si="239"/>
        <v>62230.149999999987</v>
      </c>
      <c r="Z273" s="70">
        <f t="shared" si="240"/>
        <v>4</v>
      </c>
      <c r="AA273" s="139">
        <f t="shared" si="245"/>
        <v>1230</v>
      </c>
      <c r="AB273" s="113">
        <f t="shared" si="246"/>
        <v>358838.95</v>
      </c>
      <c r="AC273" s="114"/>
    </row>
    <row r="274" spans="1:29" ht="11.5" customHeight="1" x14ac:dyDescent="0.3">
      <c r="A274" s="112">
        <v>44315</v>
      </c>
      <c r="B274" s="98" t="s">
        <v>320</v>
      </c>
      <c r="C274" s="77" t="s">
        <v>111</v>
      </c>
      <c r="D274" s="77" t="s">
        <v>112</v>
      </c>
      <c r="E274" s="3" t="s">
        <v>34</v>
      </c>
      <c r="F274" s="75">
        <v>1.2</v>
      </c>
      <c r="G274" s="51">
        <v>25</v>
      </c>
      <c r="H274" s="67"/>
      <c r="I274" s="53">
        <f t="shared" si="251"/>
        <v>30</v>
      </c>
      <c r="J274" s="54">
        <v>2.2000000000000002</v>
      </c>
      <c r="K274" s="55">
        <f t="shared" si="247"/>
        <v>0.83333333333333359</v>
      </c>
      <c r="L274" s="56">
        <f t="shared" si="248"/>
        <v>1.0000000000000002</v>
      </c>
      <c r="M274" s="57">
        <f t="shared" si="249"/>
        <v>25.000000000000007</v>
      </c>
      <c r="N274" s="58"/>
      <c r="O274" s="57"/>
      <c r="P274" s="59"/>
      <c r="Q274" s="60"/>
      <c r="R274" s="56"/>
      <c r="S274" s="61"/>
      <c r="T274" s="62"/>
      <c r="U274" s="68">
        <f t="shared" si="250"/>
        <v>300</v>
      </c>
      <c r="V274" s="69">
        <f t="shared" si="238"/>
        <v>296908.80000000005</v>
      </c>
      <c r="W274" s="70">
        <v>10</v>
      </c>
      <c r="X274" s="71">
        <f t="shared" si="244"/>
        <v>250.00000000000006</v>
      </c>
      <c r="Y274" s="72">
        <f t="shared" si="239"/>
        <v>62480.149999999987</v>
      </c>
      <c r="Z274" s="70">
        <f t="shared" si="240"/>
        <v>4</v>
      </c>
      <c r="AA274" s="139">
        <f t="shared" si="245"/>
        <v>550</v>
      </c>
      <c r="AB274" s="113">
        <f t="shared" si="246"/>
        <v>359388.95</v>
      </c>
      <c r="AC274" s="114"/>
    </row>
    <row r="275" spans="1:29" ht="11.5" customHeight="1" x14ac:dyDescent="0.3">
      <c r="A275" s="112">
        <v>44315</v>
      </c>
      <c r="B275" s="98" t="s">
        <v>320</v>
      </c>
      <c r="C275" s="77" t="s">
        <v>111</v>
      </c>
      <c r="D275" s="77" t="s">
        <v>112</v>
      </c>
      <c r="E275" s="3" t="s">
        <v>26</v>
      </c>
      <c r="F275" s="75">
        <v>16</v>
      </c>
      <c r="G275" s="51">
        <v>5</v>
      </c>
      <c r="H275" s="67"/>
      <c r="I275" s="53">
        <f t="shared" si="251"/>
        <v>80</v>
      </c>
      <c r="J275" s="54">
        <v>19</v>
      </c>
      <c r="K275" s="55">
        <f t="shared" si="247"/>
        <v>0.1875</v>
      </c>
      <c r="L275" s="56">
        <f t="shared" si="248"/>
        <v>3</v>
      </c>
      <c r="M275" s="57">
        <f t="shared" si="249"/>
        <v>15</v>
      </c>
      <c r="N275" s="58"/>
      <c r="O275" s="57"/>
      <c r="P275" s="59"/>
      <c r="Q275" s="60"/>
      <c r="R275" s="56"/>
      <c r="S275" s="61"/>
      <c r="T275" s="62"/>
      <c r="U275" s="68">
        <f t="shared" si="250"/>
        <v>320</v>
      </c>
      <c r="V275" s="69">
        <f t="shared" si="238"/>
        <v>297228.80000000005</v>
      </c>
      <c r="W275" s="70">
        <v>4</v>
      </c>
      <c r="X275" s="71">
        <f t="shared" si="244"/>
        <v>60</v>
      </c>
      <c r="Y275" s="72">
        <f t="shared" si="239"/>
        <v>62540.149999999987</v>
      </c>
      <c r="Z275" s="70">
        <f t="shared" si="240"/>
        <v>4</v>
      </c>
      <c r="AA275" s="139">
        <f t="shared" si="245"/>
        <v>380</v>
      </c>
      <c r="AB275" s="113">
        <f t="shared" si="246"/>
        <v>359768.95</v>
      </c>
      <c r="AC275" s="114"/>
    </row>
    <row r="276" spans="1:29" ht="11.5" customHeight="1" x14ac:dyDescent="0.3">
      <c r="A276" s="112">
        <v>44315</v>
      </c>
      <c r="B276" s="129" t="s">
        <v>320</v>
      </c>
      <c r="C276" s="77" t="s">
        <v>111</v>
      </c>
      <c r="D276" s="77" t="s">
        <v>112</v>
      </c>
      <c r="E276" s="3" t="s">
        <v>295</v>
      </c>
      <c r="F276" s="75">
        <v>29</v>
      </c>
      <c r="G276" s="51">
        <v>10</v>
      </c>
      <c r="H276" s="67"/>
      <c r="I276" s="53">
        <f t="shared" si="251"/>
        <v>290</v>
      </c>
      <c r="J276" s="54">
        <v>36</v>
      </c>
      <c r="K276" s="55">
        <f t="shared" si="247"/>
        <v>0.2413793103448276</v>
      </c>
      <c r="L276" s="56">
        <f t="shared" si="248"/>
        <v>7</v>
      </c>
      <c r="M276" s="57">
        <f t="shared" si="249"/>
        <v>70</v>
      </c>
      <c r="N276" s="58"/>
      <c r="O276" s="57"/>
      <c r="P276" s="59"/>
      <c r="Q276" s="60"/>
      <c r="R276" s="56"/>
      <c r="S276" s="61"/>
      <c r="T276" s="62"/>
      <c r="U276" s="68">
        <f t="shared" si="250"/>
        <v>290</v>
      </c>
      <c r="V276" s="69">
        <f t="shared" si="238"/>
        <v>297518.80000000005</v>
      </c>
      <c r="W276" s="70">
        <v>1</v>
      </c>
      <c r="X276" s="71">
        <f t="shared" si="244"/>
        <v>70</v>
      </c>
      <c r="Y276" s="72">
        <f t="shared" si="239"/>
        <v>62610.149999999987</v>
      </c>
      <c r="Z276" s="70">
        <f t="shared" si="240"/>
        <v>4</v>
      </c>
      <c r="AA276" s="139">
        <f t="shared" si="245"/>
        <v>360</v>
      </c>
      <c r="AB276" s="113">
        <f t="shared" si="246"/>
        <v>360128.95</v>
      </c>
      <c r="AC276" s="114"/>
    </row>
    <row r="277" spans="1:29" ht="11.5" customHeight="1" x14ac:dyDescent="0.3">
      <c r="A277" s="112">
        <v>44315</v>
      </c>
      <c r="B277" s="129" t="s">
        <v>320</v>
      </c>
      <c r="C277" s="77" t="s">
        <v>111</v>
      </c>
      <c r="D277" s="77" t="s">
        <v>112</v>
      </c>
      <c r="E277" s="3" t="s">
        <v>321</v>
      </c>
      <c r="F277" s="75">
        <v>21.333300000000001</v>
      </c>
      <c r="G277" s="51">
        <v>15</v>
      </c>
      <c r="H277" s="67"/>
      <c r="I277" s="53">
        <f t="shared" si="251"/>
        <v>319.99950000000001</v>
      </c>
      <c r="J277" s="54">
        <v>25</v>
      </c>
      <c r="K277" s="55">
        <f t="shared" si="247"/>
        <v>0.17187683105754845</v>
      </c>
      <c r="L277" s="56">
        <f t="shared" si="248"/>
        <v>3.6666999999999987</v>
      </c>
      <c r="M277" s="57">
        <f t="shared" si="249"/>
        <v>55.000499999999981</v>
      </c>
      <c r="N277" s="58"/>
      <c r="O277" s="57"/>
      <c r="P277" s="59"/>
      <c r="Q277" s="60"/>
      <c r="R277" s="56"/>
      <c r="S277" s="61"/>
      <c r="T277" s="62"/>
      <c r="U277" s="68">
        <f t="shared" si="250"/>
        <v>319.99950000000001</v>
      </c>
      <c r="V277" s="69">
        <f t="shared" si="238"/>
        <v>297838.79950000002</v>
      </c>
      <c r="W277" s="70">
        <v>1</v>
      </c>
      <c r="X277" s="71">
        <f t="shared" si="244"/>
        <v>55.000499999999981</v>
      </c>
      <c r="Y277" s="72">
        <f t="shared" si="239"/>
        <v>62665.150499999989</v>
      </c>
      <c r="Z277" s="70">
        <f t="shared" si="240"/>
        <v>4</v>
      </c>
      <c r="AA277" s="139">
        <f t="shared" si="245"/>
        <v>375</v>
      </c>
      <c r="AB277" s="113">
        <f t="shared" si="246"/>
        <v>360503.95</v>
      </c>
      <c r="AC277" s="114"/>
    </row>
    <row r="278" spans="1:29" ht="11.5" customHeight="1" x14ac:dyDescent="0.3">
      <c r="A278" s="112">
        <v>44319</v>
      </c>
      <c r="B278" s="98" t="s">
        <v>323</v>
      </c>
      <c r="C278" s="77" t="s">
        <v>83</v>
      </c>
      <c r="D278" s="77" t="s">
        <v>84</v>
      </c>
      <c r="E278" s="3" t="s">
        <v>261</v>
      </c>
      <c r="F278" s="154">
        <v>7.5</v>
      </c>
      <c r="G278" s="78">
        <v>220</v>
      </c>
      <c r="H278" s="67"/>
      <c r="I278" s="53">
        <f t="shared" si="251"/>
        <v>1650</v>
      </c>
      <c r="J278" s="54">
        <v>7.9</v>
      </c>
      <c r="K278" s="55">
        <f t="shared" si="247"/>
        <v>5.3333333333333378E-2</v>
      </c>
      <c r="L278" s="56">
        <f t="shared" si="248"/>
        <v>0.40000000000000036</v>
      </c>
      <c r="M278" s="57">
        <f t="shared" si="249"/>
        <v>88.000000000000085</v>
      </c>
      <c r="N278" s="58"/>
      <c r="O278" s="57"/>
      <c r="P278" s="59"/>
      <c r="Q278" s="60"/>
      <c r="R278" s="56"/>
      <c r="S278" s="61"/>
      <c r="T278" s="62"/>
      <c r="U278" s="68">
        <f t="shared" si="250"/>
        <v>8250</v>
      </c>
      <c r="V278" s="69">
        <f t="shared" si="238"/>
        <v>306088.79950000002</v>
      </c>
      <c r="W278" s="70">
        <v>5</v>
      </c>
      <c r="X278" s="71">
        <f t="shared" si="244"/>
        <v>440.00000000000045</v>
      </c>
      <c r="Y278" s="72">
        <f t="shared" si="239"/>
        <v>63105.150499999989</v>
      </c>
      <c r="Z278" s="70">
        <f t="shared" si="240"/>
        <v>5</v>
      </c>
      <c r="AA278" s="139">
        <f t="shared" ref="AA278:AA285" si="252">U278+X278</f>
        <v>8690</v>
      </c>
      <c r="AB278" s="113">
        <f t="shared" ref="AB278:AB303" si="253">V278+Y278</f>
        <v>369193.95</v>
      </c>
      <c r="AC278" s="114"/>
    </row>
    <row r="279" spans="1:29" ht="11.5" customHeight="1" x14ac:dyDescent="0.3">
      <c r="A279" s="112">
        <v>44319</v>
      </c>
      <c r="B279" s="98" t="s">
        <v>323</v>
      </c>
      <c r="C279" s="77" t="s">
        <v>83</v>
      </c>
      <c r="D279" s="77" t="s">
        <v>84</v>
      </c>
      <c r="E279" s="3" t="s">
        <v>302</v>
      </c>
      <c r="F279" s="154">
        <v>7.6</v>
      </c>
      <c r="G279" s="78">
        <v>220</v>
      </c>
      <c r="H279" s="67"/>
      <c r="I279" s="53">
        <f t="shared" si="251"/>
        <v>1672</v>
      </c>
      <c r="J279" s="54">
        <v>7.8</v>
      </c>
      <c r="K279" s="55">
        <f t="shared" si="247"/>
        <v>2.6315789473684237E-2</v>
      </c>
      <c r="L279" s="56">
        <f t="shared" si="248"/>
        <v>0.20000000000000018</v>
      </c>
      <c r="M279" s="57">
        <f t="shared" si="249"/>
        <v>44.000000000000043</v>
      </c>
      <c r="N279" s="58"/>
      <c r="O279" s="57"/>
      <c r="P279" s="59"/>
      <c r="Q279" s="60"/>
      <c r="R279" s="56"/>
      <c r="S279" s="61"/>
      <c r="T279" s="62"/>
      <c r="U279" s="68">
        <f t="shared" si="250"/>
        <v>1672</v>
      </c>
      <c r="V279" s="69">
        <f t="shared" si="238"/>
        <v>307760.79950000002</v>
      </c>
      <c r="W279" s="70">
        <v>1</v>
      </c>
      <c r="X279" s="71">
        <f t="shared" si="244"/>
        <v>44.000000000000043</v>
      </c>
      <c r="Y279" s="72">
        <f t="shared" si="239"/>
        <v>63149.150499999989</v>
      </c>
      <c r="Z279" s="70">
        <f t="shared" si="240"/>
        <v>5</v>
      </c>
      <c r="AA279" s="139">
        <f t="shared" si="252"/>
        <v>1716</v>
      </c>
      <c r="AB279" s="113">
        <f t="shared" si="253"/>
        <v>370909.95</v>
      </c>
      <c r="AC279" s="114"/>
    </row>
    <row r="280" spans="1:29" ht="11.5" customHeight="1" x14ac:dyDescent="0.3">
      <c r="A280" s="112">
        <v>44319</v>
      </c>
      <c r="B280" s="98" t="s">
        <v>323</v>
      </c>
      <c r="C280" s="77" t="s">
        <v>83</v>
      </c>
      <c r="D280" s="77" t="s">
        <v>84</v>
      </c>
      <c r="E280" s="9" t="s">
        <v>303</v>
      </c>
      <c r="F280" s="154">
        <v>7.5</v>
      </c>
      <c r="G280" s="78">
        <v>54</v>
      </c>
      <c r="H280" s="67"/>
      <c r="I280" s="53">
        <f t="shared" si="251"/>
        <v>405</v>
      </c>
      <c r="J280" s="54">
        <v>8.4</v>
      </c>
      <c r="K280" s="55">
        <f t="shared" si="247"/>
        <v>0.12000000000000005</v>
      </c>
      <c r="L280" s="56">
        <f t="shared" si="248"/>
        <v>0.90000000000000036</v>
      </c>
      <c r="M280" s="57">
        <f t="shared" si="249"/>
        <v>48.600000000000023</v>
      </c>
      <c r="N280" s="58"/>
      <c r="O280" s="57"/>
      <c r="P280" s="59"/>
      <c r="Q280" s="60"/>
      <c r="R280" s="56"/>
      <c r="S280" s="61"/>
      <c r="T280" s="62"/>
      <c r="U280" s="68">
        <f t="shared" si="250"/>
        <v>1620</v>
      </c>
      <c r="V280" s="69">
        <f t="shared" si="238"/>
        <v>309380.79950000002</v>
      </c>
      <c r="W280" s="70">
        <v>4</v>
      </c>
      <c r="X280" s="71">
        <f t="shared" si="244"/>
        <v>194.40000000000009</v>
      </c>
      <c r="Y280" s="72">
        <f t="shared" si="239"/>
        <v>63343.55049999999</v>
      </c>
      <c r="Z280" s="70">
        <f t="shared" si="240"/>
        <v>5</v>
      </c>
      <c r="AA280" s="139">
        <f t="shared" si="252"/>
        <v>1814.4</v>
      </c>
      <c r="AB280" s="113">
        <f t="shared" si="253"/>
        <v>372724.35000000003</v>
      </c>
      <c r="AC280" s="114"/>
    </row>
    <row r="281" spans="1:29" ht="11.5" customHeight="1" x14ac:dyDescent="0.3">
      <c r="A281" s="112">
        <v>44319</v>
      </c>
      <c r="B281" s="98" t="s">
        <v>323</v>
      </c>
      <c r="C281" s="77" t="s">
        <v>83</v>
      </c>
      <c r="D281" s="77" t="s">
        <v>84</v>
      </c>
      <c r="E281" s="9" t="s">
        <v>40</v>
      </c>
      <c r="F281" s="154">
        <v>7.3</v>
      </c>
      <c r="G281" s="78">
        <v>54</v>
      </c>
      <c r="H281" s="67"/>
      <c r="I281" s="53">
        <f t="shared" si="251"/>
        <v>394.2</v>
      </c>
      <c r="J281" s="54">
        <v>8.4</v>
      </c>
      <c r="K281" s="55">
        <f t="shared" si="247"/>
        <v>0.15068493150684939</v>
      </c>
      <c r="L281" s="56">
        <f t="shared" si="248"/>
        <v>1.1000000000000005</v>
      </c>
      <c r="M281" s="57">
        <f t="shared" si="249"/>
        <v>59.400000000000027</v>
      </c>
      <c r="N281" s="58"/>
      <c r="O281" s="57"/>
      <c r="P281" s="59"/>
      <c r="Q281" s="60"/>
      <c r="R281" s="56"/>
      <c r="S281" s="61"/>
      <c r="T281" s="62"/>
      <c r="U281" s="68">
        <f t="shared" si="250"/>
        <v>1576.8</v>
      </c>
      <c r="V281" s="69">
        <f t="shared" si="238"/>
        <v>310957.59950000001</v>
      </c>
      <c r="W281" s="70">
        <v>4</v>
      </c>
      <c r="X281" s="71">
        <f t="shared" si="244"/>
        <v>237.60000000000011</v>
      </c>
      <c r="Y281" s="72">
        <f t="shared" si="239"/>
        <v>63581.150499999989</v>
      </c>
      <c r="Z281" s="70">
        <f t="shared" si="240"/>
        <v>5</v>
      </c>
      <c r="AA281" s="139">
        <f t="shared" si="252"/>
        <v>1814.4</v>
      </c>
      <c r="AB281" s="113">
        <f t="shared" si="253"/>
        <v>374538.75</v>
      </c>
      <c r="AC281" s="114"/>
    </row>
    <row r="282" spans="1:29" ht="11.5" customHeight="1" x14ac:dyDescent="0.3">
      <c r="A282" s="112">
        <v>44322</v>
      </c>
      <c r="B282" s="98" t="s">
        <v>324</v>
      </c>
      <c r="C282" s="77" t="s">
        <v>91</v>
      </c>
      <c r="D282" s="77" t="s">
        <v>64</v>
      </c>
      <c r="E282" s="9" t="s">
        <v>36</v>
      </c>
      <c r="F282" s="154">
        <v>6.4</v>
      </c>
      <c r="G282" s="78">
        <v>220</v>
      </c>
      <c r="H282" s="67"/>
      <c r="I282" s="53">
        <f t="shared" si="251"/>
        <v>1408</v>
      </c>
      <c r="J282" s="54">
        <v>8.3000000000000007</v>
      </c>
      <c r="K282" s="55">
        <f t="shared" si="247"/>
        <v>0.29687500000000006</v>
      </c>
      <c r="L282" s="56">
        <f t="shared" si="248"/>
        <v>1.9000000000000004</v>
      </c>
      <c r="M282" s="57">
        <f t="shared" si="249"/>
        <v>418.00000000000006</v>
      </c>
      <c r="N282" s="58"/>
      <c r="O282" s="57"/>
      <c r="P282" s="59"/>
      <c r="Q282" s="60"/>
      <c r="R282" s="56"/>
      <c r="S282" s="61"/>
      <c r="T282" s="62"/>
      <c r="U282" s="68">
        <f t="shared" si="250"/>
        <v>1408</v>
      </c>
      <c r="V282" s="69">
        <f t="shared" si="238"/>
        <v>312365.59950000001</v>
      </c>
      <c r="W282" s="70">
        <v>1</v>
      </c>
      <c r="X282" s="71">
        <f t="shared" si="244"/>
        <v>418.00000000000006</v>
      </c>
      <c r="Y282" s="72">
        <f t="shared" si="239"/>
        <v>63999.150499999989</v>
      </c>
      <c r="Z282" s="70">
        <f t="shared" si="240"/>
        <v>5</v>
      </c>
      <c r="AA282" s="139">
        <f t="shared" si="252"/>
        <v>1826</v>
      </c>
      <c r="AB282" s="113">
        <f t="shared" si="253"/>
        <v>376364.75</v>
      </c>
      <c r="AC282" s="114"/>
    </row>
    <row r="283" spans="1:29" ht="11.5" customHeight="1" x14ac:dyDescent="0.3">
      <c r="A283" s="112">
        <v>44322</v>
      </c>
      <c r="B283" s="98" t="s">
        <v>324</v>
      </c>
      <c r="C283" s="77" t="s">
        <v>91</v>
      </c>
      <c r="D283" s="77" t="s">
        <v>64</v>
      </c>
      <c r="E283" s="9" t="s">
        <v>326</v>
      </c>
      <c r="F283" s="154">
        <v>42</v>
      </c>
      <c r="G283" s="78">
        <v>1</v>
      </c>
      <c r="H283" s="67"/>
      <c r="I283" s="53">
        <f t="shared" si="251"/>
        <v>42</v>
      </c>
      <c r="J283" s="54">
        <v>50</v>
      </c>
      <c r="K283" s="55">
        <f t="shared" si="247"/>
        <v>0.19047619047619047</v>
      </c>
      <c r="L283" s="56">
        <f t="shared" si="248"/>
        <v>8</v>
      </c>
      <c r="M283" s="57">
        <f t="shared" si="249"/>
        <v>8</v>
      </c>
      <c r="N283" s="58"/>
      <c r="O283" s="57"/>
      <c r="P283" s="59"/>
      <c r="Q283" s="60"/>
      <c r="R283" s="56"/>
      <c r="S283" s="61"/>
      <c r="T283" s="62"/>
      <c r="U283" s="68">
        <f t="shared" si="250"/>
        <v>42</v>
      </c>
      <c r="V283" s="69">
        <f t="shared" si="238"/>
        <v>312407.59950000001</v>
      </c>
      <c r="W283" s="70">
        <v>1</v>
      </c>
      <c r="X283" s="71">
        <f t="shared" si="244"/>
        <v>8</v>
      </c>
      <c r="Y283" s="72">
        <f t="shared" si="239"/>
        <v>64007.150499999989</v>
      </c>
      <c r="Z283" s="70">
        <f t="shared" si="240"/>
        <v>5</v>
      </c>
      <c r="AA283" s="139">
        <f t="shared" si="252"/>
        <v>50</v>
      </c>
      <c r="AB283" s="113">
        <f t="shared" si="253"/>
        <v>376414.75</v>
      </c>
      <c r="AC283" s="114"/>
    </row>
    <row r="284" spans="1:29" ht="11.5" customHeight="1" x14ac:dyDescent="0.3">
      <c r="A284" s="112">
        <v>44323</v>
      </c>
      <c r="B284" s="98" t="s">
        <v>325</v>
      </c>
      <c r="C284" s="77" t="s">
        <v>71</v>
      </c>
      <c r="D284" s="77" t="s">
        <v>69</v>
      </c>
      <c r="E284" s="9" t="s">
        <v>36</v>
      </c>
      <c r="F284" s="154">
        <v>6.4</v>
      </c>
      <c r="G284" s="78">
        <v>220</v>
      </c>
      <c r="H284" s="67"/>
      <c r="I284" s="53">
        <f t="shared" si="251"/>
        <v>1408</v>
      </c>
      <c r="J284" s="54">
        <v>8.3000000000000007</v>
      </c>
      <c r="K284" s="55">
        <f t="shared" si="247"/>
        <v>0.29687500000000006</v>
      </c>
      <c r="L284" s="56">
        <f t="shared" si="248"/>
        <v>1.9000000000000004</v>
      </c>
      <c r="M284" s="57">
        <f t="shared" si="249"/>
        <v>418.00000000000006</v>
      </c>
      <c r="N284" s="58"/>
      <c r="O284" s="57"/>
      <c r="P284" s="59"/>
      <c r="Q284" s="60"/>
      <c r="R284" s="56"/>
      <c r="S284" s="61"/>
      <c r="T284" s="62"/>
      <c r="U284" s="68">
        <f t="shared" si="250"/>
        <v>1408</v>
      </c>
      <c r="V284" s="69">
        <f t="shared" si="238"/>
        <v>313815.59950000001</v>
      </c>
      <c r="W284" s="70">
        <v>1</v>
      </c>
      <c r="X284" s="71">
        <f t="shared" si="244"/>
        <v>418.00000000000006</v>
      </c>
      <c r="Y284" s="72">
        <f t="shared" si="239"/>
        <v>64425.150499999989</v>
      </c>
      <c r="Z284" s="70">
        <f t="shared" si="240"/>
        <v>5</v>
      </c>
      <c r="AA284" s="139">
        <f t="shared" si="252"/>
        <v>1826</v>
      </c>
      <c r="AB284" s="113">
        <f t="shared" si="253"/>
        <v>378240.75</v>
      </c>
      <c r="AC284" s="114"/>
    </row>
    <row r="285" spans="1:29" ht="11.5" customHeight="1" x14ac:dyDescent="0.3">
      <c r="A285" s="112">
        <v>44323</v>
      </c>
      <c r="B285" s="98" t="s">
        <v>325</v>
      </c>
      <c r="C285" s="77" t="s">
        <v>71</v>
      </c>
      <c r="D285" s="77" t="s">
        <v>69</v>
      </c>
      <c r="E285" s="9" t="s">
        <v>175</v>
      </c>
      <c r="F285" s="154">
        <v>6.4</v>
      </c>
      <c r="G285" s="78">
        <v>30</v>
      </c>
      <c r="H285" s="67"/>
      <c r="I285" s="53">
        <f t="shared" si="251"/>
        <v>192</v>
      </c>
      <c r="J285" s="54">
        <v>8.5</v>
      </c>
      <c r="K285" s="55">
        <f t="shared" si="247"/>
        <v>0.32812499999999994</v>
      </c>
      <c r="L285" s="56">
        <f t="shared" si="248"/>
        <v>2.0999999999999996</v>
      </c>
      <c r="M285" s="57">
        <f t="shared" si="249"/>
        <v>62.999999999999986</v>
      </c>
      <c r="N285" s="58"/>
      <c r="O285" s="57"/>
      <c r="P285" s="59"/>
      <c r="Q285" s="60"/>
      <c r="R285" s="56"/>
      <c r="S285" s="61"/>
      <c r="T285" s="62"/>
      <c r="U285" s="68">
        <f t="shared" si="250"/>
        <v>768</v>
      </c>
      <c r="V285" s="69">
        <f t="shared" si="238"/>
        <v>314583.59950000001</v>
      </c>
      <c r="W285" s="70">
        <v>4</v>
      </c>
      <c r="X285" s="71">
        <f t="shared" si="244"/>
        <v>251.99999999999994</v>
      </c>
      <c r="Y285" s="72">
        <f t="shared" si="239"/>
        <v>64677.150499999989</v>
      </c>
      <c r="Z285" s="70">
        <f t="shared" si="240"/>
        <v>5</v>
      </c>
      <c r="AA285" s="139">
        <f t="shared" si="252"/>
        <v>1020</v>
      </c>
      <c r="AB285" s="113">
        <f t="shared" si="253"/>
        <v>379260.75</v>
      </c>
      <c r="AC285" s="114"/>
    </row>
    <row r="286" spans="1:29" ht="11.5" customHeight="1" x14ac:dyDescent="0.3">
      <c r="A286" s="112">
        <v>44335</v>
      </c>
      <c r="B286" s="98" t="s">
        <v>329</v>
      </c>
      <c r="C286" s="77" t="s">
        <v>91</v>
      </c>
      <c r="D286" s="77" t="s">
        <v>64</v>
      </c>
      <c r="E286" s="9" t="s">
        <v>36</v>
      </c>
      <c r="F286" s="154">
        <v>7.6</v>
      </c>
      <c r="G286" s="78">
        <v>220</v>
      </c>
      <c r="H286" s="67"/>
      <c r="I286" s="53">
        <f t="shared" si="251"/>
        <v>1672</v>
      </c>
      <c r="J286" s="54">
        <v>8.3000000000000007</v>
      </c>
      <c r="K286" s="55">
        <f t="shared" si="247"/>
        <v>9.2105263157894884E-2</v>
      </c>
      <c r="L286" s="56">
        <f t="shared" si="248"/>
        <v>0.70000000000000107</v>
      </c>
      <c r="M286" s="57">
        <f t="shared" si="249"/>
        <v>154.00000000000023</v>
      </c>
      <c r="N286" s="58"/>
      <c r="O286" s="57"/>
      <c r="P286" s="59"/>
      <c r="Q286" s="60"/>
      <c r="R286" s="56"/>
      <c r="S286" s="61"/>
      <c r="T286" s="62"/>
      <c r="U286" s="68">
        <f t="shared" si="250"/>
        <v>1672</v>
      </c>
      <c r="V286" s="69">
        <f t="shared" si="238"/>
        <v>316255.59950000001</v>
      </c>
      <c r="W286" s="70">
        <v>1</v>
      </c>
      <c r="X286" s="71">
        <f t="shared" ref="X286:X303" si="254">M286*W286</f>
        <v>154.00000000000023</v>
      </c>
      <c r="Y286" s="72">
        <f t="shared" ref="Y286:Y303" si="255">Y285+X286</f>
        <v>64831.150499999989</v>
      </c>
      <c r="Z286" s="70">
        <f t="shared" ref="Z286:Z303" si="256">MONTH(A286)</f>
        <v>5</v>
      </c>
      <c r="AA286" s="139">
        <f t="shared" ref="AA286:AA303" si="257">U286+X286</f>
        <v>1826.0000000000002</v>
      </c>
      <c r="AB286" s="113">
        <f t="shared" si="253"/>
        <v>381086.75</v>
      </c>
      <c r="AC286" s="114"/>
    </row>
    <row r="287" spans="1:29" ht="11.5" customHeight="1" x14ac:dyDescent="0.3">
      <c r="A287" s="112">
        <v>44337</v>
      </c>
      <c r="B287" s="98" t="s">
        <v>330</v>
      </c>
      <c r="C287" s="77" t="s">
        <v>81</v>
      </c>
      <c r="D287" s="77" t="s">
        <v>66</v>
      </c>
      <c r="E287" s="9" t="s">
        <v>36</v>
      </c>
      <c r="F287" s="154">
        <v>7.6</v>
      </c>
      <c r="G287" s="78">
        <v>220</v>
      </c>
      <c r="H287" s="67"/>
      <c r="I287" s="53">
        <f t="shared" si="251"/>
        <v>1672</v>
      </c>
      <c r="J287" s="54">
        <v>8.5</v>
      </c>
      <c r="K287" s="55">
        <f t="shared" si="247"/>
        <v>0.118421052631579</v>
      </c>
      <c r="L287" s="56">
        <f t="shared" si="248"/>
        <v>0.90000000000000036</v>
      </c>
      <c r="M287" s="57">
        <f t="shared" si="249"/>
        <v>198.00000000000009</v>
      </c>
      <c r="N287" s="58"/>
      <c r="O287" s="57"/>
      <c r="P287" s="59"/>
      <c r="Q287" s="60"/>
      <c r="R287" s="56"/>
      <c r="S287" s="61"/>
      <c r="T287" s="62"/>
      <c r="U287" s="68">
        <f t="shared" si="250"/>
        <v>5016</v>
      </c>
      <c r="V287" s="69">
        <f t="shared" si="238"/>
        <v>321271.59950000001</v>
      </c>
      <c r="W287" s="70">
        <v>3</v>
      </c>
      <c r="X287" s="71">
        <f t="shared" si="254"/>
        <v>594.00000000000023</v>
      </c>
      <c r="Y287" s="72">
        <f t="shared" si="255"/>
        <v>65425.150499999989</v>
      </c>
      <c r="Z287" s="70">
        <f t="shared" si="256"/>
        <v>5</v>
      </c>
      <c r="AA287" s="139">
        <f t="shared" si="257"/>
        <v>5610</v>
      </c>
      <c r="AB287" s="113">
        <f t="shared" si="253"/>
        <v>386696.75</v>
      </c>
      <c r="AC287" s="114"/>
    </row>
    <row r="288" spans="1:29" ht="11.5" customHeight="1" x14ac:dyDescent="0.3">
      <c r="A288" s="112">
        <v>44337</v>
      </c>
      <c r="B288" s="98" t="s">
        <v>330</v>
      </c>
      <c r="C288" s="77" t="s">
        <v>81</v>
      </c>
      <c r="D288" s="77" t="s">
        <v>66</v>
      </c>
      <c r="E288" s="9" t="s">
        <v>42</v>
      </c>
      <c r="F288" s="154">
        <v>1.2</v>
      </c>
      <c r="G288" s="78">
        <v>25</v>
      </c>
      <c r="H288" s="67"/>
      <c r="I288" s="53">
        <f t="shared" si="251"/>
        <v>30</v>
      </c>
      <c r="J288" s="54">
        <v>2</v>
      </c>
      <c r="K288" s="55">
        <f t="shared" si="247"/>
        <v>0.66666666666666674</v>
      </c>
      <c r="L288" s="56">
        <f t="shared" si="248"/>
        <v>0.8</v>
      </c>
      <c r="M288" s="57">
        <f t="shared" si="249"/>
        <v>20</v>
      </c>
      <c r="N288" s="58"/>
      <c r="O288" s="57"/>
      <c r="P288" s="59"/>
      <c r="Q288" s="60"/>
      <c r="R288" s="56"/>
      <c r="S288" s="61"/>
      <c r="T288" s="62"/>
      <c r="U288" s="68">
        <f t="shared" si="250"/>
        <v>150</v>
      </c>
      <c r="V288" s="69">
        <f t="shared" si="238"/>
        <v>321421.59950000001</v>
      </c>
      <c r="W288" s="70">
        <v>5</v>
      </c>
      <c r="X288" s="71">
        <f t="shared" si="254"/>
        <v>100</v>
      </c>
      <c r="Y288" s="72">
        <f t="shared" si="255"/>
        <v>65525.150499999989</v>
      </c>
      <c r="Z288" s="70">
        <f t="shared" si="256"/>
        <v>5</v>
      </c>
      <c r="AA288" s="139">
        <f t="shared" si="257"/>
        <v>250</v>
      </c>
      <c r="AB288" s="113">
        <f t="shared" si="253"/>
        <v>386946.75</v>
      </c>
      <c r="AC288" s="114"/>
    </row>
    <row r="289" spans="1:29" ht="11.5" customHeight="1" x14ac:dyDescent="0.3">
      <c r="A289" s="112">
        <v>44337</v>
      </c>
      <c r="B289" s="98" t="s">
        <v>330</v>
      </c>
      <c r="C289" s="77" t="s">
        <v>81</v>
      </c>
      <c r="D289" s="77" t="s">
        <v>66</v>
      </c>
      <c r="E289" s="9" t="s">
        <v>26</v>
      </c>
      <c r="F289" s="154">
        <v>16</v>
      </c>
      <c r="G289" s="78">
        <v>5</v>
      </c>
      <c r="H289" s="67"/>
      <c r="I289" s="53">
        <f t="shared" si="251"/>
        <v>80</v>
      </c>
      <c r="J289" s="54">
        <v>20</v>
      </c>
      <c r="K289" s="55">
        <f t="shared" si="247"/>
        <v>0.25</v>
      </c>
      <c r="L289" s="56">
        <f t="shared" si="248"/>
        <v>4</v>
      </c>
      <c r="M289" s="57">
        <f t="shared" si="249"/>
        <v>20</v>
      </c>
      <c r="N289" s="58"/>
      <c r="O289" s="57"/>
      <c r="P289" s="59"/>
      <c r="Q289" s="60"/>
      <c r="R289" s="56"/>
      <c r="S289" s="61"/>
      <c r="T289" s="62"/>
      <c r="U289" s="68">
        <f t="shared" si="250"/>
        <v>400</v>
      </c>
      <c r="V289" s="69">
        <f t="shared" si="238"/>
        <v>321821.59950000001</v>
      </c>
      <c r="W289" s="70">
        <v>5</v>
      </c>
      <c r="X289" s="71">
        <f t="shared" si="254"/>
        <v>100</v>
      </c>
      <c r="Y289" s="72">
        <f t="shared" si="255"/>
        <v>65625.150499999989</v>
      </c>
      <c r="Z289" s="70">
        <f t="shared" si="256"/>
        <v>5</v>
      </c>
      <c r="AA289" s="139">
        <f t="shared" si="257"/>
        <v>500</v>
      </c>
      <c r="AB289" s="113">
        <f t="shared" si="253"/>
        <v>387446.75</v>
      </c>
      <c r="AC289" s="114"/>
    </row>
    <row r="290" spans="1:29" ht="11.5" customHeight="1" x14ac:dyDescent="0.3">
      <c r="A290" s="112">
        <v>44337</v>
      </c>
      <c r="B290" s="98" t="s">
        <v>330</v>
      </c>
      <c r="C290" s="77" t="s">
        <v>81</v>
      </c>
      <c r="D290" s="77" t="s">
        <v>66</v>
      </c>
      <c r="E290" s="9" t="s">
        <v>63</v>
      </c>
      <c r="F290" s="154">
        <v>28</v>
      </c>
      <c r="G290" s="78">
        <v>1</v>
      </c>
      <c r="H290" s="67"/>
      <c r="I290" s="53">
        <f t="shared" si="251"/>
        <v>28</v>
      </c>
      <c r="J290" s="54">
        <v>45</v>
      </c>
      <c r="K290" s="55">
        <f t="shared" si="247"/>
        <v>0.6071428571428571</v>
      </c>
      <c r="L290" s="56">
        <f t="shared" ref="L290:L303" si="258">J290-F290</f>
        <v>17</v>
      </c>
      <c r="M290" s="57">
        <f t="shared" ref="M290:M303" si="259">L290*G290</f>
        <v>17</v>
      </c>
      <c r="N290" s="58"/>
      <c r="O290" s="57"/>
      <c r="P290" s="59"/>
      <c r="Q290" s="60"/>
      <c r="R290" s="56"/>
      <c r="S290" s="61"/>
      <c r="T290" s="62"/>
      <c r="U290" s="68">
        <f t="shared" ref="U290:U303" si="260">I290*W290</f>
        <v>56</v>
      </c>
      <c r="V290" s="69">
        <f t="shared" si="238"/>
        <v>321877.59950000001</v>
      </c>
      <c r="W290" s="70">
        <v>2</v>
      </c>
      <c r="X290" s="71">
        <f t="shared" si="254"/>
        <v>34</v>
      </c>
      <c r="Y290" s="72">
        <f t="shared" si="255"/>
        <v>65659.150499999989</v>
      </c>
      <c r="Z290" s="70">
        <f t="shared" si="256"/>
        <v>5</v>
      </c>
      <c r="AA290" s="139">
        <f t="shared" si="257"/>
        <v>90</v>
      </c>
      <c r="AB290" s="113">
        <f t="shared" si="253"/>
        <v>387536.75</v>
      </c>
      <c r="AC290" s="114"/>
    </row>
    <row r="291" spans="1:29" ht="11.5" customHeight="1" x14ac:dyDescent="0.3">
      <c r="A291" s="112">
        <v>44341</v>
      </c>
      <c r="B291" s="98" t="s">
        <v>306</v>
      </c>
      <c r="C291" s="77" t="s">
        <v>198</v>
      </c>
      <c r="D291" s="77" t="s">
        <v>199</v>
      </c>
      <c r="E291" s="9" t="s">
        <v>39</v>
      </c>
      <c r="F291" s="154">
        <v>4.7</v>
      </c>
      <c r="G291" s="78">
        <v>54</v>
      </c>
      <c r="H291" s="67"/>
      <c r="I291" s="53">
        <f t="shared" si="251"/>
        <v>253.8</v>
      </c>
      <c r="J291" s="54">
        <v>8.5</v>
      </c>
      <c r="K291" s="55">
        <f t="shared" si="247"/>
        <v>0.80851063829787229</v>
      </c>
      <c r="L291" s="56">
        <f t="shared" si="258"/>
        <v>3.8</v>
      </c>
      <c r="M291" s="57">
        <f t="shared" si="259"/>
        <v>205.2</v>
      </c>
      <c r="N291" s="58"/>
      <c r="O291" s="57"/>
      <c r="P291" s="59"/>
      <c r="Q291" s="60"/>
      <c r="R291" s="56"/>
      <c r="S291" s="61"/>
      <c r="T291" s="62"/>
      <c r="U291" s="68">
        <f t="shared" si="260"/>
        <v>253.8</v>
      </c>
      <c r="V291" s="69">
        <f t="shared" si="238"/>
        <v>322131.3995</v>
      </c>
      <c r="W291" s="70">
        <v>1</v>
      </c>
      <c r="X291" s="71">
        <f t="shared" si="254"/>
        <v>205.2</v>
      </c>
      <c r="Y291" s="72">
        <f t="shared" si="255"/>
        <v>65864.350499999986</v>
      </c>
      <c r="Z291" s="70">
        <f t="shared" si="256"/>
        <v>5</v>
      </c>
      <c r="AA291" s="139">
        <f t="shared" si="257"/>
        <v>459</v>
      </c>
      <c r="AB291" s="113">
        <f t="shared" si="253"/>
        <v>387995.75</v>
      </c>
      <c r="AC291" s="114"/>
    </row>
    <row r="292" spans="1:29" ht="11.5" customHeight="1" x14ac:dyDescent="0.3">
      <c r="A292" s="112">
        <v>44341</v>
      </c>
      <c r="B292" s="98" t="s">
        <v>306</v>
      </c>
      <c r="C292" s="77" t="s">
        <v>198</v>
      </c>
      <c r="D292" s="77" t="s">
        <v>199</v>
      </c>
      <c r="E292" s="9" t="s">
        <v>40</v>
      </c>
      <c r="F292" s="154">
        <v>4.7</v>
      </c>
      <c r="G292" s="78">
        <v>54</v>
      </c>
      <c r="H292" s="67"/>
      <c r="I292" s="53">
        <f t="shared" si="251"/>
        <v>253.8</v>
      </c>
      <c r="J292" s="54">
        <v>8.5</v>
      </c>
      <c r="K292" s="55">
        <f t="shared" si="247"/>
        <v>0.80851063829787229</v>
      </c>
      <c r="L292" s="56">
        <f t="shared" si="258"/>
        <v>3.8</v>
      </c>
      <c r="M292" s="57">
        <f t="shared" si="259"/>
        <v>205.2</v>
      </c>
      <c r="N292" s="58"/>
      <c r="O292" s="57"/>
      <c r="P292" s="59"/>
      <c r="Q292" s="60"/>
      <c r="R292" s="56"/>
      <c r="S292" s="61"/>
      <c r="T292" s="62"/>
      <c r="U292" s="68">
        <f t="shared" si="260"/>
        <v>253.8</v>
      </c>
      <c r="V292" s="69">
        <f t="shared" si="238"/>
        <v>322385.19949999999</v>
      </c>
      <c r="W292" s="70">
        <v>1</v>
      </c>
      <c r="X292" s="71">
        <f t="shared" si="254"/>
        <v>205.2</v>
      </c>
      <c r="Y292" s="72">
        <f t="shared" si="255"/>
        <v>66069.550499999983</v>
      </c>
      <c r="Z292" s="70">
        <f t="shared" si="256"/>
        <v>5</v>
      </c>
      <c r="AA292" s="139">
        <f t="shared" si="257"/>
        <v>459</v>
      </c>
      <c r="AB292" s="113">
        <f t="shared" si="253"/>
        <v>388454.75</v>
      </c>
      <c r="AC292" s="114"/>
    </row>
    <row r="293" spans="1:29" ht="11.5" customHeight="1" x14ac:dyDescent="0.3">
      <c r="A293" s="112">
        <v>44341</v>
      </c>
      <c r="B293" s="98" t="s">
        <v>306</v>
      </c>
      <c r="C293" s="77" t="s">
        <v>198</v>
      </c>
      <c r="D293" s="77" t="s">
        <v>199</v>
      </c>
      <c r="E293" s="9" t="s">
        <v>31</v>
      </c>
      <c r="F293" s="154">
        <v>16</v>
      </c>
      <c r="G293" s="78">
        <v>5</v>
      </c>
      <c r="H293" s="67"/>
      <c r="I293" s="53">
        <f t="shared" si="251"/>
        <v>80</v>
      </c>
      <c r="J293" s="54">
        <v>20</v>
      </c>
      <c r="K293" s="55">
        <f t="shared" si="247"/>
        <v>0.25</v>
      </c>
      <c r="L293" s="56">
        <f t="shared" si="258"/>
        <v>4</v>
      </c>
      <c r="M293" s="57">
        <f t="shared" si="259"/>
        <v>20</v>
      </c>
      <c r="N293" s="58"/>
      <c r="O293" s="57"/>
      <c r="P293" s="59"/>
      <c r="Q293" s="60"/>
      <c r="R293" s="56"/>
      <c r="S293" s="61"/>
      <c r="T293" s="62"/>
      <c r="U293" s="68">
        <f t="shared" si="260"/>
        <v>80</v>
      </c>
      <c r="V293" s="69">
        <f t="shared" si="238"/>
        <v>322465.19949999999</v>
      </c>
      <c r="W293" s="70">
        <v>1</v>
      </c>
      <c r="X293" s="71">
        <f t="shared" si="254"/>
        <v>20</v>
      </c>
      <c r="Y293" s="72">
        <f t="shared" si="255"/>
        <v>66089.550499999983</v>
      </c>
      <c r="Z293" s="70">
        <f t="shared" si="256"/>
        <v>5</v>
      </c>
      <c r="AA293" s="139">
        <f t="shared" si="257"/>
        <v>100</v>
      </c>
      <c r="AB293" s="113">
        <f t="shared" si="253"/>
        <v>388554.75</v>
      </c>
      <c r="AC293" s="114"/>
    </row>
    <row r="294" spans="1:29" ht="11.5" customHeight="1" x14ac:dyDescent="0.3">
      <c r="A294" s="112">
        <v>44341</v>
      </c>
      <c r="B294" s="98" t="s">
        <v>306</v>
      </c>
      <c r="C294" s="77" t="s">
        <v>198</v>
      </c>
      <c r="D294" s="77" t="s">
        <v>199</v>
      </c>
      <c r="E294" s="9" t="s">
        <v>280</v>
      </c>
      <c r="F294" s="154">
        <v>305</v>
      </c>
      <c r="G294" s="78">
        <v>1</v>
      </c>
      <c r="H294" s="67"/>
      <c r="I294" s="53">
        <f t="shared" si="251"/>
        <v>305</v>
      </c>
      <c r="J294" s="54">
        <v>380</v>
      </c>
      <c r="K294" s="55">
        <f t="shared" si="247"/>
        <v>0.24590163934426229</v>
      </c>
      <c r="L294" s="56">
        <f t="shared" si="258"/>
        <v>75</v>
      </c>
      <c r="M294" s="57">
        <f t="shared" si="259"/>
        <v>75</v>
      </c>
      <c r="N294" s="58"/>
      <c r="O294" s="57"/>
      <c r="P294" s="59"/>
      <c r="Q294" s="60"/>
      <c r="R294" s="56"/>
      <c r="S294" s="61"/>
      <c r="T294" s="62"/>
      <c r="U294" s="68">
        <f t="shared" si="260"/>
        <v>305</v>
      </c>
      <c r="V294" s="69">
        <f t="shared" si="238"/>
        <v>322770.19949999999</v>
      </c>
      <c r="W294" s="70">
        <v>1</v>
      </c>
      <c r="X294" s="71">
        <f t="shared" si="254"/>
        <v>75</v>
      </c>
      <c r="Y294" s="72">
        <f t="shared" si="255"/>
        <v>66164.550499999983</v>
      </c>
      <c r="Z294" s="70">
        <f t="shared" si="256"/>
        <v>5</v>
      </c>
      <c r="AA294" s="139">
        <f t="shared" si="257"/>
        <v>380</v>
      </c>
      <c r="AB294" s="113">
        <f t="shared" si="253"/>
        <v>388934.75</v>
      </c>
      <c r="AC294" s="114"/>
    </row>
    <row r="295" spans="1:29" ht="11.5" customHeight="1" x14ac:dyDescent="0.3">
      <c r="A295" s="112">
        <v>44341</v>
      </c>
      <c r="B295" s="98" t="s">
        <v>306</v>
      </c>
      <c r="C295" s="77" t="s">
        <v>198</v>
      </c>
      <c r="D295" s="77" t="s">
        <v>199</v>
      </c>
      <c r="E295" s="9" t="s">
        <v>227</v>
      </c>
      <c r="F295" s="154">
        <v>10.5</v>
      </c>
      <c r="G295" s="78">
        <v>20</v>
      </c>
      <c r="H295" s="67"/>
      <c r="I295" s="53">
        <f t="shared" si="251"/>
        <v>210</v>
      </c>
      <c r="J295" s="54">
        <v>12.3</v>
      </c>
      <c r="K295" s="55">
        <f t="shared" si="247"/>
        <v>0.17142857142857149</v>
      </c>
      <c r="L295" s="56">
        <f t="shared" si="258"/>
        <v>1.8000000000000007</v>
      </c>
      <c r="M295" s="57">
        <f t="shared" si="259"/>
        <v>36.000000000000014</v>
      </c>
      <c r="N295" s="58"/>
      <c r="O295" s="57"/>
      <c r="P295" s="59"/>
      <c r="Q295" s="60"/>
      <c r="R295" s="56"/>
      <c r="S295" s="61"/>
      <c r="T295" s="62"/>
      <c r="U295" s="68">
        <f t="shared" si="260"/>
        <v>210</v>
      </c>
      <c r="V295" s="69">
        <f t="shared" si="238"/>
        <v>322980.19949999999</v>
      </c>
      <c r="W295" s="70">
        <v>1</v>
      </c>
      <c r="X295" s="71">
        <f t="shared" si="254"/>
        <v>36.000000000000014</v>
      </c>
      <c r="Y295" s="72">
        <f t="shared" si="255"/>
        <v>66200.550499999983</v>
      </c>
      <c r="Z295" s="70">
        <f t="shared" si="256"/>
        <v>5</v>
      </c>
      <c r="AA295" s="139">
        <f t="shared" si="257"/>
        <v>246</v>
      </c>
      <c r="AB295" s="113">
        <f t="shared" si="253"/>
        <v>389180.75</v>
      </c>
      <c r="AC295" s="114"/>
    </row>
    <row r="296" spans="1:29" ht="11.5" customHeight="1" x14ac:dyDescent="0.3">
      <c r="A296" s="112">
        <v>44341</v>
      </c>
      <c r="B296" s="98" t="s">
        <v>306</v>
      </c>
      <c r="C296" s="77" t="s">
        <v>198</v>
      </c>
      <c r="D296" s="77" t="s">
        <v>199</v>
      </c>
      <c r="E296" s="9" t="s">
        <v>63</v>
      </c>
      <c r="F296" s="154">
        <v>28</v>
      </c>
      <c r="G296" s="78">
        <v>1</v>
      </c>
      <c r="H296" s="67"/>
      <c r="I296" s="53">
        <f t="shared" si="251"/>
        <v>28</v>
      </c>
      <c r="J296" s="54">
        <v>45</v>
      </c>
      <c r="K296" s="55">
        <f t="shared" si="247"/>
        <v>0.6071428571428571</v>
      </c>
      <c r="L296" s="56">
        <f t="shared" si="258"/>
        <v>17</v>
      </c>
      <c r="M296" s="57">
        <f t="shared" si="259"/>
        <v>17</v>
      </c>
      <c r="N296" s="58"/>
      <c r="O296" s="57"/>
      <c r="P296" s="59"/>
      <c r="Q296" s="60"/>
      <c r="R296" s="56"/>
      <c r="S296" s="61"/>
      <c r="T296" s="62"/>
      <c r="U296" s="68">
        <f t="shared" si="260"/>
        <v>56</v>
      </c>
      <c r="V296" s="69">
        <f t="shared" ref="V296:V303" si="261">V295+U296</f>
        <v>323036.19949999999</v>
      </c>
      <c r="W296" s="70">
        <v>2</v>
      </c>
      <c r="X296" s="71">
        <f t="shared" si="254"/>
        <v>34</v>
      </c>
      <c r="Y296" s="72">
        <f t="shared" si="255"/>
        <v>66234.550499999983</v>
      </c>
      <c r="Z296" s="70">
        <f t="shared" si="256"/>
        <v>5</v>
      </c>
      <c r="AA296" s="139">
        <f t="shared" si="257"/>
        <v>90</v>
      </c>
      <c r="AB296" s="113">
        <f t="shared" si="253"/>
        <v>389270.75</v>
      </c>
      <c r="AC296" s="114"/>
    </row>
    <row r="297" spans="1:29" ht="11.5" customHeight="1" x14ac:dyDescent="0.3">
      <c r="A297" s="112">
        <v>44341</v>
      </c>
      <c r="B297" s="98" t="s">
        <v>306</v>
      </c>
      <c r="C297" s="77" t="s">
        <v>198</v>
      </c>
      <c r="D297" s="77" t="s">
        <v>199</v>
      </c>
      <c r="E297" s="9" t="s">
        <v>281</v>
      </c>
      <c r="F297" s="154">
        <v>50</v>
      </c>
      <c r="G297" s="78">
        <v>1</v>
      </c>
      <c r="H297" s="67"/>
      <c r="I297" s="53">
        <f t="shared" si="251"/>
        <v>50</v>
      </c>
      <c r="J297" s="54">
        <v>68</v>
      </c>
      <c r="K297" s="55">
        <f t="shared" si="247"/>
        <v>0.36</v>
      </c>
      <c r="L297" s="56">
        <f t="shared" si="258"/>
        <v>18</v>
      </c>
      <c r="M297" s="57">
        <f t="shared" si="259"/>
        <v>18</v>
      </c>
      <c r="N297" s="58"/>
      <c r="O297" s="57"/>
      <c r="P297" s="59"/>
      <c r="Q297" s="60"/>
      <c r="R297" s="56"/>
      <c r="S297" s="61"/>
      <c r="T297" s="62"/>
      <c r="U297" s="68">
        <f t="shared" si="260"/>
        <v>50</v>
      </c>
      <c r="V297" s="69">
        <f t="shared" si="261"/>
        <v>323086.19949999999</v>
      </c>
      <c r="W297" s="70">
        <v>1</v>
      </c>
      <c r="X297" s="71">
        <f t="shared" si="254"/>
        <v>18</v>
      </c>
      <c r="Y297" s="72">
        <f t="shared" si="255"/>
        <v>66252.550499999983</v>
      </c>
      <c r="Z297" s="70">
        <f t="shared" si="256"/>
        <v>5</v>
      </c>
      <c r="AA297" s="139">
        <f t="shared" si="257"/>
        <v>68</v>
      </c>
      <c r="AB297" s="113">
        <f t="shared" si="253"/>
        <v>389338.75</v>
      </c>
      <c r="AC297" s="114"/>
    </row>
    <row r="298" spans="1:29" ht="11.5" customHeight="1" x14ac:dyDescent="0.3">
      <c r="A298" s="112">
        <v>44341</v>
      </c>
      <c r="B298" s="98" t="s">
        <v>306</v>
      </c>
      <c r="C298" s="77" t="s">
        <v>198</v>
      </c>
      <c r="D298" s="77" t="s">
        <v>199</v>
      </c>
      <c r="E298" s="9" t="s">
        <v>282</v>
      </c>
      <c r="F298" s="154">
        <v>50</v>
      </c>
      <c r="G298" s="78">
        <v>1</v>
      </c>
      <c r="H298" s="67"/>
      <c r="I298" s="53">
        <f t="shared" si="251"/>
        <v>50</v>
      </c>
      <c r="J298" s="54">
        <v>65</v>
      </c>
      <c r="K298" s="55">
        <f t="shared" si="247"/>
        <v>0.3</v>
      </c>
      <c r="L298" s="56">
        <f t="shared" si="258"/>
        <v>15</v>
      </c>
      <c r="M298" s="57">
        <f t="shared" si="259"/>
        <v>15</v>
      </c>
      <c r="N298" s="58"/>
      <c r="O298" s="57"/>
      <c r="P298" s="59"/>
      <c r="Q298" s="60"/>
      <c r="R298" s="56"/>
      <c r="S298" s="61"/>
      <c r="T298" s="62"/>
      <c r="U298" s="68">
        <f t="shared" si="260"/>
        <v>100</v>
      </c>
      <c r="V298" s="69">
        <f t="shared" si="261"/>
        <v>323186.19949999999</v>
      </c>
      <c r="W298" s="70">
        <v>2</v>
      </c>
      <c r="X298" s="71">
        <f t="shared" si="254"/>
        <v>30</v>
      </c>
      <c r="Y298" s="72">
        <f t="shared" si="255"/>
        <v>66282.550499999983</v>
      </c>
      <c r="Z298" s="70">
        <f t="shared" si="256"/>
        <v>5</v>
      </c>
      <c r="AA298" s="139">
        <f t="shared" si="257"/>
        <v>130</v>
      </c>
      <c r="AB298" s="113">
        <f t="shared" si="253"/>
        <v>389468.75</v>
      </c>
      <c r="AC298" s="114"/>
    </row>
    <row r="299" spans="1:29" ht="11.5" customHeight="1" x14ac:dyDescent="0.3">
      <c r="A299" s="112">
        <v>44341</v>
      </c>
      <c r="B299" s="98" t="s">
        <v>306</v>
      </c>
      <c r="C299" s="77" t="s">
        <v>198</v>
      </c>
      <c r="D299" s="77" t="s">
        <v>199</v>
      </c>
      <c r="E299" s="9" t="s">
        <v>283</v>
      </c>
      <c r="F299" s="154">
        <v>28.8</v>
      </c>
      <c r="G299" s="78">
        <v>1</v>
      </c>
      <c r="H299" s="67"/>
      <c r="I299" s="53">
        <f t="shared" si="251"/>
        <v>28.8</v>
      </c>
      <c r="J299" s="54">
        <v>42</v>
      </c>
      <c r="K299" s="55">
        <f t="shared" si="247"/>
        <v>0.45833333333333331</v>
      </c>
      <c r="L299" s="56">
        <f t="shared" si="258"/>
        <v>13.2</v>
      </c>
      <c r="M299" s="57">
        <f t="shared" si="259"/>
        <v>13.2</v>
      </c>
      <c r="N299" s="58"/>
      <c r="O299" s="57"/>
      <c r="P299" s="59"/>
      <c r="Q299" s="60"/>
      <c r="R299" s="56"/>
      <c r="S299" s="61"/>
      <c r="T299" s="62"/>
      <c r="U299" s="68">
        <f t="shared" si="260"/>
        <v>28.8</v>
      </c>
      <c r="V299" s="69">
        <f t="shared" si="261"/>
        <v>323214.99949999998</v>
      </c>
      <c r="W299" s="70">
        <v>1</v>
      </c>
      <c r="X299" s="71">
        <f t="shared" si="254"/>
        <v>13.2</v>
      </c>
      <c r="Y299" s="72">
        <f t="shared" si="255"/>
        <v>66295.75049999998</v>
      </c>
      <c r="Z299" s="70">
        <f t="shared" si="256"/>
        <v>5</v>
      </c>
      <c r="AA299" s="139">
        <f t="shared" si="257"/>
        <v>42</v>
      </c>
      <c r="AB299" s="113">
        <f t="shared" si="253"/>
        <v>389510.74999999994</v>
      </c>
      <c r="AC299" s="114"/>
    </row>
    <row r="300" spans="1:29" ht="11.5" customHeight="1" x14ac:dyDescent="0.3">
      <c r="A300" s="112">
        <v>44341</v>
      </c>
      <c r="B300" s="98" t="s">
        <v>306</v>
      </c>
      <c r="C300" s="77" t="s">
        <v>198</v>
      </c>
      <c r="D300" s="77" t="s">
        <v>199</v>
      </c>
      <c r="E300" s="9" t="s">
        <v>284</v>
      </c>
      <c r="F300" s="154">
        <v>54</v>
      </c>
      <c r="G300" s="78">
        <v>1</v>
      </c>
      <c r="H300" s="67"/>
      <c r="I300" s="53">
        <f t="shared" si="251"/>
        <v>54</v>
      </c>
      <c r="J300" s="54">
        <v>60</v>
      </c>
      <c r="K300" s="55">
        <f t="shared" si="247"/>
        <v>0.1111111111111111</v>
      </c>
      <c r="L300" s="56">
        <f t="shared" si="258"/>
        <v>6</v>
      </c>
      <c r="M300" s="57">
        <f t="shared" si="259"/>
        <v>6</v>
      </c>
      <c r="N300" s="58"/>
      <c r="O300" s="57"/>
      <c r="P300" s="59"/>
      <c r="Q300" s="60"/>
      <c r="R300" s="56"/>
      <c r="S300" s="61"/>
      <c r="T300" s="62"/>
      <c r="U300" s="68">
        <f t="shared" si="260"/>
        <v>54</v>
      </c>
      <c r="V300" s="69">
        <f t="shared" si="261"/>
        <v>323268.99949999998</v>
      </c>
      <c r="W300" s="70">
        <v>1</v>
      </c>
      <c r="X300" s="71">
        <f t="shared" si="254"/>
        <v>6</v>
      </c>
      <c r="Y300" s="72">
        <f t="shared" si="255"/>
        <v>66301.75049999998</v>
      </c>
      <c r="Z300" s="70">
        <f t="shared" si="256"/>
        <v>5</v>
      </c>
      <c r="AA300" s="139">
        <f t="shared" si="257"/>
        <v>60</v>
      </c>
      <c r="AB300" s="113">
        <f t="shared" si="253"/>
        <v>389570.74999999994</v>
      </c>
      <c r="AC300" s="114"/>
    </row>
    <row r="301" spans="1:29" ht="11.5" customHeight="1" x14ac:dyDescent="0.3">
      <c r="A301" s="112">
        <v>44341</v>
      </c>
      <c r="B301" s="98" t="s">
        <v>306</v>
      </c>
      <c r="C301" s="77" t="s">
        <v>198</v>
      </c>
      <c r="D301" s="77" t="s">
        <v>199</v>
      </c>
      <c r="E301" s="9" t="s">
        <v>36</v>
      </c>
      <c r="F301" s="154">
        <v>7.6</v>
      </c>
      <c r="G301" s="78">
        <v>220</v>
      </c>
      <c r="H301" s="67"/>
      <c r="I301" s="53">
        <f t="shared" si="251"/>
        <v>1672</v>
      </c>
      <c r="J301" s="54">
        <v>8.5</v>
      </c>
      <c r="K301" s="55">
        <f t="shared" si="247"/>
        <v>0.118421052631579</v>
      </c>
      <c r="L301" s="56">
        <f t="shared" si="258"/>
        <v>0.90000000000000036</v>
      </c>
      <c r="M301" s="57">
        <f t="shared" si="259"/>
        <v>198.00000000000009</v>
      </c>
      <c r="N301" s="58"/>
      <c r="O301" s="57"/>
      <c r="P301" s="59"/>
      <c r="Q301" s="60"/>
      <c r="R301" s="56"/>
      <c r="S301" s="61"/>
      <c r="T301" s="62"/>
      <c r="U301" s="68">
        <f t="shared" si="260"/>
        <v>1672</v>
      </c>
      <c r="V301" s="69">
        <f t="shared" si="261"/>
        <v>324940.99949999998</v>
      </c>
      <c r="W301" s="70">
        <v>1</v>
      </c>
      <c r="X301" s="71">
        <f t="shared" si="254"/>
        <v>198.00000000000009</v>
      </c>
      <c r="Y301" s="72">
        <f t="shared" si="255"/>
        <v>66499.75049999998</v>
      </c>
      <c r="Z301" s="70">
        <f t="shared" si="256"/>
        <v>5</v>
      </c>
      <c r="AA301" s="139">
        <f t="shared" si="257"/>
        <v>1870</v>
      </c>
      <c r="AB301" s="113">
        <f t="shared" si="253"/>
        <v>391440.74999999994</v>
      </c>
      <c r="AC301" s="114"/>
    </row>
    <row r="302" spans="1:29" ht="11.5" customHeight="1" x14ac:dyDescent="0.3">
      <c r="A302" s="112">
        <v>44341</v>
      </c>
      <c r="B302" s="98" t="s">
        <v>306</v>
      </c>
      <c r="C302" s="77" t="s">
        <v>198</v>
      </c>
      <c r="D302" s="77" t="s">
        <v>199</v>
      </c>
      <c r="E302" s="9" t="s">
        <v>34</v>
      </c>
      <c r="F302" s="154">
        <v>1.2</v>
      </c>
      <c r="G302" s="78">
        <v>25</v>
      </c>
      <c r="H302" s="67"/>
      <c r="I302" s="53">
        <f t="shared" si="251"/>
        <v>30</v>
      </c>
      <c r="J302" s="54">
        <v>2.2000000000000002</v>
      </c>
      <c r="K302" s="55">
        <f t="shared" si="247"/>
        <v>0.83333333333333359</v>
      </c>
      <c r="L302" s="56">
        <f t="shared" si="258"/>
        <v>1.0000000000000002</v>
      </c>
      <c r="M302" s="57">
        <f t="shared" si="259"/>
        <v>25.000000000000007</v>
      </c>
      <c r="N302" s="58"/>
      <c r="O302" s="57"/>
      <c r="P302" s="59"/>
      <c r="Q302" s="60"/>
      <c r="R302" s="56"/>
      <c r="S302" s="61"/>
      <c r="T302" s="62"/>
      <c r="U302" s="68">
        <f t="shared" si="260"/>
        <v>30</v>
      </c>
      <c r="V302" s="69">
        <f t="shared" si="261"/>
        <v>324970.99949999998</v>
      </c>
      <c r="W302" s="70">
        <v>1</v>
      </c>
      <c r="X302" s="71">
        <f t="shared" si="254"/>
        <v>25.000000000000007</v>
      </c>
      <c r="Y302" s="72">
        <f t="shared" si="255"/>
        <v>66524.75049999998</v>
      </c>
      <c r="Z302" s="70">
        <f t="shared" si="256"/>
        <v>5</v>
      </c>
      <c r="AA302" s="139">
        <f t="shared" si="257"/>
        <v>55.000000000000007</v>
      </c>
      <c r="AB302" s="113">
        <f t="shared" si="253"/>
        <v>391495.74999999994</v>
      </c>
      <c r="AC302" s="114"/>
    </row>
    <row r="303" spans="1:29" ht="11.5" customHeight="1" x14ac:dyDescent="0.3">
      <c r="A303" s="112">
        <v>44341</v>
      </c>
      <c r="B303" s="98" t="s">
        <v>331</v>
      </c>
      <c r="C303" s="77" t="s">
        <v>91</v>
      </c>
      <c r="D303" s="77" t="s">
        <v>64</v>
      </c>
      <c r="E303" s="9" t="s">
        <v>31</v>
      </c>
      <c r="F303" s="154">
        <v>16</v>
      </c>
      <c r="G303" s="78">
        <v>5</v>
      </c>
      <c r="H303" s="67"/>
      <c r="I303" s="53">
        <f t="shared" si="251"/>
        <v>80</v>
      </c>
      <c r="J303" s="54">
        <v>20</v>
      </c>
      <c r="K303" s="55">
        <f t="shared" si="247"/>
        <v>0.25</v>
      </c>
      <c r="L303" s="56">
        <f t="shared" si="258"/>
        <v>4</v>
      </c>
      <c r="M303" s="57">
        <f t="shared" si="259"/>
        <v>20</v>
      </c>
      <c r="N303" s="58"/>
      <c r="O303" s="57"/>
      <c r="P303" s="59"/>
      <c r="Q303" s="60"/>
      <c r="R303" s="56"/>
      <c r="S303" s="61"/>
      <c r="T303" s="62"/>
      <c r="U303" s="68">
        <f t="shared" si="260"/>
        <v>80</v>
      </c>
      <c r="V303" s="69">
        <f t="shared" si="261"/>
        <v>325050.99949999998</v>
      </c>
      <c r="W303" s="70">
        <v>1</v>
      </c>
      <c r="X303" s="71">
        <f t="shared" si="254"/>
        <v>20</v>
      </c>
      <c r="Y303" s="72">
        <f t="shared" si="255"/>
        <v>66544.75049999998</v>
      </c>
      <c r="Z303" s="70">
        <f t="shared" si="256"/>
        <v>5</v>
      </c>
      <c r="AA303" s="139">
        <f t="shared" si="257"/>
        <v>100</v>
      </c>
      <c r="AB303" s="113">
        <f t="shared" si="253"/>
        <v>391595.74999999994</v>
      </c>
      <c r="AC303" s="114"/>
    </row>
    <row r="304" spans="1:29" ht="11.5" customHeight="1" x14ac:dyDescent="0.3">
      <c r="A304" s="112"/>
      <c r="B304" s="98"/>
      <c r="C304" s="77"/>
      <c r="D304" s="77"/>
      <c r="F304" s="154"/>
      <c r="G304" s="78"/>
      <c r="H304" s="67"/>
      <c r="I304" s="53"/>
      <c r="J304" s="54"/>
      <c r="K304" s="55"/>
      <c r="L304" s="56"/>
      <c r="M304" s="57"/>
      <c r="N304" s="58"/>
      <c r="O304" s="57"/>
      <c r="P304" s="59"/>
      <c r="Q304" s="60"/>
      <c r="R304" s="56"/>
      <c r="S304" s="61"/>
      <c r="T304" s="62"/>
      <c r="U304" s="68"/>
      <c r="V304" s="69"/>
      <c r="W304" s="70"/>
      <c r="X304" s="71"/>
      <c r="Y304" s="72"/>
      <c r="Z304" s="70"/>
      <c r="AA304" s="139"/>
      <c r="AB304" s="113"/>
      <c r="AC304" s="114"/>
    </row>
    <row r="305" spans="1:29" ht="11.5" customHeight="1" x14ac:dyDescent="0.3">
      <c r="A305" s="112"/>
      <c r="B305" s="98"/>
      <c r="C305" s="77"/>
      <c r="D305" s="77"/>
      <c r="F305" s="154"/>
      <c r="G305" s="78"/>
      <c r="H305" s="67"/>
      <c r="I305" s="53"/>
      <c r="J305" s="54"/>
      <c r="K305" s="55"/>
      <c r="L305" s="56"/>
      <c r="M305" s="57"/>
      <c r="N305" s="58"/>
      <c r="O305" s="57"/>
      <c r="P305" s="59"/>
      <c r="Q305" s="60"/>
      <c r="R305" s="56"/>
      <c r="S305" s="61"/>
      <c r="T305" s="62"/>
      <c r="U305" s="68"/>
      <c r="V305" s="69"/>
      <c r="W305" s="70"/>
      <c r="X305" s="71"/>
      <c r="Y305" s="72"/>
      <c r="Z305" s="70"/>
      <c r="AA305" s="139"/>
      <c r="AB305" s="113"/>
      <c r="AC305" s="114"/>
    </row>
    <row r="306" spans="1:29" ht="11.5" customHeight="1" x14ac:dyDescent="0.3">
      <c r="A306" s="112"/>
      <c r="B306" s="98"/>
      <c r="C306" s="77"/>
      <c r="D306" s="77"/>
      <c r="F306" s="154"/>
      <c r="G306" s="78"/>
      <c r="H306" s="67"/>
      <c r="I306" s="53"/>
      <c r="J306" s="54"/>
      <c r="K306" s="55"/>
      <c r="L306" s="56"/>
      <c r="M306" s="57"/>
      <c r="N306" s="58"/>
      <c r="O306" s="57"/>
      <c r="P306" s="59"/>
      <c r="Q306" s="60"/>
      <c r="R306" s="56"/>
      <c r="S306" s="61"/>
      <c r="T306" s="62"/>
      <c r="U306" s="68"/>
      <c r="V306" s="69"/>
      <c r="W306" s="70"/>
      <c r="X306" s="71"/>
      <c r="Y306" s="72"/>
      <c r="Z306" s="70"/>
      <c r="AA306" s="139"/>
      <c r="AB306" s="113"/>
      <c r="AC306" s="114"/>
    </row>
    <row r="307" spans="1:29" ht="11.5" customHeight="1" x14ac:dyDescent="0.3">
      <c r="A307" s="112"/>
      <c r="B307" s="98"/>
      <c r="C307" s="77"/>
      <c r="D307" s="77"/>
      <c r="F307" s="154"/>
      <c r="G307" s="78"/>
      <c r="H307" s="67"/>
      <c r="I307" s="53"/>
      <c r="J307" s="54"/>
      <c r="K307" s="55"/>
      <c r="L307" s="56"/>
      <c r="M307" s="57"/>
      <c r="N307" s="58"/>
      <c r="O307" s="57"/>
      <c r="P307" s="59"/>
      <c r="Q307" s="60"/>
      <c r="R307" s="56"/>
      <c r="S307" s="61"/>
      <c r="T307" s="62"/>
      <c r="U307" s="68"/>
      <c r="V307" s="69"/>
      <c r="W307" s="70"/>
      <c r="X307" s="71"/>
      <c r="Y307" s="72"/>
      <c r="Z307" s="70"/>
      <c r="AA307" s="139"/>
      <c r="AB307" s="113"/>
      <c r="AC307" s="114"/>
    </row>
    <row r="308" spans="1:29" ht="11.5" customHeight="1" x14ac:dyDescent="0.3">
      <c r="A308" s="112"/>
      <c r="B308" s="98"/>
      <c r="C308" s="77"/>
      <c r="D308" s="77"/>
      <c r="F308" s="154"/>
      <c r="G308" s="78"/>
      <c r="H308" s="67"/>
      <c r="I308" s="53"/>
      <c r="J308" s="54"/>
      <c r="K308" s="55"/>
      <c r="L308" s="56"/>
      <c r="M308" s="57"/>
      <c r="N308" s="58"/>
      <c r="O308" s="57"/>
      <c r="P308" s="59"/>
      <c r="Q308" s="60"/>
      <c r="R308" s="56"/>
      <c r="S308" s="61"/>
      <c r="T308" s="62"/>
      <c r="U308" s="68"/>
      <c r="V308" s="69"/>
      <c r="W308" s="70"/>
      <c r="X308" s="71"/>
      <c r="Y308" s="72"/>
      <c r="Z308" s="70"/>
      <c r="AA308" s="139"/>
      <c r="AB308" s="113"/>
      <c r="AC308" s="114"/>
    </row>
    <row r="309" spans="1:29" ht="11.5" customHeight="1" x14ac:dyDescent="0.3">
      <c r="A309" s="112"/>
      <c r="B309" s="98"/>
      <c r="C309" s="77"/>
      <c r="D309" s="77"/>
      <c r="F309" s="154"/>
      <c r="G309" s="78"/>
      <c r="H309" s="67"/>
      <c r="I309" s="53"/>
      <c r="J309" s="54"/>
      <c r="K309" s="55"/>
      <c r="L309" s="56"/>
      <c r="M309" s="57"/>
      <c r="N309" s="58"/>
      <c r="O309" s="57"/>
      <c r="P309" s="59"/>
      <c r="Q309" s="60"/>
      <c r="R309" s="56"/>
      <c r="S309" s="61"/>
      <c r="T309" s="62"/>
      <c r="U309" s="68"/>
      <c r="V309" s="69"/>
      <c r="W309" s="70"/>
      <c r="X309" s="71"/>
      <c r="Y309" s="72"/>
      <c r="Z309" s="70"/>
      <c r="AA309" s="139"/>
      <c r="AB309" s="113"/>
      <c r="AC309" s="114"/>
    </row>
    <row r="310" spans="1:29" ht="11.5" customHeight="1" x14ac:dyDescent="0.3">
      <c r="A310" s="112"/>
      <c r="B310" s="98"/>
      <c r="C310" s="77"/>
      <c r="D310" s="77"/>
      <c r="F310" s="154"/>
      <c r="G310" s="78"/>
      <c r="H310" s="67"/>
      <c r="I310" s="53"/>
      <c r="J310" s="54"/>
      <c r="K310" s="55"/>
      <c r="L310" s="56"/>
      <c r="M310" s="57"/>
      <c r="N310" s="58"/>
      <c r="O310" s="57"/>
      <c r="P310" s="59"/>
      <c r="Q310" s="60"/>
      <c r="R310" s="56"/>
      <c r="S310" s="61"/>
      <c r="T310" s="62"/>
      <c r="U310" s="68"/>
      <c r="V310" s="69"/>
      <c r="W310" s="70"/>
      <c r="X310" s="71"/>
      <c r="Y310" s="72"/>
      <c r="Z310" s="70"/>
      <c r="AA310" s="139"/>
      <c r="AB310" s="113"/>
      <c r="AC310" s="114"/>
    </row>
    <row r="311" spans="1:29" ht="11.5" customHeight="1" x14ac:dyDescent="0.3">
      <c r="A311" s="112"/>
      <c r="B311" s="129"/>
      <c r="C311" s="77"/>
      <c r="D311" s="77"/>
      <c r="E311" s="3"/>
      <c r="F311" s="75"/>
      <c r="G311" s="51"/>
      <c r="H311" s="67"/>
      <c r="I311" s="53"/>
      <c r="J311" s="54"/>
      <c r="K311" s="55"/>
      <c r="L311" s="56"/>
      <c r="M311" s="57"/>
      <c r="N311" s="58"/>
      <c r="O311" s="57"/>
      <c r="P311" s="59"/>
      <c r="Q311" s="60"/>
      <c r="R311" s="56"/>
      <c r="S311" s="61"/>
      <c r="T311" s="62"/>
      <c r="U311" s="68"/>
      <c r="V311" s="69"/>
      <c r="W311" s="70"/>
      <c r="X311" s="71"/>
      <c r="Y311" s="72"/>
      <c r="Z311" s="70"/>
      <c r="AA311" s="139"/>
      <c r="AB311" s="113"/>
      <c r="AC311" s="114"/>
    </row>
    <row r="312" spans="1:29" ht="11.5" customHeight="1" x14ac:dyDescent="0.3">
      <c r="A312" s="77"/>
      <c r="B312" s="129"/>
      <c r="C312" s="77"/>
      <c r="D312" s="77"/>
      <c r="E312" s="108"/>
      <c r="F312" s="75"/>
      <c r="G312" s="51"/>
      <c r="H312" s="67"/>
      <c r="I312" s="53"/>
      <c r="J312" s="54"/>
      <c r="K312" s="55"/>
      <c r="L312" s="56"/>
      <c r="M312" s="57"/>
      <c r="N312" s="58"/>
      <c r="O312" s="57"/>
      <c r="P312" s="59"/>
      <c r="Q312" s="60"/>
      <c r="R312" s="56"/>
      <c r="S312" s="61"/>
      <c r="T312" s="62"/>
      <c r="U312" s="68"/>
      <c r="V312" s="68"/>
      <c r="W312" s="67"/>
      <c r="X312" s="68"/>
      <c r="Y312" s="144"/>
      <c r="Z312" s="67"/>
      <c r="AA312" s="139"/>
      <c r="AB312" s="113"/>
      <c r="AC312" s="114"/>
    </row>
    <row r="313" spans="1:29" ht="11.5" customHeight="1" x14ac:dyDescent="0.3">
      <c r="A313" s="77"/>
      <c r="B313" s="129"/>
      <c r="C313" s="77"/>
      <c r="D313" s="77"/>
      <c r="E313" s="108"/>
      <c r="F313" s="75"/>
      <c r="G313" s="51"/>
      <c r="H313" s="67"/>
      <c r="I313" s="53"/>
      <c r="J313" s="54"/>
      <c r="K313" s="55"/>
      <c r="L313" s="56"/>
      <c r="M313" s="57"/>
      <c r="N313" s="58"/>
      <c r="O313" s="57"/>
      <c r="P313" s="59"/>
      <c r="Q313" s="60"/>
      <c r="R313" s="56"/>
      <c r="S313" s="61"/>
      <c r="T313" s="62"/>
      <c r="U313" s="68"/>
      <c r="V313" s="68"/>
      <c r="W313" s="67"/>
      <c r="X313" s="68"/>
      <c r="Y313" s="144"/>
      <c r="Z313" s="67"/>
      <c r="AA313" s="139"/>
      <c r="AB313" s="113"/>
      <c r="AC313" s="114"/>
    </row>
    <row r="314" spans="1:29" ht="11.5" customHeight="1" x14ac:dyDescent="0.3">
      <c r="A314" s="77"/>
      <c r="B314" s="129"/>
      <c r="C314" s="77"/>
      <c r="D314" s="77"/>
      <c r="E314" s="108"/>
      <c r="F314" s="75"/>
      <c r="G314" s="51"/>
      <c r="H314" s="67"/>
      <c r="I314" s="53"/>
      <c r="J314" s="54"/>
      <c r="K314" s="55"/>
      <c r="L314" s="56"/>
      <c r="M314" s="57"/>
      <c r="N314" s="58"/>
      <c r="O314" s="57"/>
      <c r="P314" s="59"/>
      <c r="Q314" s="60"/>
      <c r="R314" s="56"/>
      <c r="S314" s="61"/>
      <c r="T314" s="62"/>
      <c r="U314" s="68"/>
      <c r="V314" s="68"/>
      <c r="W314" s="67"/>
      <c r="X314" s="68"/>
      <c r="Y314" s="144"/>
      <c r="Z314" s="67"/>
      <c r="AA314" s="139"/>
      <c r="AC314" s="114"/>
    </row>
    <row r="315" spans="1:29" ht="11.5" customHeight="1" x14ac:dyDescent="0.3">
      <c r="A315" s="77"/>
      <c r="B315" s="129"/>
      <c r="C315" s="77"/>
      <c r="D315" s="77"/>
      <c r="E315" s="108"/>
      <c r="F315" s="75"/>
      <c r="G315" s="51"/>
      <c r="H315" s="67"/>
      <c r="I315" s="53"/>
      <c r="J315" s="54"/>
      <c r="K315" s="55"/>
      <c r="L315" s="56"/>
      <c r="M315" s="57"/>
      <c r="N315" s="58"/>
      <c r="O315" s="57"/>
      <c r="P315" s="59"/>
      <c r="Q315" s="60"/>
      <c r="R315" s="56"/>
      <c r="S315" s="61"/>
      <c r="T315" s="62"/>
      <c r="U315" s="68"/>
      <c r="V315" s="68"/>
      <c r="W315" s="70"/>
      <c r="X315" s="71"/>
      <c r="Y315" s="78"/>
      <c r="Z315" s="70"/>
      <c r="AA315" s="138"/>
      <c r="AC315" s="114"/>
    </row>
    <row r="316" spans="1:29" ht="12" customHeight="1" x14ac:dyDescent="0.3">
      <c r="A316" s="49">
        <v>43969</v>
      </c>
      <c r="B316" s="127"/>
      <c r="C316" s="49"/>
      <c r="D316" s="49"/>
      <c r="E316" s="74" t="s">
        <v>20</v>
      </c>
      <c r="F316" s="75">
        <v>5.45</v>
      </c>
      <c r="G316" s="51">
        <v>225</v>
      </c>
      <c r="H316" s="67" t="s">
        <v>14</v>
      </c>
      <c r="I316" s="53">
        <f>G316*F316</f>
        <v>1226.25</v>
      </c>
      <c r="J316" s="79">
        <v>6.1</v>
      </c>
      <c r="K316" s="55">
        <f>(J316-F316)/F316</f>
        <v>0.11926605504587146</v>
      </c>
      <c r="L316" s="56">
        <f>J316-F316</f>
        <v>0.64999999999999947</v>
      </c>
      <c r="M316" s="57">
        <f>L316*G316</f>
        <v>146.24999999999989</v>
      </c>
      <c r="N316" s="58"/>
      <c r="O316" s="57"/>
      <c r="P316" s="59"/>
      <c r="Q316" s="60"/>
      <c r="R316" s="56"/>
      <c r="S316" s="61"/>
      <c r="T316" s="62"/>
      <c r="U316" s="71"/>
      <c r="V316" s="71"/>
      <c r="W316" s="70"/>
      <c r="X316" s="71"/>
      <c r="Y316" s="78"/>
      <c r="Z316" s="70"/>
      <c r="AA316" s="138"/>
      <c r="AC316" s="114"/>
    </row>
    <row r="317" spans="1:29" ht="12" customHeight="1" x14ac:dyDescent="0.3">
      <c r="A317" s="49">
        <v>43969</v>
      </c>
      <c r="B317" s="127"/>
      <c r="C317" s="49"/>
      <c r="D317" s="49"/>
      <c r="E317" s="74" t="s">
        <v>18</v>
      </c>
      <c r="F317" s="75">
        <v>9</v>
      </c>
      <c r="G317" s="51">
        <v>225</v>
      </c>
      <c r="H317" s="67" t="s">
        <v>14</v>
      </c>
      <c r="I317" s="53">
        <f>G317*F317</f>
        <v>2025</v>
      </c>
      <c r="J317" s="79">
        <v>12</v>
      </c>
      <c r="K317" s="55">
        <f>(J317-F317)/F317</f>
        <v>0.33333333333333331</v>
      </c>
      <c r="L317" s="56">
        <f>J317-F317</f>
        <v>3</v>
      </c>
      <c r="M317" s="57">
        <f>L317*G317</f>
        <v>675</v>
      </c>
      <c r="N317" s="58"/>
      <c r="O317" s="57"/>
      <c r="P317" s="59"/>
      <c r="Q317" s="60"/>
      <c r="R317" s="56"/>
      <c r="S317" s="61"/>
      <c r="T317" s="62"/>
      <c r="U317" s="71"/>
      <c r="V317" s="71"/>
      <c r="W317" s="70"/>
      <c r="X317" s="71"/>
      <c r="Y317" s="78"/>
      <c r="Z317" s="70"/>
      <c r="AA317" s="138"/>
      <c r="AC317" s="114"/>
    </row>
    <row r="318" spans="1:29" ht="12" customHeight="1" x14ac:dyDescent="0.3">
      <c r="A318" s="77"/>
      <c r="B318" s="129"/>
      <c r="C318" s="77"/>
      <c r="D318" s="77"/>
      <c r="E318" s="109"/>
      <c r="F318" s="75"/>
      <c r="G318" s="51"/>
      <c r="H318" s="67"/>
      <c r="I318" s="53"/>
      <c r="J318" s="79"/>
      <c r="K318" s="55"/>
      <c r="L318" s="56"/>
      <c r="M318" s="57"/>
      <c r="N318" s="58"/>
      <c r="O318" s="57"/>
      <c r="P318" s="59"/>
      <c r="Q318" s="60"/>
      <c r="R318" s="56"/>
      <c r="S318" s="61"/>
      <c r="T318" s="62"/>
      <c r="U318" s="68"/>
      <c r="V318" s="68"/>
      <c r="W318" s="70"/>
      <c r="X318" s="71"/>
      <c r="Y318" s="78"/>
      <c r="Z318" s="70"/>
      <c r="AA318" s="138"/>
      <c r="AC318" s="114"/>
    </row>
    <row r="319" spans="1:29" ht="12" customHeight="1" x14ac:dyDescent="0.3">
      <c r="A319" s="77"/>
      <c r="B319" s="129"/>
      <c r="C319" s="77"/>
      <c r="D319" s="77"/>
      <c r="E319" s="110"/>
      <c r="F319" s="75"/>
      <c r="G319" s="51"/>
      <c r="H319" s="67"/>
      <c r="I319" s="53"/>
      <c r="J319" s="79"/>
      <c r="K319" s="55"/>
      <c r="L319" s="56"/>
      <c r="M319" s="57"/>
      <c r="N319" s="58"/>
      <c r="O319" s="57"/>
      <c r="P319" s="59"/>
      <c r="Q319" s="60"/>
      <c r="R319" s="56"/>
      <c r="S319" s="61"/>
      <c r="T319" s="62"/>
      <c r="U319" s="68"/>
      <c r="V319" s="68"/>
      <c r="W319" s="70"/>
      <c r="X319" s="71"/>
      <c r="Y319" s="78"/>
      <c r="Z319" s="70"/>
      <c r="AA319" s="138"/>
      <c r="AC319" s="114"/>
    </row>
    <row r="320" spans="1:29" ht="12" customHeight="1" x14ac:dyDescent="0.3">
      <c r="A320" s="30"/>
      <c r="B320" s="131"/>
      <c r="C320" s="30"/>
      <c r="D320" s="30"/>
      <c r="E320" s="111"/>
      <c r="F320" s="81"/>
      <c r="G320" s="80"/>
      <c r="H320" s="82"/>
      <c r="I320" s="83"/>
      <c r="J320" s="84"/>
      <c r="K320" s="85"/>
      <c r="L320" s="86"/>
      <c r="M320" s="87"/>
      <c r="N320" s="88"/>
      <c r="O320" s="87"/>
      <c r="P320" s="89"/>
      <c r="Q320" s="90"/>
      <c r="R320" s="86"/>
      <c r="S320" s="91"/>
      <c r="T320" s="92"/>
      <c r="U320" s="93"/>
      <c r="V320" s="93"/>
      <c r="W320" s="31"/>
      <c r="X320" s="94"/>
      <c r="Y320" s="95"/>
      <c r="Z320" s="31"/>
      <c r="AA320" s="156"/>
      <c r="AB320" s="155"/>
      <c r="AC320" s="115"/>
    </row>
    <row r="321" spans="5:27" ht="12" customHeight="1" x14ac:dyDescent="0.3">
      <c r="E321" s="3"/>
      <c r="F321" s="96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96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96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96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96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96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F327" s="96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96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96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96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96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96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96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96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96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96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96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96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96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96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96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96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96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96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96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96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96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96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96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96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96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96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96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96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96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96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96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96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96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96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96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96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96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96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96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96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96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96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96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96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96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96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96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96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96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96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2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2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2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2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2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2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2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2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2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2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2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2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2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2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2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2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2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2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2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2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E426" s="3"/>
      <c r="F426" s="2"/>
      <c r="G426" s="3"/>
      <c r="H426" s="4"/>
      <c r="I426" s="5"/>
      <c r="J426" s="5"/>
      <c r="K426" s="6"/>
      <c r="L426" s="5"/>
      <c r="M426" s="7"/>
      <c r="N426" s="7"/>
      <c r="O426" s="7"/>
      <c r="P426" s="7"/>
      <c r="Q426" s="7"/>
      <c r="R426" s="5"/>
      <c r="S426" s="5"/>
      <c r="T426" s="3"/>
      <c r="U426" s="8"/>
      <c r="V426" s="8"/>
      <c r="W426" s="4"/>
      <c r="X426" s="3"/>
      <c r="Y426" s="3"/>
      <c r="Z426" s="4"/>
      <c r="AA426" s="4"/>
    </row>
    <row r="427" spans="5:27" ht="12" customHeight="1" x14ac:dyDescent="0.3">
      <c r="E427" s="3"/>
      <c r="F427" s="2"/>
      <c r="G427" s="3"/>
      <c r="H427" s="4"/>
      <c r="I427" s="5"/>
      <c r="J427" s="5"/>
      <c r="K427" s="6"/>
      <c r="L427" s="5"/>
      <c r="M427" s="7"/>
      <c r="N427" s="7"/>
      <c r="O427" s="7"/>
      <c r="P427" s="7"/>
      <c r="Q427" s="7"/>
      <c r="R427" s="5"/>
      <c r="S427" s="5"/>
      <c r="T427" s="3"/>
      <c r="U427" s="8"/>
      <c r="V427" s="8"/>
      <c r="W427" s="4"/>
      <c r="X427" s="3"/>
      <c r="Y427" s="3"/>
      <c r="Z427" s="4"/>
      <c r="AA427" s="4"/>
    </row>
    <row r="428" spans="5:27" ht="12" customHeight="1" x14ac:dyDescent="0.3">
      <c r="E428" s="3"/>
      <c r="F428" s="2"/>
      <c r="G428" s="3"/>
      <c r="H428" s="4"/>
      <c r="I428" s="5"/>
      <c r="J428" s="5"/>
      <c r="K428" s="6"/>
      <c r="L428" s="5"/>
      <c r="M428" s="7"/>
      <c r="N428" s="7"/>
      <c r="O428" s="7"/>
      <c r="P428" s="7"/>
      <c r="Q428" s="7"/>
      <c r="R428" s="5"/>
      <c r="S428" s="5"/>
      <c r="T428" s="3"/>
      <c r="U428" s="8"/>
      <c r="V428" s="8"/>
      <c r="W428" s="4"/>
      <c r="X428" s="3"/>
      <c r="Y428" s="3"/>
      <c r="Z428" s="4"/>
      <c r="AA428" s="4"/>
    </row>
    <row r="429" spans="5:27" ht="12" customHeight="1" x14ac:dyDescent="0.3">
      <c r="E429" s="3"/>
      <c r="F429" s="2"/>
      <c r="G429" s="3"/>
      <c r="H429" s="4"/>
      <c r="I429" s="5"/>
      <c r="J429" s="5"/>
      <c r="K429" s="6"/>
      <c r="L429" s="5"/>
      <c r="M429" s="7"/>
      <c r="N429" s="7"/>
      <c r="O429" s="7"/>
      <c r="P429" s="7"/>
      <c r="Q429" s="7"/>
      <c r="R429" s="5"/>
      <c r="S429" s="5"/>
      <c r="T429" s="3"/>
      <c r="U429" s="8"/>
      <c r="V429" s="8"/>
      <c r="W429" s="4"/>
      <c r="X429" s="3"/>
      <c r="Y429" s="3"/>
      <c r="Z429" s="4"/>
      <c r="AA429" s="4"/>
    </row>
    <row r="430" spans="5:27" ht="12" customHeight="1" x14ac:dyDescent="0.3">
      <c r="E430" s="3"/>
      <c r="F430" s="2"/>
      <c r="G430" s="3"/>
      <c r="H430" s="4"/>
      <c r="I430" s="5"/>
      <c r="J430" s="5"/>
      <c r="K430" s="6"/>
      <c r="L430" s="5"/>
      <c r="M430" s="7"/>
      <c r="N430" s="7"/>
      <c r="O430" s="7"/>
      <c r="P430" s="7"/>
      <c r="Q430" s="7"/>
      <c r="R430" s="5"/>
      <c r="S430" s="5"/>
      <c r="T430" s="3"/>
      <c r="U430" s="8"/>
      <c r="V430" s="8"/>
      <c r="W430" s="4"/>
      <c r="X430" s="3"/>
      <c r="Y430" s="3"/>
      <c r="Z430" s="4"/>
      <c r="AA430" s="4"/>
    </row>
    <row r="431" spans="5:27" ht="12" customHeight="1" x14ac:dyDescent="0.3">
      <c r="E431" s="3"/>
      <c r="F431" s="2"/>
      <c r="G431" s="3"/>
      <c r="H431" s="4"/>
      <c r="I431" s="5"/>
      <c r="J431" s="5"/>
      <c r="K431" s="6"/>
      <c r="L431" s="5"/>
      <c r="M431" s="7"/>
      <c r="N431" s="7"/>
      <c r="O431" s="7"/>
      <c r="P431" s="7"/>
      <c r="Q431" s="7"/>
      <c r="R431" s="5"/>
      <c r="S431" s="5"/>
      <c r="T431" s="3"/>
      <c r="U431" s="8"/>
      <c r="V431" s="8"/>
      <c r="W431" s="4"/>
      <c r="X431" s="3"/>
      <c r="Y431" s="3"/>
      <c r="Z431" s="4"/>
      <c r="AA431" s="4"/>
    </row>
    <row r="432" spans="5:27" ht="12" customHeight="1" x14ac:dyDescent="0.3">
      <c r="E432" s="3"/>
      <c r="F432" s="2"/>
      <c r="G432" s="3"/>
      <c r="H432" s="4"/>
      <c r="I432" s="5"/>
      <c r="J432" s="5"/>
      <c r="K432" s="6"/>
      <c r="L432" s="5"/>
      <c r="M432" s="7"/>
      <c r="N432" s="7"/>
      <c r="O432" s="7"/>
      <c r="P432" s="7"/>
      <c r="Q432" s="7"/>
      <c r="R432" s="5"/>
      <c r="S432" s="5"/>
      <c r="T432" s="3"/>
      <c r="U432" s="8"/>
      <c r="V432" s="8"/>
      <c r="W432" s="4"/>
      <c r="X432" s="3"/>
      <c r="Y432" s="3"/>
      <c r="Z432" s="4"/>
      <c r="AA432" s="4"/>
    </row>
    <row r="433" spans="5:27" ht="12" customHeight="1" x14ac:dyDescent="0.3">
      <c r="E433" s="3"/>
      <c r="F433" s="2"/>
      <c r="G433" s="3"/>
      <c r="H433" s="4"/>
      <c r="I433" s="5"/>
      <c r="J433" s="5"/>
      <c r="K433" s="6"/>
      <c r="L433" s="5"/>
      <c r="M433" s="7"/>
      <c r="N433" s="7"/>
      <c r="O433" s="7"/>
      <c r="P433" s="7"/>
      <c r="Q433" s="7"/>
      <c r="R433" s="5"/>
      <c r="S433" s="5"/>
      <c r="T433" s="3"/>
      <c r="U433" s="8"/>
      <c r="V433" s="8"/>
      <c r="W433" s="4"/>
      <c r="X433" s="3"/>
      <c r="Y433" s="3"/>
      <c r="Z433" s="4"/>
      <c r="AA433" s="4"/>
    </row>
    <row r="434" spans="5:27" ht="12" customHeight="1" x14ac:dyDescent="0.3">
      <c r="E434" s="3"/>
      <c r="F434" s="2"/>
      <c r="G434" s="3"/>
      <c r="H434" s="4"/>
      <c r="I434" s="5"/>
      <c r="J434" s="5"/>
      <c r="K434" s="6"/>
      <c r="L434" s="5"/>
      <c r="M434" s="7"/>
      <c r="N434" s="7"/>
      <c r="O434" s="7"/>
      <c r="P434" s="7"/>
      <c r="Q434" s="7"/>
      <c r="R434" s="5"/>
      <c r="S434" s="5"/>
      <c r="T434" s="3"/>
      <c r="U434" s="8"/>
      <c r="V434" s="8"/>
      <c r="W434" s="4"/>
      <c r="X434" s="3"/>
      <c r="Y434" s="3"/>
      <c r="Z434" s="4"/>
      <c r="AA434" s="4"/>
    </row>
    <row r="435" spans="5:27" ht="12" customHeight="1" x14ac:dyDescent="0.3">
      <c r="E435" s="3"/>
      <c r="F435" s="2"/>
      <c r="G435" s="3"/>
      <c r="H435" s="4"/>
      <c r="I435" s="5"/>
      <c r="J435" s="5"/>
      <c r="K435" s="6"/>
      <c r="L435" s="5"/>
      <c r="M435" s="7"/>
      <c r="N435" s="7"/>
      <c r="O435" s="7"/>
      <c r="P435" s="7"/>
      <c r="Q435" s="7"/>
      <c r="R435" s="5"/>
      <c r="S435" s="5"/>
      <c r="T435" s="3"/>
      <c r="U435" s="8"/>
      <c r="V435" s="8"/>
      <c r="W435" s="4"/>
      <c r="X435" s="3"/>
      <c r="Y435" s="3"/>
      <c r="Z435" s="4"/>
      <c r="AA435" s="4"/>
    </row>
    <row r="436" spans="5:27" ht="12" customHeight="1" x14ac:dyDescent="0.3">
      <c r="E436" s="3"/>
      <c r="F436" s="2"/>
      <c r="G436" s="3"/>
      <c r="H436" s="4"/>
      <c r="I436" s="5"/>
      <c r="J436" s="5"/>
      <c r="K436" s="6"/>
      <c r="L436" s="5"/>
      <c r="M436" s="7"/>
      <c r="N436" s="7"/>
      <c r="O436" s="7"/>
      <c r="P436" s="7"/>
      <c r="Q436" s="7"/>
      <c r="R436" s="5"/>
      <c r="S436" s="5"/>
      <c r="T436" s="3"/>
      <c r="U436" s="8"/>
      <c r="V436" s="8"/>
      <c r="W436" s="4"/>
      <c r="X436" s="3"/>
      <c r="Y436" s="3"/>
      <c r="Z436" s="4"/>
      <c r="AA436" s="4"/>
    </row>
    <row r="437" spans="5:27" ht="12" customHeight="1" x14ac:dyDescent="0.3">
      <c r="E437" s="3"/>
      <c r="F437" s="2"/>
      <c r="G437" s="3"/>
      <c r="H437" s="4"/>
      <c r="I437" s="5"/>
      <c r="J437" s="5"/>
      <c r="K437" s="6"/>
      <c r="L437" s="5"/>
      <c r="M437" s="7"/>
      <c r="N437" s="7"/>
      <c r="O437" s="7"/>
      <c r="P437" s="7"/>
      <c r="Q437" s="7"/>
      <c r="R437" s="5"/>
      <c r="S437" s="5"/>
      <c r="T437" s="3"/>
      <c r="U437" s="8"/>
      <c r="V437" s="8"/>
      <c r="W437" s="4"/>
      <c r="X437" s="3"/>
      <c r="Y437" s="3"/>
      <c r="Z437" s="4"/>
      <c r="AA437" s="4"/>
    </row>
    <row r="438" spans="5:27" ht="12" customHeight="1" x14ac:dyDescent="0.3">
      <c r="E438" s="3"/>
      <c r="F438" s="2"/>
      <c r="G438" s="3"/>
      <c r="H438" s="4"/>
      <c r="I438" s="5"/>
      <c r="J438" s="5"/>
      <c r="K438" s="6"/>
      <c r="L438" s="5"/>
      <c r="M438" s="7"/>
      <c r="N438" s="7"/>
      <c r="O438" s="7"/>
      <c r="P438" s="7"/>
      <c r="Q438" s="7"/>
      <c r="R438" s="5"/>
      <c r="S438" s="5"/>
      <c r="T438" s="3"/>
      <c r="U438" s="8"/>
      <c r="V438" s="8"/>
      <c r="W438" s="4"/>
      <c r="X438" s="3"/>
      <c r="Y438" s="3"/>
      <c r="Z438" s="4"/>
      <c r="AA438" s="4"/>
    </row>
    <row r="439" spans="5:27" ht="12" customHeight="1" x14ac:dyDescent="0.3">
      <c r="E439" s="3"/>
      <c r="F439" s="2"/>
      <c r="G439" s="3"/>
      <c r="H439" s="4"/>
      <c r="I439" s="5"/>
      <c r="J439" s="5"/>
      <c r="K439" s="6"/>
      <c r="L439" s="5"/>
      <c r="M439" s="7"/>
      <c r="N439" s="7"/>
      <c r="O439" s="7"/>
      <c r="P439" s="7"/>
      <c r="Q439" s="7"/>
      <c r="R439" s="5"/>
      <c r="S439" s="5"/>
      <c r="T439" s="3"/>
      <c r="U439" s="8"/>
      <c r="V439" s="8"/>
      <c r="W439" s="4"/>
      <c r="X439" s="3"/>
      <c r="Y439" s="3"/>
      <c r="Z439" s="4"/>
      <c r="AA439" s="4"/>
    </row>
    <row r="440" spans="5:27" ht="12" customHeight="1" x14ac:dyDescent="0.3">
      <c r="E440" s="3"/>
      <c r="F440" s="2"/>
      <c r="G440" s="3"/>
      <c r="H440" s="4"/>
      <c r="I440" s="5"/>
      <c r="J440" s="5"/>
      <c r="K440" s="6"/>
      <c r="L440" s="5"/>
      <c r="M440" s="7"/>
      <c r="N440" s="7"/>
      <c r="O440" s="7"/>
      <c r="P440" s="7"/>
      <c r="Q440" s="7"/>
      <c r="R440" s="5"/>
      <c r="S440" s="5"/>
      <c r="T440" s="3"/>
      <c r="U440" s="8"/>
      <c r="V440" s="8"/>
      <c r="W440" s="4"/>
      <c r="X440" s="3"/>
      <c r="Y440" s="3"/>
      <c r="Z440" s="4"/>
      <c r="AA440" s="4"/>
    </row>
    <row r="441" spans="5:27" ht="12" customHeight="1" x14ac:dyDescent="0.3">
      <c r="E441" s="3"/>
      <c r="F441" s="2"/>
      <c r="G441" s="3"/>
      <c r="H441" s="4"/>
      <c r="I441" s="5"/>
      <c r="J441" s="5"/>
      <c r="K441" s="6"/>
      <c r="L441" s="5"/>
      <c r="M441" s="7"/>
      <c r="N441" s="7"/>
      <c r="O441" s="7"/>
      <c r="P441" s="7"/>
      <c r="Q441" s="7"/>
      <c r="R441" s="5"/>
      <c r="S441" s="5"/>
      <c r="T441" s="3"/>
      <c r="U441" s="8"/>
      <c r="V441" s="8"/>
      <c r="W441" s="4"/>
      <c r="X441" s="3"/>
      <c r="Y441" s="3"/>
      <c r="Z441" s="4"/>
      <c r="AA441" s="4"/>
    </row>
    <row r="442" spans="5:27" ht="12" customHeight="1" x14ac:dyDescent="0.3">
      <c r="E442" s="3"/>
      <c r="F442" s="2"/>
      <c r="G442" s="3"/>
      <c r="H442" s="4"/>
      <c r="I442" s="5"/>
      <c r="J442" s="5"/>
      <c r="K442" s="6"/>
      <c r="L442" s="5"/>
      <c r="M442" s="7"/>
      <c r="N442" s="7"/>
      <c r="O442" s="7"/>
      <c r="P442" s="7"/>
      <c r="Q442" s="7"/>
      <c r="R442" s="5"/>
      <c r="S442" s="5"/>
      <c r="T442" s="3"/>
      <c r="U442" s="8"/>
      <c r="V442" s="8"/>
      <c r="W442" s="4"/>
      <c r="X442" s="3"/>
      <c r="Y442" s="3"/>
      <c r="Z442" s="4"/>
      <c r="AA442" s="4"/>
    </row>
    <row r="443" spans="5:27" ht="12" customHeight="1" x14ac:dyDescent="0.3">
      <c r="E443" s="3"/>
      <c r="F443" s="2"/>
      <c r="G443" s="3"/>
      <c r="H443" s="4"/>
      <c r="I443" s="5"/>
      <c r="J443" s="5"/>
      <c r="K443" s="6"/>
      <c r="L443" s="5"/>
      <c r="M443" s="7"/>
      <c r="N443" s="7"/>
      <c r="O443" s="7"/>
      <c r="P443" s="7"/>
      <c r="Q443" s="7"/>
      <c r="R443" s="5"/>
      <c r="S443" s="5"/>
      <c r="T443" s="3"/>
      <c r="U443" s="8"/>
      <c r="V443" s="8"/>
      <c r="W443" s="4"/>
      <c r="X443" s="3"/>
      <c r="Y443" s="3"/>
      <c r="Z443" s="4"/>
      <c r="AA443" s="4"/>
    </row>
    <row r="444" spans="5:27" ht="12" customHeight="1" x14ac:dyDescent="0.3">
      <c r="E444" s="3"/>
      <c r="F444" s="2"/>
      <c r="G444" s="3"/>
      <c r="H444" s="4"/>
      <c r="I444" s="5"/>
      <c r="J444" s="5"/>
      <c r="K444" s="6"/>
      <c r="L444" s="5"/>
      <c r="M444" s="7"/>
      <c r="N444" s="7"/>
      <c r="O444" s="7"/>
      <c r="P444" s="7"/>
      <c r="Q444" s="7"/>
      <c r="R444" s="5"/>
      <c r="S444" s="5"/>
      <c r="T444" s="3"/>
      <c r="U444" s="8"/>
      <c r="V444" s="8"/>
      <c r="W444" s="4"/>
      <c r="X444" s="3"/>
      <c r="Y444" s="3"/>
      <c r="Z444" s="4"/>
      <c r="AA444" s="4"/>
    </row>
    <row r="445" spans="5:27" ht="12" customHeight="1" x14ac:dyDescent="0.3">
      <c r="E445" s="3"/>
      <c r="F445" s="2"/>
      <c r="G445" s="3"/>
      <c r="H445" s="4"/>
      <c r="I445" s="5"/>
      <c r="J445" s="5"/>
      <c r="K445" s="6"/>
      <c r="L445" s="5"/>
      <c r="M445" s="7"/>
      <c r="N445" s="7"/>
      <c r="O445" s="7"/>
      <c r="P445" s="7"/>
      <c r="Q445" s="7"/>
      <c r="R445" s="5"/>
      <c r="S445" s="5"/>
      <c r="T445" s="3"/>
      <c r="U445" s="8"/>
      <c r="V445" s="8"/>
      <c r="W445" s="4"/>
      <c r="X445" s="3"/>
      <c r="Y445" s="3"/>
      <c r="Z445" s="4"/>
      <c r="AA445" s="4"/>
    </row>
    <row r="446" spans="5:27" ht="12" customHeight="1" x14ac:dyDescent="0.3">
      <c r="E446" s="3"/>
      <c r="F446" s="2"/>
      <c r="G446" s="3"/>
      <c r="H446" s="4"/>
      <c r="I446" s="5"/>
      <c r="J446" s="5"/>
      <c r="K446" s="6"/>
      <c r="L446" s="5"/>
      <c r="M446" s="7"/>
      <c r="N446" s="7"/>
      <c r="O446" s="7"/>
      <c r="P446" s="7"/>
      <c r="Q446" s="7"/>
      <c r="R446" s="5"/>
      <c r="S446" s="5"/>
      <c r="T446" s="3"/>
      <c r="U446" s="8"/>
      <c r="V446" s="8"/>
      <c r="W446" s="4"/>
      <c r="X446" s="3"/>
      <c r="Y446" s="3"/>
      <c r="Z446" s="4"/>
      <c r="AA446" s="4"/>
    </row>
    <row r="447" spans="5:27" ht="12" customHeight="1" x14ac:dyDescent="0.3">
      <c r="E447" s="3"/>
      <c r="F447" s="2"/>
      <c r="G447" s="3"/>
      <c r="H447" s="4"/>
      <c r="I447" s="5"/>
      <c r="J447" s="5"/>
      <c r="K447" s="6"/>
      <c r="L447" s="5"/>
      <c r="M447" s="7"/>
      <c r="N447" s="7"/>
      <c r="O447" s="7"/>
      <c r="P447" s="7"/>
      <c r="Q447" s="7"/>
      <c r="R447" s="5"/>
      <c r="S447" s="5"/>
      <c r="T447" s="3"/>
      <c r="U447" s="8"/>
      <c r="V447" s="8"/>
      <c r="W447" s="4"/>
      <c r="X447" s="3"/>
      <c r="Y447" s="3"/>
      <c r="Z447" s="4"/>
      <c r="AA447" s="4"/>
    </row>
    <row r="448" spans="5:27" ht="12" customHeight="1" x14ac:dyDescent="0.3">
      <c r="E448" s="3"/>
      <c r="F448" s="2"/>
      <c r="G448" s="3"/>
      <c r="H448" s="4"/>
      <c r="I448" s="5"/>
      <c r="J448" s="5"/>
      <c r="K448" s="6"/>
      <c r="L448" s="5"/>
      <c r="M448" s="7"/>
      <c r="N448" s="7"/>
      <c r="O448" s="7"/>
      <c r="P448" s="7"/>
      <c r="Q448" s="7"/>
      <c r="R448" s="5"/>
      <c r="S448" s="5"/>
      <c r="T448" s="3"/>
      <c r="U448" s="8"/>
      <c r="V448" s="8"/>
      <c r="W448" s="4"/>
      <c r="X448" s="3"/>
      <c r="Y448" s="3"/>
      <c r="Z448" s="4"/>
      <c r="AA448" s="4"/>
    </row>
    <row r="449" spans="5:27" ht="12" customHeight="1" x14ac:dyDescent="0.3">
      <c r="E449" s="3"/>
      <c r="F449" s="2"/>
      <c r="G449" s="3"/>
      <c r="H449" s="4"/>
      <c r="I449" s="5"/>
      <c r="J449" s="5"/>
      <c r="K449" s="6"/>
      <c r="L449" s="5"/>
      <c r="M449" s="7"/>
      <c r="N449" s="7"/>
      <c r="O449" s="7"/>
      <c r="P449" s="7"/>
      <c r="Q449" s="7"/>
      <c r="R449" s="5"/>
      <c r="S449" s="5"/>
      <c r="T449" s="3"/>
      <c r="U449" s="8"/>
      <c r="V449" s="8"/>
      <c r="W449" s="4"/>
      <c r="X449" s="3"/>
      <c r="Y449" s="3"/>
      <c r="Z449" s="4"/>
      <c r="AA449" s="4"/>
    </row>
    <row r="450" spans="5:27" ht="12" customHeight="1" x14ac:dyDescent="0.3">
      <c r="E450" s="3"/>
      <c r="F450" s="2"/>
      <c r="G450" s="3"/>
      <c r="H450" s="4"/>
      <c r="I450" s="5"/>
      <c r="J450" s="5"/>
      <c r="K450" s="6"/>
      <c r="L450" s="5"/>
      <c r="M450" s="7"/>
      <c r="N450" s="7"/>
      <c r="O450" s="7"/>
      <c r="P450" s="7"/>
      <c r="Q450" s="7"/>
      <c r="R450" s="5"/>
      <c r="S450" s="5"/>
      <c r="T450" s="3"/>
      <c r="U450" s="8"/>
      <c r="V450" s="8"/>
      <c r="W450" s="4"/>
      <c r="X450" s="3"/>
      <c r="Y450" s="3"/>
      <c r="Z450" s="4"/>
      <c r="AA450" s="4"/>
    </row>
    <row r="451" spans="5:27" ht="12" customHeight="1" x14ac:dyDescent="0.3">
      <c r="E451" s="3"/>
      <c r="F451" s="2"/>
      <c r="G451" s="3"/>
      <c r="H451" s="4"/>
      <c r="I451" s="5"/>
      <c r="J451" s="5"/>
      <c r="K451" s="6"/>
      <c r="L451" s="5"/>
      <c r="M451" s="7"/>
      <c r="N451" s="7"/>
      <c r="O451" s="7"/>
      <c r="P451" s="7"/>
      <c r="Q451" s="7"/>
      <c r="R451" s="5"/>
      <c r="S451" s="5"/>
      <c r="T451" s="3"/>
      <c r="U451" s="8"/>
      <c r="V451" s="8"/>
      <c r="W451" s="4"/>
      <c r="X451" s="3"/>
      <c r="Y451" s="3"/>
      <c r="Z451" s="4"/>
      <c r="AA451" s="4"/>
    </row>
    <row r="452" spans="5:27" ht="12" customHeight="1" x14ac:dyDescent="0.3">
      <c r="E452" s="3"/>
      <c r="F452" s="2"/>
      <c r="G452" s="3"/>
      <c r="H452" s="4"/>
      <c r="I452" s="5"/>
      <c r="J452" s="5"/>
      <c r="K452" s="6"/>
      <c r="L452" s="5"/>
      <c r="M452" s="7"/>
      <c r="N452" s="7"/>
      <c r="O452" s="7"/>
      <c r="P452" s="7"/>
      <c r="Q452" s="7"/>
      <c r="R452" s="5"/>
      <c r="S452" s="5"/>
      <c r="T452" s="3"/>
      <c r="U452" s="8"/>
      <c r="V452" s="8"/>
      <c r="W452" s="4"/>
      <c r="X452" s="3"/>
      <c r="Y452" s="3"/>
      <c r="Z452" s="4"/>
      <c r="AA452" s="4"/>
    </row>
    <row r="453" spans="5:27" ht="12" customHeight="1" x14ac:dyDescent="0.3">
      <c r="E453" s="3"/>
      <c r="F453" s="2"/>
      <c r="G453" s="3"/>
      <c r="H453" s="4"/>
      <c r="I453" s="5"/>
      <c r="J453" s="5"/>
      <c r="K453" s="6"/>
      <c r="L453" s="5"/>
      <c r="M453" s="7"/>
      <c r="N453" s="7"/>
      <c r="O453" s="7"/>
      <c r="P453" s="7"/>
      <c r="Q453" s="7"/>
      <c r="R453" s="5"/>
      <c r="S453" s="5"/>
      <c r="T453" s="3"/>
      <c r="U453" s="8"/>
      <c r="V453" s="8"/>
      <c r="W453" s="4"/>
      <c r="X453" s="3"/>
      <c r="Y453" s="3"/>
      <c r="Z453" s="4"/>
      <c r="AA453" s="4"/>
    </row>
    <row r="454" spans="5:27" ht="12" customHeight="1" x14ac:dyDescent="0.3">
      <c r="E454" s="3"/>
      <c r="F454" s="2"/>
      <c r="G454" s="3"/>
      <c r="H454" s="4"/>
      <c r="I454" s="5"/>
      <c r="J454" s="5"/>
      <c r="K454" s="6"/>
      <c r="L454" s="5"/>
      <c r="M454" s="7"/>
      <c r="N454" s="7"/>
      <c r="O454" s="7"/>
      <c r="P454" s="7"/>
      <c r="Q454" s="7"/>
      <c r="R454" s="5"/>
      <c r="S454" s="5"/>
      <c r="T454" s="3"/>
      <c r="U454" s="8"/>
      <c r="V454" s="8"/>
      <c r="W454" s="4"/>
      <c r="X454" s="3"/>
      <c r="Y454" s="3"/>
      <c r="Z454" s="4"/>
      <c r="AA454" s="4"/>
    </row>
    <row r="455" spans="5:27" ht="12" customHeight="1" x14ac:dyDescent="0.3">
      <c r="E455" s="3"/>
      <c r="F455" s="2"/>
      <c r="G455" s="3"/>
      <c r="H455" s="4"/>
      <c r="I455" s="5"/>
      <c r="J455" s="5"/>
      <c r="K455" s="6"/>
      <c r="L455" s="5"/>
      <c r="M455" s="7"/>
      <c r="N455" s="7"/>
      <c r="O455" s="7"/>
      <c r="P455" s="7"/>
      <c r="Q455" s="7"/>
      <c r="R455" s="5"/>
      <c r="S455" s="5"/>
      <c r="T455" s="3"/>
      <c r="U455" s="8"/>
      <c r="V455" s="8"/>
      <c r="W455" s="4"/>
      <c r="X455" s="3"/>
      <c r="Y455" s="3"/>
      <c r="Z455" s="4"/>
      <c r="AA455" s="4"/>
    </row>
    <row r="456" spans="5:27" ht="12" customHeight="1" x14ac:dyDescent="0.3">
      <c r="E456" s="3"/>
      <c r="F456" s="2"/>
      <c r="G456" s="3"/>
      <c r="H456" s="4"/>
      <c r="I456" s="5"/>
      <c r="J456" s="5"/>
      <c r="K456" s="6"/>
      <c r="L456" s="5"/>
      <c r="M456" s="7"/>
      <c r="N456" s="7"/>
      <c r="O456" s="7"/>
      <c r="P456" s="7"/>
      <c r="Q456" s="7"/>
      <c r="R456" s="5"/>
      <c r="S456" s="5"/>
      <c r="T456" s="3"/>
      <c r="U456" s="8"/>
      <c r="V456" s="8"/>
      <c r="W456" s="4"/>
      <c r="X456" s="3"/>
      <c r="Y456" s="3"/>
      <c r="Z456" s="4"/>
      <c r="AA456" s="4"/>
    </row>
    <row r="457" spans="5:27" ht="12" customHeight="1" x14ac:dyDescent="0.3">
      <c r="E457" s="3"/>
      <c r="F457" s="2"/>
      <c r="G457" s="3"/>
      <c r="H457" s="4"/>
      <c r="I457" s="5"/>
      <c r="J457" s="5"/>
      <c r="K457" s="6"/>
      <c r="L457" s="5"/>
      <c r="M457" s="7"/>
      <c r="N457" s="7"/>
      <c r="O457" s="7"/>
      <c r="P457" s="7"/>
      <c r="Q457" s="7"/>
      <c r="R457" s="5"/>
      <c r="S457" s="5"/>
      <c r="T457" s="3"/>
      <c r="U457" s="8"/>
      <c r="V457" s="8"/>
      <c r="W457" s="4"/>
      <c r="X457" s="3"/>
      <c r="Y457" s="3"/>
      <c r="Z457" s="4"/>
      <c r="AA457" s="4"/>
    </row>
    <row r="458" spans="5:27" ht="12" customHeight="1" x14ac:dyDescent="0.3">
      <c r="E458" s="3"/>
      <c r="F458" s="2"/>
      <c r="G458" s="3"/>
      <c r="H458" s="4"/>
      <c r="I458" s="5"/>
      <c r="J458" s="5"/>
      <c r="K458" s="6"/>
      <c r="L458" s="5"/>
      <c r="M458" s="7"/>
      <c r="N458" s="7"/>
      <c r="O458" s="7"/>
      <c r="P458" s="7"/>
      <c r="Q458" s="7"/>
      <c r="R458" s="5"/>
      <c r="S458" s="5"/>
      <c r="T458" s="3"/>
      <c r="U458" s="8"/>
      <c r="V458" s="8"/>
      <c r="W458" s="4"/>
      <c r="X458" s="3"/>
      <c r="Y458" s="3"/>
      <c r="Z458" s="4"/>
      <c r="AA458" s="4"/>
    </row>
    <row r="459" spans="5:27" ht="12" customHeight="1" x14ac:dyDescent="0.3">
      <c r="E459" s="3"/>
      <c r="F459" s="2"/>
      <c r="G459" s="3"/>
      <c r="H459" s="4"/>
      <c r="I459" s="5"/>
      <c r="J459" s="5"/>
      <c r="K459" s="6"/>
      <c r="L459" s="5"/>
      <c r="M459" s="7"/>
      <c r="N459" s="7"/>
      <c r="O459" s="7"/>
      <c r="P459" s="7"/>
      <c r="Q459" s="7"/>
      <c r="R459" s="5"/>
      <c r="S459" s="5"/>
      <c r="T459" s="3"/>
      <c r="U459" s="8"/>
      <c r="V459" s="8"/>
      <c r="W459" s="4"/>
      <c r="X459" s="3"/>
      <c r="Y459" s="3"/>
      <c r="Z459" s="4"/>
      <c r="AA459" s="4"/>
    </row>
    <row r="460" spans="5:27" ht="12" customHeight="1" x14ac:dyDescent="0.3">
      <c r="E460" s="3"/>
      <c r="F460" s="2"/>
      <c r="G460" s="3"/>
      <c r="H460" s="4"/>
      <c r="I460" s="5"/>
      <c r="J460" s="5"/>
      <c r="K460" s="6"/>
      <c r="L460" s="5"/>
      <c r="M460" s="7"/>
      <c r="N460" s="7"/>
      <c r="O460" s="7"/>
      <c r="P460" s="7"/>
      <c r="Q460" s="7"/>
      <c r="R460" s="5"/>
      <c r="S460" s="5"/>
      <c r="T460" s="3"/>
      <c r="U460" s="8"/>
      <c r="V460" s="8"/>
      <c r="W460" s="4"/>
      <c r="X460" s="3"/>
      <c r="Y460" s="3"/>
      <c r="Z460" s="4"/>
      <c r="AA460" s="4"/>
    </row>
    <row r="461" spans="5:27" ht="12" customHeight="1" x14ac:dyDescent="0.3">
      <c r="E461" s="3"/>
      <c r="F461" s="2"/>
      <c r="G461" s="3"/>
      <c r="H461" s="4"/>
      <c r="I461" s="5"/>
      <c r="J461" s="5"/>
      <c r="K461" s="6"/>
      <c r="L461" s="5"/>
      <c r="M461" s="7"/>
      <c r="N461" s="7"/>
      <c r="O461" s="7"/>
      <c r="P461" s="7"/>
      <c r="Q461" s="7"/>
      <c r="R461" s="5"/>
      <c r="S461" s="5"/>
      <c r="T461" s="3"/>
      <c r="U461" s="8"/>
      <c r="V461" s="8"/>
      <c r="W461" s="4"/>
      <c r="X461" s="3"/>
      <c r="Y461" s="3"/>
      <c r="Z461" s="4"/>
      <c r="AA461" s="4"/>
    </row>
    <row r="462" spans="5:27" ht="12" customHeight="1" x14ac:dyDescent="0.3">
      <c r="E462" s="3"/>
      <c r="F462" s="2"/>
      <c r="G462" s="3"/>
      <c r="H462" s="4"/>
      <c r="I462" s="5"/>
      <c r="J462" s="5"/>
      <c r="K462" s="6"/>
      <c r="L462" s="5"/>
      <c r="M462" s="7"/>
      <c r="N462" s="7"/>
      <c r="O462" s="7"/>
      <c r="P462" s="7"/>
      <c r="Q462" s="7"/>
      <c r="R462" s="5"/>
      <c r="S462" s="5"/>
      <c r="T462" s="3"/>
      <c r="U462" s="8"/>
      <c r="V462" s="8"/>
      <c r="W462" s="4"/>
      <c r="X462" s="3"/>
      <c r="Y462" s="3"/>
      <c r="Z462" s="4"/>
      <c r="AA462" s="4"/>
    </row>
    <row r="463" spans="5:27" ht="12" customHeight="1" x14ac:dyDescent="0.3">
      <c r="E463" s="3"/>
      <c r="F463" s="2"/>
      <c r="G463" s="3"/>
      <c r="H463" s="4"/>
      <c r="I463" s="5"/>
      <c r="J463" s="5"/>
      <c r="K463" s="6"/>
      <c r="L463" s="5"/>
      <c r="M463" s="7"/>
      <c r="N463" s="7"/>
      <c r="O463" s="7"/>
      <c r="P463" s="7"/>
      <c r="Q463" s="7"/>
      <c r="R463" s="5"/>
      <c r="S463" s="5"/>
      <c r="T463" s="3"/>
      <c r="U463" s="8"/>
      <c r="V463" s="8"/>
      <c r="W463" s="4"/>
      <c r="X463" s="3"/>
      <c r="Y463" s="3"/>
      <c r="Z463" s="4"/>
      <c r="AA463" s="4"/>
    </row>
    <row r="464" spans="5:27" ht="12" customHeight="1" x14ac:dyDescent="0.3">
      <c r="E464" s="3"/>
      <c r="F464" s="2"/>
      <c r="G464" s="3"/>
      <c r="H464" s="4"/>
      <c r="I464" s="5"/>
      <c r="J464" s="5"/>
      <c r="K464" s="6"/>
      <c r="L464" s="5"/>
      <c r="M464" s="7"/>
      <c r="N464" s="7"/>
      <c r="O464" s="7"/>
      <c r="P464" s="7"/>
      <c r="Q464" s="7"/>
      <c r="R464" s="5"/>
      <c r="S464" s="5"/>
      <c r="T464" s="3"/>
      <c r="U464" s="8"/>
      <c r="V464" s="8"/>
      <c r="W464" s="4"/>
      <c r="X464" s="3"/>
      <c r="Y464" s="3"/>
      <c r="Z464" s="4"/>
      <c r="AA464" s="4"/>
    </row>
    <row r="465" spans="5:27" ht="12" customHeight="1" x14ac:dyDescent="0.3">
      <c r="E465" s="3"/>
      <c r="F465" s="2"/>
      <c r="G465" s="3"/>
      <c r="H465" s="4"/>
      <c r="I465" s="5"/>
      <c r="J465" s="5"/>
      <c r="K465" s="6"/>
      <c r="L465" s="5"/>
      <c r="M465" s="7"/>
      <c r="N465" s="7"/>
      <c r="O465" s="7"/>
      <c r="P465" s="7"/>
      <c r="Q465" s="7"/>
      <c r="R465" s="5"/>
      <c r="S465" s="5"/>
      <c r="T465" s="3"/>
      <c r="U465" s="8"/>
      <c r="V465" s="8"/>
      <c r="W465" s="4"/>
      <c r="X465" s="3"/>
      <c r="Y465" s="3"/>
      <c r="Z465" s="4"/>
      <c r="AA465" s="4"/>
    </row>
    <row r="466" spans="5:27" ht="12" customHeight="1" x14ac:dyDescent="0.3">
      <c r="E466" s="3"/>
      <c r="F466" s="2"/>
      <c r="G466" s="3"/>
      <c r="H466" s="4"/>
      <c r="I466" s="5"/>
      <c r="J466" s="5"/>
      <c r="K466" s="6"/>
      <c r="L466" s="5"/>
      <c r="M466" s="7"/>
      <c r="N466" s="7"/>
      <c r="O466" s="7"/>
      <c r="P466" s="7"/>
      <c r="Q466" s="7"/>
      <c r="R466" s="5"/>
      <c r="S466" s="5"/>
      <c r="T466" s="3"/>
      <c r="U466" s="8"/>
      <c r="V466" s="8"/>
      <c r="W466" s="4"/>
      <c r="X466" s="3"/>
      <c r="Y466" s="3"/>
      <c r="Z466" s="4"/>
      <c r="AA466" s="4"/>
    </row>
    <row r="467" spans="5:27" ht="12" customHeight="1" x14ac:dyDescent="0.3">
      <c r="E467" s="3"/>
      <c r="F467" s="2"/>
      <c r="G467" s="3"/>
      <c r="H467" s="4"/>
      <c r="I467" s="5"/>
      <c r="J467" s="5"/>
      <c r="K467" s="6"/>
      <c r="L467" s="5"/>
      <c r="M467" s="7"/>
      <c r="N467" s="7"/>
      <c r="O467" s="7"/>
      <c r="P467" s="7"/>
      <c r="Q467" s="7"/>
      <c r="R467" s="5"/>
      <c r="S467" s="5"/>
      <c r="T467" s="3"/>
      <c r="U467" s="8"/>
      <c r="V467" s="8"/>
      <c r="W467" s="4"/>
      <c r="X467" s="3"/>
      <c r="Y467" s="3"/>
      <c r="Z467" s="4"/>
      <c r="AA467" s="4"/>
    </row>
    <row r="468" spans="5:27" ht="12" customHeight="1" x14ac:dyDescent="0.3">
      <c r="E468" s="3"/>
      <c r="F468" s="2"/>
      <c r="G468" s="3"/>
      <c r="H468" s="4"/>
      <c r="I468" s="5"/>
      <c r="J468" s="5"/>
      <c r="K468" s="6"/>
      <c r="L468" s="5"/>
      <c r="M468" s="7"/>
      <c r="N468" s="7"/>
      <c r="O468" s="7"/>
      <c r="P468" s="7"/>
      <c r="Q468" s="7"/>
      <c r="R468" s="5"/>
      <c r="S468" s="5"/>
      <c r="T468" s="3"/>
      <c r="U468" s="8"/>
      <c r="V468" s="8"/>
      <c r="W468" s="4"/>
      <c r="X468" s="3"/>
      <c r="Y468" s="3"/>
      <c r="Z468" s="4"/>
      <c r="AA468" s="4"/>
    </row>
    <row r="469" spans="5:27" ht="12" customHeight="1" x14ac:dyDescent="0.3">
      <c r="E469" s="3"/>
      <c r="F469" s="2"/>
      <c r="G469" s="3"/>
      <c r="H469" s="4"/>
      <c r="I469" s="5"/>
      <c r="J469" s="5"/>
      <c r="K469" s="6"/>
      <c r="L469" s="5"/>
      <c r="M469" s="7"/>
      <c r="N469" s="7"/>
      <c r="O469" s="7"/>
      <c r="P469" s="7"/>
      <c r="Q469" s="7"/>
      <c r="R469" s="5"/>
      <c r="S469" s="5"/>
      <c r="T469" s="3"/>
      <c r="U469" s="8"/>
      <c r="V469" s="8"/>
      <c r="W469" s="4"/>
      <c r="X469" s="3"/>
      <c r="Y469" s="3"/>
      <c r="Z469" s="4"/>
      <c r="AA469" s="4"/>
    </row>
    <row r="470" spans="5:27" ht="12" customHeight="1" x14ac:dyDescent="0.3">
      <c r="E470" s="3"/>
      <c r="F470" s="2"/>
      <c r="G470" s="3"/>
      <c r="H470" s="4"/>
      <c r="I470" s="5"/>
      <c r="J470" s="5"/>
      <c r="K470" s="6"/>
      <c r="L470" s="5"/>
      <c r="M470" s="7"/>
      <c r="N470" s="7"/>
      <c r="O470" s="7"/>
      <c r="P470" s="7"/>
      <c r="Q470" s="7"/>
      <c r="R470" s="5"/>
      <c r="S470" s="5"/>
      <c r="T470" s="3"/>
      <c r="U470" s="8"/>
      <c r="V470" s="8"/>
      <c r="W470" s="4"/>
      <c r="X470" s="3"/>
      <c r="Y470" s="3"/>
      <c r="Z470" s="4"/>
      <c r="AA470" s="4"/>
    </row>
    <row r="471" spans="5:27" ht="12" customHeight="1" x14ac:dyDescent="0.3">
      <c r="E471" s="3"/>
      <c r="F471" s="2"/>
      <c r="G471" s="3"/>
      <c r="H471" s="4"/>
      <c r="I471" s="5"/>
      <c r="J471" s="5"/>
      <c r="K471" s="6"/>
      <c r="L471" s="5"/>
      <c r="M471" s="7"/>
      <c r="N471" s="7"/>
      <c r="O471" s="7"/>
      <c r="P471" s="7"/>
      <c r="Q471" s="7"/>
      <c r="R471" s="5"/>
      <c r="S471" s="5"/>
      <c r="T471" s="3"/>
      <c r="U471" s="8"/>
      <c r="V471" s="8"/>
      <c r="W471" s="4"/>
      <c r="X471" s="3"/>
      <c r="Y471" s="3"/>
      <c r="Z471" s="4"/>
      <c r="AA471" s="4"/>
    </row>
    <row r="472" spans="5:27" ht="12" customHeight="1" x14ac:dyDescent="0.3">
      <c r="E472" s="3"/>
      <c r="F472" s="2"/>
      <c r="G472" s="3"/>
      <c r="H472" s="4"/>
      <c r="I472" s="5"/>
      <c r="J472" s="5"/>
      <c r="K472" s="6"/>
      <c r="L472" s="5"/>
      <c r="M472" s="7"/>
      <c r="N472" s="7"/>
      <c r="O472" s="7"/>
      <c r="P472" s="7"/>
      <c r="Q472" s="7"/>
      <c r="R472" s="5"/>
      <c r="S472" s="5"/>
      <c r="T472" s="3"/>
      <c r="U472" s="8"/>
      <c r="V472" s="8"/>
      <c r="W472" s="4"/>
      <c r="X472" s="3"/>
      <c r="Y472" s="3"/>
      <c r="Z472" s="4"/>
      <c r="AA472" s="4"/>
    </row>
    <row r="473" spans="5:27" ht="12" customHeight="1" x14ac:dyDescent="0.3">
      <c r="E473" s="3"/>
      <c r="F473" s="2"/>
      <c r="G473" s="3"/>
      <c r="H473" s="4"/>
      <c r="I473" s="5"/>
      <c r="J473" s="5"/>
      <c r="K473" s="6"/>
      <c r="L473" s="5"/>
      <c r="M473" s="7"/>
      <c r="N473" s="7"/>
      <c r="O473" s="7"/>
      <c r="P473" s="7"/>
      <c r="Q473" s="7"/>
      <c r="R473" s="5"/>
      <c r="S473" s="5"/>
      <c r="T473" s="3"/>
      <c r="U473" s="8"/>
      <c r="V473" s="8"/>
      <c r="W473" s="4"/>
      <c r="X473" s="3"/>
      <c r="Y473" s="3"/>
      <c r="Z473" s="4"/>
      <c r="AA473" s="4"/>
    </row>
    <row r="474" spans="5:27" ht="12" customHeight="1" x14ac:dyDescent="0.3">
      <c r="E474" s="3"/>
      <c r="F474" s="2"/>
      <c r="G474" s="3"/>
      <c r="H474" s="4"/>
      <c r="I474" s="5"/>
      <c r="J474" s="5"/>
      <c r="K474" s="6"/>
      <c r="L474" s="5"/>
      <c r="M474" s="7"/>
      <c r="N474" s="7"/>
      <c r="O474" s="7"/>
      <c r="P474" s="7"/>
      <c r="Q474" s="7"/>
      <c r="R474" s="5"/>
      <c r="S474" s="5"/>
      <c r="T474" s="3"/>
      <c r="U474" s="8"/>
      <c r="V474" s="8"/>
      <c r="W474" s="4"/>
      <c r="X474" s="3"/>
      <c r="Y474" s="3"/>
      <c r="Z474" s="4"/>
      <c r="AA474" s="4"/>
    </row>
    <row r="475" spans="5:27" ht="12" customHeight="1" x14ac:dyDescent="0.3">
      <c r="E475" s="3"/>
      <c r="F475" s="2"/>
      <c r="G475" s="3"/>
      <c r="H475" s="4"/>
      <c r="I475" s="5"/>
      <c r="J475" s="5"/>
      <c r="K475" s="6"/>
      <c r="L475" s="5"/>
      <c r="M475" s="7"/>
      <c r="N475" s="7"/>
      <c r="O475" s="7"/>
      <c r="P475" s="7"/>
      <c r="Q475" s="7"/>
      <c r="R475" s="5"/>
      <c r="S475" s="5"/>
      <c r="T475" s="3"/>
      <c r="U475" s="8"/>
      <c r="V475" s="8"/>
      <c r="W475" s="4"/>
      <c r="X475" s="3"/>
      <c r="Y475" s="3"/>
      <c r="Z475" s="4"/>
      <c r="AA475" s="4"/>
    </row>
    <row r="476" spans="5:27" ht="12" customHeight="1" x14ac:dyDescent="0.3">
      <c r="E476" s="3"/>
      <c r="F476" s="2"/>
      <c r="G476" s="3"/>
      <c r="H476" s="4"/>
      <c r="I476" s="5"/>
      <c r="J476" s="5"/>
      <c r="K476" s="6"/>
      <c r="L476" s="5"/>
      <c r="M476" s="7"/>
      <c r="N476" s="7"/>
      <c r="O476" s="7"/>
      <c r="P476" s="7"/>
      <c r="Q476" s="7"/>
      <c r="R476" s="5"/>
      <c r="S476" s="5"/>
      <c r="T476" s="3"/>
      <c r="U476" s="8"/>
      <c r="V476" s="8"/>
      <c r="W476" s="4"/>
      <c r="X476" s="3"/>
      <c r="Y476" s="3"/>
      <c r="Z476" s="4"/>
      <c r="AA476" s="4"/>
    </row>
    <row r="477" spans="5:27" ht="12" customHeight="1" x14ac:dyDescent="0.3">
      <c r="E477" s="3"/>
      <c r="F477" s="2"/>
      <c r="G477" s="3"/>
      <c r="H477" s="4"/>
      <c r="I477" s="5"/>
      <c r="J477" s="5"/>
      <c r="K477" s="6"/>
      <c r="L477" s="5"/>
      <c r="M477" s="7"/>
      <c r="N477" s="7"/>
      <c r="O477" s="7"/>
      <c r="P477" s="7"/>
      <c r="Q477" s="7"/>
      <c r="R477" s="5"/>
      <c r="S477" s="5"/>
      <c r="T477" s="3"/>
      <c r="U477" s="8"/>
      <c r="V477" s="8"/>
      <c r="W477" s="4"/>
      <c r="X477" s="3"/>
      <c r="Y477" s="3"/>
      <c r="Z477" s="4"/>
      <c r="AA477" s="4"/>
    </row>
    <row r="478" spans="5:27" ht="12" customHeight="1" x14ac:dyDescent="0.3">
      <c r="E478" s="3"/>
      <c r="F478" s="2"/>
      <c r="G478" s="3"/>
      <c r="H478" s="4"/>
      <c r="I478" s="5"/>
      <c r="J478" s="5"/>
      <c r="K478" s="6"/>
      <c r="L478" s="5"/>
      <c r="M478" s="7"/>
      <c r="N478" s="7"/>
      <c r="O478" s="7"/>
      <c r="P478" s="7"/>
      <c r="Q478" s="7"/>
      <c r="R478" s="5"/>
      <c r="S478" s="5"/>
      <c r="T478" s="3"/>
      <c r="U478" s="8"/>
      <c r="V478" s="8"/>
      <c r="W478" s="4"/>
      <c r="X478" s="3"/>
      <c r="Y478" s="3"/>
      <c r="Z478" s="4"/>
      <c r="AA478" s="4"/>
    </row>
    <row r="479" spans="5:27" ht="12" customHeight="1" x14ac:dyDescent="0.3">
      <c r="E479" s="3"/>
      <c r="F479" s="2"/>
      <c r="G479" s="3"/>
      <c r="H479" s="4"/>
      <c r="I479" s="5"/>
      <c r="J479" s="5"/>
      <c r="K479" s="6"/>
      <c r="L479" s="5"/>
      <c r="M479" s="7"/>
      <c r="N479" s="7"/>
      <c r="O479" s="7"/>
      <c r="P479" s="7"/>
      <c r="Q479" s="7"/>
      <c r="R479" s="5"/>
      <c r="S479" s="5"/>
      <c r="T479" s="3"/>
      <c r="U479" s="8"/>
      <c r="V479" s="8"/>
      <c r="W479" s="4"/>
      <c r="X479" s="3"/>
      <c r="Y479" s="3"/>
      <c r="Z479" s="4"/>
      <c r="AA479" s="4"/>
    </row>
    <row r="480" spans="5:27" ht="12" customHeight="1" x14ac:dyDescent="0.3">
      <c r="E480" s="3"/>
      <c r="F480" s="2"/>
      <c r="G480" s="3"/>
      <c r="H480" s="4"/>
      <c r="I480" s="5"/>
      <c r="J480" s="5"/>
      <c r="K480" s="6"/>
      <c r="L480" s="5"/>
      <c r="M480" s="7"/>
      <c r="N480" s="7"/>
      <c r="O480" s="7"/>
      <c r="P480" s="7"/>
      <c r="Q480" s="7"/>
      <c r="R480" s="5"/>
      <c r="S480" s="5"/>
      <c r="T480" s="3"/>
      <c r="U480" s="8"/>
      <c r="V480" s="8"/>
      <c r="W480" s="4"/>
      <c r="X480" s="3"/>
      <c r="Y480" s="3"/>
      <c r="Z480" s="4"/>
      <c r="AA480" s="4"/>
    </row>
    <row r="481" spans="5:27" ht="12" customHeight="1" x14ac:dyDescent="0.3">
      <c r="E481" s="3"/>
      <c r="F481" s="2"/>
      <c r="G481" s="3"/>
      <c r="H481" s="4"/>
      <c r="I481" s="5"/>
      <c r="J481" s="5"/>
      <c r="K481" s="6"/>
      <c r="L481" s="5"/>
      <c r="M481" s="7"/>
      <c r="N481" s="7"/>
      <c r="O481" s="7"/>
      <c r="P481" s="7"/>
      <c r="Q481" s="7"/>
      <c r="R481" s="5"/>
      <c r="S481" s="5"/>
      <c r="T481" s="3"/>
      <c r="U481" s="8"/>
      <c r="V481" s="8"/>
      <c r="W481" s="4"/>
      <c r="X481" s="3"/>
      <c r="Y481" s="3"/>
      <c r="Z481" s="4"/>
      <c r="AA481" s="4"/>
    </row>
    <row r="482" spans="5:27" ht="12" customHeight="1" x14ac:dyDescent="0.3">
      <c r="E482" s="3"/>
      <c r="F482" s="2"/>
      <c r="G482" s="3"/>
      <c r="H482" s="4"/>
      <c r="I482" s="5"/>
      <c r="J482" s="5"/>
      <c r="K482" s="6"/>
      <c r="L482" s="5"/>
      <c r="M482" s="7"/>
      <c r="N482" s="7"/>
      <c r="O482" s="7"/>
      <c r="P482" s="7"/>
      <c r="Q482" s="7"/>
      <c r="R482" s="5"/>
      <c r="S482" s="5"/>
      <c r="T482" s="3"/>
      <c r="U482" s="8"/>
      <c r="V482" s="8"/>
      <c r="W482" s="4"/>
      <c r="X482" s="3"/>
      <c r="Y482" s="3"/>
      <c r="Z482" s="4"/>
      <c r="AA482" s="4"/>
    </row>
    <row r="483" spans="5:27" ht="12" customHeight="1" x14ac:dyDescent="0.3">
      <c r="E483" s="3"/>
      <c r="F483" s="2"/>
      <c r="G483" s="3"/>
      <c r="H483" s="4"/>
      <c r="I483" s="5"/>
      <c r="J483" s="5"/>
      <c r="K483" s="6"/>
      <c r="L483" s="5"/>
      <c r="M483" s="7"/>
      <c r="N483" s="7"/>
      <c r="O483" s="7"/>
      <c r="P483" s="7"/>
      <c r="Q483" s="7"/>
      <c r="R483" s="5"/>
      <c r="S483" s="5"/>
      <c r="T483" s="3"/>
      <c r="U483" s="8"/>
      <c r="V483" s="8"/>
      <c r="W483" s="4"/>
      <c r="X483" s="3"/>
      <c r="Y483" s="3"/>
      <c r="Z483" s="4"/>
      <c r="AA483" s="4"/>
    </row>
    <row r="484" spans="5:27" ht="12" customHeight="1" x14ac:dyDescent="0.3">
      <c r="E484" s="3"/>
      <c r="F484" s="2"/>
      <c r="G484" s="3"/>
      <c r="H484" s="4"/>
      <c r="I484" s="5"/>
      <c r="J484" s="5"/>
      <c r="K484" s="6"/>
      <c r="L484" s="5"/>
      <c r="M484" s="7"/>
      <c r="N484" s="7"/>
      <c r="O484" s="7"/>
      <c r="P484" s="7"/>
      <c r="Q484" s="7"/>
      <c r="R484" s="5"/>
      <c r="S484" s="5"/>
      <c r="T484" s="3"/>
      <c r="U484" s="8"/>
      <c r="V484" s="8"/>
      <c r="W484" s="4"/>
      <c r="X484" s="3"/>
      <c r="Y484" s="3"/>
      <c r="Z484" s="4"/>
      <c r="AA484" s="4"/>
    </row>
    <row r="485" spans="5:27" ht="12" customHeight="1" x14ac:dyDescent="0.3">
      <c r="E485" s="3"/>
      <c r="F485" s="2"/>
      <c r="G485" s="3"/>
      <c r="H485" s="4"/>
      <c r="I485" s="5"/>
      <c r="J485" s="5"/>
      <c r="K485" s="6"/>
      <c r="L485" s="5"/>
      <c r="M485" s="7"/>
      <c r="N485" s="7"/>
      <c r="O485" s="7"/>
      <c r="P485" s="7"/>
      <c r="Q485" s="7"/>
      <c r="R485" s="5"/>
      <c r="S485" s="5"/>
      <c r="T485" s="3"/>
      <c r="U485" s="8"/>
      <c r="V485" s="8"/>
      <c r="W485" s="4"/>
      <c r="X485" s="3"/>
      <c r="Y485" s="3"/>
      <c r="Z485" s="4"/>
      <c r="AA485" s="4"/>
    </row>
    <row r="486" spans="5:27" ht="12" customHeight="1" x14ac:dyDescent="0.3">
      <c r="E486" s="3"/>
      <c r="F486" s="2"/>
      <c r="G486" s="3"/>
      <c r="H486" s="4"/>
      <c r="I486" s="5"/>
      <c r="J486" s="5"/>
      <c r="K486" s="6"/>
      <c r="L486" s="5"/>
      <c r="M486" s="7"/>
      <c r="N486" s="7"/>
      <c r="O486" s="7"/>
      <c r="P486" s="7"/>
      <c r="Q486" s="7"/>
      <c r="R486" s="5"/>
      <c r="S486" s="5"/>
      <c r="T486" s="3"/>
      <c r="U486" s="8"/>
      <c r="V486" s="8"/>
      <c r="W486" s="4"/>
      <c r="X486" s="3"/>
      <c r="Y486" s="3"/>
      <c r="Z486" s="4"/>
      <c r="AA486" s="4"/>
    </row>
    <row r="487" spans="5:27" ht="12" customHeight="1" x14ac:dyDescent="0.3">
      <c r="E487" s="3"/>
      <c r="F487" s="2"/>
      <c r="G487" s="3"/>
      <c r="H487" s="4"/>
      <c r="I487" s="5"/>
      <c r="J487" s="5"/>
      <c r="K487" s="6"/>
      <c r="L487" s="5"/>
      <c r="M487" s="7"/>
      <c r="N487" s="7"/>
      <c r="O487" s="7"/>
      <c r="P487" s="7"/>
      <c r="Q487" s="7"/>
      <c r="R487" s="5"/>
      <c r="S487" s="5"/>
      <c r="T487" s="3"/>
      <c r="U487" s="8"/>
      <c r="V487" s="8"/>
      <c r="W487" s="4"/>
      <c r="X487" s="3"/>
      <c r="Y487" s="3"/>
      <c r="Z487" s="4"/>
      <c r="AA487" s="4"/>
    </row>
    <row r="488" spans="5:27" ht="12" customHeight="1" x14ac:dyDescent="0.3">
      <c r="E488" s="3"/>
      <c r="F488" s="2"/>
      <c r="G488" s="3"/>
      <c r="H488" s="4"/>
      <c r="I488" s="5"/>
      <c r="J488" s="5"/>
      <c r="K488" s="6"/>
      <c r="L488" s="5"/>
      <c r="M488" s="7"/>
      <c r="N488" s="7"/>
      <c r="O488" s="7"/>
      <c r="P488" s="7"/>
      <c r="Q488" s="7"/>
      <c r="R488" s="5"/>
      <c r="S488" s="5"/>
      <c r="T488" s="3"/>
      <c r="U488" s="8"/>
      <c r="V488" s="8"/>
      <c r="W488" s="4"/>
      <c r="X488" s="3"/>
      <c r="Y488" s="3"/>
      <c r="Z488" s="4"/>
      <c r="AA488" s="4"/>
    </row>
    <row r="489" spans="5:27" ht="12" customHeight="1" x14ac:dyDescent="0.3">
      <c r="E489" s="3"/>
      <c r="F489" s="2"/>
      <c r="G489" s="3"/>
      <c r="H489" s="4"/>
      <c r="I489" s="5"/>
      <c r="J489" s="5"/>
      <c r="K489" s="6"/>
      <c r="L489" s="5"/>
      <c r="M489" s="7"/>
      <c r="N489" s="7"/>
      <c r="O489" s="7"/>
      <c r="P489" s="7"/>
      <c r="Q489" s="7"/>
      <c r="R489" s="5"/>
      <c r="S489" s="5"/>
      <c r="T489" s="3"/>
      <c r="U489" s="8"/>
      <c r="V489" s="8"/>
      <c r="W489" s="4"/>
      <c r="X489" s="3"/>
      <c r="Y489" s="3"/>
      <c r="Z489" s="4"/>
      <c r="AA489" s="4"/>
    </row>
    <row r="490" spans="5:27" ht="12" customHeight="1" x14ac:dyDescent="0.3">
      <c r="E490" s="3"/>
      <c r="F490" s="2"/>
      <c r="G490" s="3"/>
      <c r="H490" s="4"/>
      <c r="I490" s="5"/>
      <c r="J490" s="5"/>
      <c r="K490" s="6"/>
      <c r="L490" s="5"/>
      <c r="M490" s="7"/>
      <c r="N490" s="7"/>
      <c r="O490" s="7"/>
      <c r="P490" s="7"/>
      <c r="Q490" s="7"/>
      <c r="R490" s="5"/>
      <c r="S490" s="5"/>
      <c r="T490" s="3"/>
      <c r="U490" s="8"/>
      <c r="V490" s="8"/>
      <c r="W490" s="4"/>
      <c r="X490" s="3"/>
      <c r="Y490" s="3"/>
      <c r="Z490" s="4"/>
      <c r="AA490" s="4"/>
    </row>
    <row r="491" spans="5:27" ht="12" customHeight="1" x14ac:dyDescent="0.3">
      <c r="E491" s="3"/>
      <c r="F491" s="2"/>
      <c r="G491" s="3"/>
      <c r="H491" s="4"/>
      <c r="I491" s="5"/>
      <c r="J491" s="5"/>
      <c r="K491" s="6"/>
      <c r="L491" s="5"/>
      <c r="M491" s="7"/>
      <c r="N491" s="7"/>
      <c r="O491" s="7"/>
      <c r="P491" s="7"/>
      <c r="Q491" s="7"/>
      <c r="R491" s="5"/>
      <c r="S491" s="5"/>
      <c r="T491" s="3"/>
      <c r="U491" s="8"/>
      <c r="V491" s="8"/>
      <c r="W491" s="4"/>
      <c r="X491" s="3"/>
      <c r="Y491" s="3"/>
      <c r="Z491" s="4"/>
      <c r="AA491" s="4"/>
    </row>
    <row r="492" spans="5:27" ht="12" customHeight="1" x14ac:dyDescent="0.3">
      <c r="E492" s="3"/>
      <c r="F492" s="2"/>
      <c r="G492" s="3"/>
      <c r="H492" s="4"/>
      <c r="I492" s="5"/>
      <c r="J492" s="5"/>
      <c r="K492" s="6"/>
      <c r="L492" s="5"/>
      <c r="M492" s="7"/>
      <c r="N492" s="7"/>
      <c r="O492" s="7"/>
      <c r="P492" s="7"/>
      <c r="Q492" s="7"/>
      <c r="R492" s="5"/>
      <c r="S492" s="5"/>
      <c r="T492" s="3"/>
      <c r="U492" s="8"/>
      <c r="V492" s="8"/>
      <c r="W492" s="4"/>
      <c r="X492" s="3"/>
      <c r="Y492" s="3"/>
      <c r="Z492" s="4"/>
      <c r="AA492" s="4"/>
    </row>
    <row r="493" spans="5:27" ht="12" customHeight="1" x14ac:dyDescent="0.3">
      <c r="E493" s="3"/>
      <c r="F493" s="2"/>
      <c r="G493" s="3"/>
      <c r="H493" s="4"/>
      <c r="I493" s="5"/>
      <c r="J493" s="5"/>
      <c r="K493" s="6"/>
      <c r="L493" s="5"/>
      <c r="M493" s="7"/>
      <c r="N493" s="7"/>
      <c r="O493" s="7"/>
      <c r="P493" s="7"/>
      <c r="Q493" s="7"/>
      <c r="R493" s="5"/>
      <c r="S493" s="5"/>
      <c r="T493" s="3"/>
      <c r="U493" s="8"/>
      <c r="V493" s="8"/>
      <c r="W493" s="4"/>
      <c r="X493" s="3"/>
      <c r="Y493" s="3"/>
      <c r="Z493" s="4"/>
      <c r="AA493" s="4"/>
    </row>
    <row r="494" spans="5:27" ht="12" customHeight="1" x14ac:dyDescent="0.3">
      <c r="E494" s="3"/>
      <c r="F494" s="2"/>
      <c r="G494" s="3"/>
      <c r="H494" s="4"/>
      <c r="I494" s="5"/>
      <c r="J494" s="5"/>
      <c r="K494" s="6"/>
      <c r="L494" s="5"/>
      <c r="M494" s="7"/>
      <c r="N494" s="7"/>
      <c r="O494" s="7"/>
      <c r="P494" s="7"/>
      <c r="Q494" s="7"/>
      <c r="R494" s="5"/>
      <c r="S494" s="5"/>
      <c r="T494" s="3"/>
      <c r="U494" s="8"/>
      <c r="V494" s="8"/>
      <c r="W494" s="4"/>
      <c r="X494" s="3"/>
      <c r="Y494" s="3"/>
      <c r="Z494" s="4"/>
      <c r="AA494" s="4"/>
    </row>
    <row r="495" spans="5:27" ht="12" customHeight="1" x14ac:dyDescent="0.3">
      <c r="E495" s="3"/>
      <c r="F495" s="2"/>
      <c r="G495" s="3"/>
      <c r="H495" s="4"/>
      <c r="I495" s="5"/>
      <c r="J495" s="5"/>
      <c r="K495" s="6"/>
      <c r="L495" s="5"/>
      <c r="M495" s="7"/>
      <c r="N495" s="7"/>
      <c r="O495" s="7"/>
      <c r="P495" s="7"/>
      <c r="Q495" s="7"/>
      <c r="R495" s="5"/>
      <c r="S495" s="5"/>
      <c r="T495" s="3"/>
      <c r="U495" s="8"/>
      <c r="V495" s="8"/>
      <c r="W495" s="4"/>
      <c r="X495" s="3"/>
      <c r="Y495" s="3"/>
      <c r="Z495" s="4"/>
      <c r="AA495" s="4"/>
    </row>
    <row r="496" spans="5:27" ht="12" customHeight="1" x14ac:dyDescent="0.3">
      <c r="E496" s="3"/>
      <c r="F496" s="2"/>
      <c r="G496" s="3"/>
      <c r="H496" s="4"/>
      <c r="I496" s="5"/>
      <c r="J496" s="5"/>
      <c r="K496" s="6"/>
      <c r="L496" s="5"/>
      <c r="M496" s="7"/>
      <c r="N496" s="7"/>
      <c r="O496" s="7"/>
      <c r="P496" s="7"/>
      <c r="Q496" s="7"/>
      <c r="R496" s="5"/>
      <c r="S496" s="5"/>
      <c r="T496" s="3"/>
      <c r="U496" s="8"/>
      <c r="V496" s="8"/>
      <c r="W496" s="4"/>
      <c r="X496" s="3"/>
      <c r="Y496" s="3"/>
      <c r="Z496" s="4"/>
      <c r="AA496" s="4"/>
    </row>
    <row r="497" spans="5:27" ht="12" customHeight="1" x14ac:dyDescent="0.3">
      <c r="E497" s="3"/>
      <c r="F497" s="2"/>
      <c r="G497" s="3"/>
      <c r="H497" s="4"/>
      <c r="I497" s="5"/>
      <c r="J497" s="5"/>
      <c r="K497" s="6"/>
      <c r="L497" s="5"/>
      <c r="M497" s="7"/>
      <c r="N497" s="7"/>
      <c r="O497" s="7"/>
      <c r="P497" s="7"/>
      <c r="Q497" s="7"/>
      <c r="R497" s="5"/>
      <c r="S497" s="5"/>
      <c r="T497" s="3"/>
      <c r="U497" s="8"/>
      <c r="V497" s="8"/>
      <c r="W497" s="4"/>
      <c r="X497" s="3"/>
      <c r="Y497" s="3"/>
      <c r="Z497" s="4"/>
      <c r="AA497" s="4"/>
    </row>
    <row r="498" spans="5:27" ht="12" customHeight="1" x14ac:dyDescent="0.3">
      <c r="E498" s="3"/>
      <c r="F498" s="2"/>
      <c r="G498" s="3"/>
      <c r="H498" s="4"/>
      <c r="I498" s="5"/>
      <c r="J498" s="5"/>
      <c r="K498" s="6"/>
      <c r="L498" s="5"/>
      <c r="M498" s="7"/>
      <c r="N498" s="7"/>
      <c r="O498" s="7"/>
      <c r="P498" s="7"/>
      <c r="Q498" s="7"/>
      <c r="R498" s="5"/>
      <c r="S498" s="5"/>
      <c r="T498" s="3"/>
      <c r="U498" s="8"/>
      <c r="V498" s="8"/>
      <c r="W498" s="4"/>
      <c r="X498" s="3"/>
      <c r="Y498" s="3"/>
      <c r="Z498" s="4"/>
      <c r="AA498" s="4"/>
    </row>
    <row r="499" spans="5:27" ht="12" customHeight="1" x14ac:dyDescent="0.3">
      <c r="E499" s="3"/>
      <c r="F499" s="2"/>
      <c r="G499" s="3"/>
      <c r="H499" s="4"/>
      <c r="I499" s="5"/>
      <c r="J499" s="5"/>
      <c r="K499" s="6"/>
      <c r="L499" s="5"/>
      <c r="M499" s="7"/>
      <c r="N499" s="7"/>
      <c r="O499" s="7"/>
      <c r="P499" s="7"/>
      <c r="Q499" s="7"/>
      <c r="R499" s="5"/>
      <c r="S499" s="5"/>
      <c r="T499" s="3"/>
      <c r="U499" s="8"/>
      <c r="V499" s="8"/>
      <c r="W499" s="4"/>
      <c r="X499" s="3"/>
      <c r="Y499" s="3"/>
      <c r="Z499" s="4"/>
      <c r="AA499" s="4"/>
    </row>
    <row r="500" spans="5:27" ht="12" customHeight="1" x14ac:dyDescent="0.3">
      <c r="E500" s="3"/>
      <c r="F500" s="2"/>
      <c r="G500" s="3"/>
      <c r="H500" s="4"/>
      <c r="I500" s="5"/>
      <c r="J500" s="5"/>
      <c r="K500" s="6"/>
      <c r="L500" s="5"/>
      <c r="M500" s="7"/>
      <c r="N500" s="7"/>
      <c r="O500" s="7"/>
      <c r="P500" s="7"/>
      <c r="Q500" s="7"/>
      <c r="R500" s="5"/>
      <c r="S500" s="5"/>
      <c r="T500" s="3"/>
      <c r="U500" s="8"/>
      <c r="V500" s="8"/>
      <c r="W500" s="4"/>
      <c r="X500" s="3"/>
      <c r="Y500" s="3"/>
      <c r="Z500" s="4"/>
      <c r="AA500" s="4"/>
    </row>
    <row r="501" spans="5:27" ht="12" customHeight="1" x14ac:dyDescent="0.3">
      <c r="E501" s="3"/>
      <c r="F501" s="2"/>
      <c r="G501" s="3"/>
      <c r="H501" s="4"/>
      <c r="I501" s="5"/>
      <c r="J501" s="5"/>
      <c r="K501" s="6"/>
      <c r="L501" s="5"/>
      <c r="M501" s="7"/>
      <c r="N501" s="7"/>
      <c r="O501" s="7"/>
      <c r="P501" s="7"/>
      <c r="Q501" s="7"/>
      <c r="R501" s="5"/>
      <c r="S501" s="5"/>
      <c r="T501" s="3"/>
      <c r="U501" s="8"/>
      <c r="V501" s="8"/>
      <c r="W501" s="4"/>
      <c r="X501" s="3"/>
      <c r="Y501" s="3"/>
      <c r="Z501" s="4"/>
      <c r="AA501" s="4"/>
    </row>
    <row r="502" spans="5:27" ht="12" customHeight="1" x14ac:dyDescent="0.3">
      <c r="E502" s="3"/>
      <c r="F502" s="2"/>
      <c r="G502" s="3"/>
      <c r="H502" s="4"/>
      <c r="I502" s="5"/>
      <c r="J502" s="5"/>
      <c r="K502" s="6"/>
      <c r="L502" s="5"/>
      <c r="M502" s="7"/>
      <c r="N502" s="7"/>
      <c r="O502" s="7"/>
      <c r="P502" s="7"/>
      <c r="Q502" s="7"/>
      <c r="R502" s="5"/>
      <c r="S502" s="5"/>
      <c r="T502" s="3"/>
      <c r="U502" s="8"/>
      <c r="V502" s="8"/>
      <c r="W502" s="4"/>
      <c r="X502" s="3"/>
      <c r="Y502" s="3"/>
      <c r="Z502" s="4"/>
      <c r="AA502" s="4"/>
    </row>
    <row r="503" spans="5:27" ht="12" customHeight="1" x14ac:dyDescent="0.3">
      <c r="E503" s="3"/>
      <c r="F503" s="2"/>
      <c r="G503" s="3"/>
      <c r="H503" s="4"/>
      <c r="I503" s="5"/>
      <c r="J503" s="5"/>
      <c r="K503" s="6"/>
      <c r="L503" s="5"/>
      <c r="M503" s="7"/>
      <c r="N503" s="7"/>
      <c r="O503" s="7"/>
      <c r="P503" s="7"/>
      <c r="Q503" s="7"/>
      <c r="R503" s="5"/>
      <c r="S503" s="5"/>
      <c r="T503" s="3"/>
      <c r="U503" s="8"/>
      <c r="V503" s="8"/>
      <c r="W503" s="4"/>
      <c r="X503" s="3"/>
      <c r="Y503" s="3"/>
      <c r="Z503" s="4"/>
      <c r="AA503" s="4"/>
    </row>
    <row r="504" spans="5:27" ht="12" customHeight="1" x14ac:dyDescent="0.3">
      <c r="E504" s="3"/>
      <c r="F504" s="2"/>
      <c r="G504" s="3"/>
      <c r="H504" s="4"/>
      <c r="I504" s="5"/>
      <c r="J504" s="5"/>
      <c r="K504" s="6"/>
      <c r="L504" s="5"/>
      <c r="M504" s="7"/>
      <c r="N504" s="7"/>
      <c r="O504" s="7"/>
      <c r="P504" s="7"/>
      <c r="Q504" s="7"/>
      <c r="R504" s="5"/>
      <c r="S504" s="5"/>
      <c r="T504" s="3"/>
      <c r="U504" s="8"/>
      <c r="V504" s="8"/>
      <c r="W504" s="4"/>
      <c r="X504" s="3"/>
      <c r="Y504" s="3"/>
      <c r="Z504" s="4"/>
      <c r="AA504" s="4"/>
    </row>
    <row r="505" spans="5:27" ht="12" customHeight="1" x14ac:dyDescent="0.3">
      <c r="E505" s="3"/>
      <c r="F505" s="2"/>
      <c r="G505" s="3"/>
      <c r="H505" s="4"/>
      <c r="I505" s="5"/>
      <c r="J505" s="5"/>
      <c r="K505" s="6"/>
      <c r="L505" s="5"/>
      <c r="M505" s="7"/>
      <c r="N505" s="7"/>
      <c r="O505" s="7"/>
      <c r="P505" s="7"/>
      <c r="Q505" s="7"/>
      <c r="R505" s="5"/>
      <c r="S505" s="5"/>
      <c r="T505" s="3"/>
      <c r="U505" s="8"/>
      <c r="V505" s="8"/>
      <c r="W505" s="4"/>
      <c r="X505" s="3"/>
      <c r="Y505" s="3"/>
      <c r="Z505" s="4"/>
      <c r="AA505" s="4"/>
    </row>
    <row r="506" spans="5:27" ht="12" customHeight="1" x14ac:dyDescent="0.3">
      <c r="E506" s="3"/>
      <c r="F506" s="2"/>
      <c r="G506" s="3"/>
      <c r="H506" s="4"/>
      <c r="I506" s="5"/>
      <c r="J506" s="5"/>
      <c r="K506" s="6"/>
      <c r="L506" s="5"/>
      <c r="M506" s="7"/>
      <c r="N506" s="7"/>
      <c r="O506" s="7"/>
      <c r="P506" s="7"/>
      <c r="Q506" s="7"/>
      <c r="R506" s="5"/>
      <c r="S506" s="5"/>
      <c r="T506" s="3"/>
      <c r="U506" s="8"/>
      <c r="V506" s="8"/>
      <c r="W506" s="4"/>
      <c r="X506" s="3"/>
      <c r="Y506" s="3"/>
      <c r="Z506" s="4"/>
      <c r="AA506" s="4"/>
    </row>
    <row r="507" spans="5:27" ht="12" customHeight="1" x14ac:dyDescent="0.3">
      <c r="E507" s="3"/>
      <c r="F507" s="2"/>
      <c r="G507" s="3"/>
      <c r="H507" s="4"/>
      <c r="I507" s="5"/>
      <c r="J507" s="5"/>
      <c r="K507" s="6"/>
      <c r="L507" s="5"/>
      <c r="M507" s="7"/>
      <c r="N507" s="7"/>
      <c r="O507" s="7"/>
      <c r="P507" s="7"/>
      <c r="Q507" s="7"/>
      <c r="R507" s="5"/>
      <c r="S507" s="5"/>
      <c r="T507" s="3"/>
      <c r="U507" s="8"/>
      <c r="V507" s="8"/>
      <c r="W507" s="4"/>
      <c r="X507" s="3"/>
      <c r="Y507" s="3"/>
      <c r="Z507" s="4"/>
      <c r="AA507" s="4"/>
    </row>
    <row r="508" spans="5:27" ht="12" customHeight="1" x14ac:dyDescent="0.3">
      <c r="E508" s="3"/>
      <c r="F508" s="2"/>
      <c r="G508" s="3"/>
      <c r="H508" s="4"/>
      <c r="I508" s="5"/>
      <c r="J508" s="5"/>
      <c r="K508" s="6"/>
      <c r="L508" s="5"/>
      <c r="M508" s="7"/>
      <c r="N508" s="7"/>
      <c r="O508" s="7"/>
      <c r="P508" s="7"/>
      <c r="Q508" s="7"/>
      <c r="R508" s="5"/>
      <c r="S508" s="5"/>
      <c r="T508" s="3"/>
      <c r="U508" s="8"/>
      <c r="V508" s="8"/>
      <c r="W508" s="4"/>
      <c r="X508" s="3"/>
      <c r="Y508" s="3"/>
      <c r="Z508" s="4"/>
      <c r="AA508" s="4"/>
    </row>
    <row r="509" spans="5:27" ht="12" customHeight="1" x14ac:dyDescent="0.3">
      <c r="E509" s="3"/>
      <c r="F509" s="2"/>
      <c r="G509" s="3"/>
      <c r="H509" s="4"/>
      <c r="I509" s="5"/>
      <c r="J509" s="5"/>
      <c r="K509" s="6"/>
      <c r="L509" s="5"/>
      <c r="M509" s="7"/>
      <c r="N509" s="7"/>
      <c r="O509" s="7"/>
      <c r="P509" s="7"/>
      <c r="Q509" s="7"/>
      <c r="R509" s="5"/>
      <c r="S509" s="5"/>
      <c r="T509" s="3"/>
      <c r="U509" s="8"/>
      <c r="V509" s="8"/>
      <c r="W509" s="4"/>
      <c r="X509" s="3"/>
      <c r="Y509" s="3"/>
      <c r="Z509" s="4"/>
      <c r="AA509" s="4"/>
    </row>
    <row r="510" spans="5:27" ht="12" customHeight="1" x14ac:dyDescent="0.3">
      <c r="E510" s="3"/>
      <c r="F510" s="2"/>
      <c r="G510" s="3"/>
      <c r="H510" s="4"/>
      <c r="I510" s="5"/>
      <c r="J510" s="5"/>
      <c r="K510" s="6"/>
      <c r="L510" s="5"/>
      <c r="M510" s="7"/>
      <c r="N510" s="7"/>
      <c r="O510" s="7"/>
      <c r="P510" s="7"/>
      <c r="Q510" s="7"/>
      <c r="R510" s="5"/>
      <c r="S510" s="5"/>
      <c r="T510" s="3"/>
      <c r="U510" s="8"/>
      <c r="V510" s="8"/>
      <c r="W510" s="4"/>
      <c r="X510" s="3"/>
      <c r="Y510" s="3"/>
      <c r="Z510" s="4"/>
      <c r="AA510" s="4"/>
    </row>
    <row r="511" spans="5:27" ht="12" customHeight="1" x14ac:dyDescent="0.3">
      <c r="E511" s="3"/>
      <c r="F511" s="2"/>
      <c r="G511" s="3"/>
      <c r="H511" s="4"/>
      <c r="I511" s="5"/>
      <c r="J511" s="5"/>
      <c r="K511" s="6"/>
      <c r="L511" s="5"/>
      <c r="M511" s="7"/>
      <c r="N511" s="7"/>
      <c r="O511" s="7"/>
      <c r="P511" s="7"/>
      <c r="Q511" s="7"/>
      <c r="R511" s="5"/>
      <c r="S511" s="5"/>
      <c r="T511" s="3"/>
      <c r="U511" s="8"/>
      <c r="V511" s="8"/>
      <c r="W511" s="4"/>
      <c r="X511" s="3"/>
      <c r="Y511" s="3"/>
      <c r="Z511" s="4"/>
      <c r="AA511" s="4"/>
    </row>
    <row r="512" spans="5:27" ht="12" customHeight="1" x14ac:dyDescent="0.3">
      <c r="E512" s="3"/>
      <c r="F512" s="2"/>
      <c r="G512" s="3"/>
      <c r="H512" s="4"/>
      <c r="I512" s="5"/>
      <c r="J512" s="5"/>
      <c r="K512" s="6"/>
      <c r="L512" s="5"/>
      <c r="M512" s="7"/>
      <c r="N512" s="7"/>
      <c r="O512" s="7"/>
      <c r="P512" s="7"/>
      <c r="Q512" s="7"/>
      <c r="R512" s="5"/>
      <c r="S512" s="5"/>
      <c r="T512" s="3"/>
      <c r="U512" s="8"/>
      <c r="V512" s="8"/>
      <c r="W512" s="4"/>
      <c r="X512" s="3"/>
      <c r="Y512" s="3"/>
      <c r="Z512" s="4"/>
      <c r="AA512" s="4"/>
    </row>
    <row r="513" spans="5:27" ht="12" customHeight="1" x14ac:dyDescent="0.3">
      <c r="E513" s="3"/>
      <c r="F513" s="2"/>
      <c r="G513" s="3"/>
      <c r="H513" s="4"/>
      <c r="I513" s="5"/>
      <c r="J513" s="5"/>
      <c r="K513" s="6"/>
      <c r="L513" s="5"/>
      <c r="M513" s="7"/>
      <c r="N513" s="7"/>
      <c r="O513" s="7"/>
      <c r="P513" s="7"/>
      <c r="Q513" s="7"/>
      <c r="R513" s="5"/>
      <c r="S513" s="5"/>
      <c r="T513" s="3"/>
      <c r="U513" s="8"/>
      <c r="V513" s="8"/>
      <c r="W513" s="4"/>
      <c r="X513" s="3"/>
      <c r="Y513" s="3"/>
      <c r="Z513" s="4"/>
      <c r="AA513" s="4"/>
    </row>
    <row r="514" spans="5:27" ht="12" customHeight="1" x14ac:dyDescent="0.3">
      <c r="E514" s="3"/>
      <c r="F514" s="2"/>
      <c r="G514" s="3"/>
      <c r="H514" s="4"/>
      <c r="I514" s="5"/>
      <c r="J514" s="5"/>
      <c r="K514" s="6"/>
      <c r="L514" s="5"/>
      <c r="M514" s="7"/>
      <c r="N514" s="7"/>
      <c r="O514" s="7"/>
      <c r="P514" s="7"/>
      <c r="Q514" s="7"/>
      <c r="R514" s="5"/>
      <c r="S514" s="5"/>
      <c r="T514" s="3"/>
      <c r="U514" s="8"/>
      <c r="V514" s="8"/>
      <c r="W514" s="4"/>
      <c r="X514" s="3"/>
      <c r="Y514" s="3"/>
      <c r="Z514" s="4"/>
      <c r="AA514" s="4"/>
    </row>
    <row r="515" spans="5:27" ht="12" customHeight="1" x14ac:dyDescent="0.3">
      <c r="E515" s="3"/>
      <c r="F515" s="2"/>
      <c r="G515" s="3"/>
      <c r="H515" s="4"/>
      <c r="I515" s="5"/>
      <c r="J515" s="5"/>
      <c r="K515" s="6"/>
      <c r="L515" s="5"/>
      <c r="M515" s="7"/>
      <c r="N515" s="7"/>
      <c r="O515" s="7"/>
      <c r="P515" s="7"/>
      <c r="Q515" s="7"/>
      <c r="R515" s="5"/>
      <c r="S515" s="5"/>
      <c r="T515" s="3"/>
      <c r="U515" s="8"/>
      <c r="V515" s="8"/>
      <c r="W515" s="4"/>
      <c r="X515" s="3"/>
      <c r="Y515" s="3"/>
      <c r="Z515" s="4"/>
      <c r="AA515" s="4"/>
    </row>
    <row r="516" spans="5:27" ht="12" customHeight="1" x14ac:dyDescent="0.3">
      <c r="E516" s="3"/>
      <c r="F516" s="2"/>
      <c r="G516" s="3"/>
      <c r="H516" s="4"/>
      <c r="I516" s="5"/>
      <c r="J516" s="5"/>
      <c r="K516" s="6"/>
      <c r="L516" s="5"/>
      <c r="M516" s="7"/>
      <c r="N516" s="7"/>
      <c r="O516" s="7"/>
      <c r="P516" s="7"/>
      <c r="Q516" s="7"/>
      <c r="R516" s="5"/>
      <c r="S516" s="5"/>
      <c r="T516" s="3"/>
      <c r="U516" s="8"/>
      <c r="V516" s="8"/>
      <c r="W516" s="4"/>
      <c r="X516" s="3"/>
      <c r="Y516" s="3"/>
      <c r="Z516" s="4"/>
      <c r="AA516" s="4"/>
    </row>
    <row r="517" spans="5:27" ht="12" customHeight="1" x14ac:dyDescent="0.3">
      <c r="F517" s="97"/>
      <c r="H517" s="98"/>
    </row>
    <row r="518" spans="5:27" ht="12" customHeight="1" x14ac:dyDescent="0.3">
      <c r="F518" s="97"/>
      <c r="H518" s="98"/>
    </row>
    <row r="519" spans="5:27" ht="12" customHeight="1" x14ac:dyDescent="0.3">
      <c r="F519" s="97"/>
      <c r="H519" s="98"/>
    </row>
    <row r="520" spans="5:27" ht="12" customHeight="1" x14ac:dyDescent="0.3">
      <c r="F520" s="97"/>
      <c r="H520" s="98"/>
    </row>
    <row r="521" spans="5:27" ht="12" customHeight="1" x14ac:dyDescent="0.3">
      <c r="F521" s="97"/>
      <c r="H521" s="98"/>
    </row>
    <row r="522" spans="5:27" ht="12" customHeight="1" x14ac:dyDescent="0.3">
      <c r="F522" s="97"/>
      <c r="H522" s="98"/>
    </row>
    <row r="523" spans="5:27" ht="12" customHeight="1" x14ac:dyDescent="0.3">
      <c r="F523" s="97"/>
      <c r="H523" s="98"/>
    </row>
    <row r="524" spans="5:27" ht="12" customHeight="1" x14ac:dyDescent="0.3">
      <c r="F524" s="97"/>
      <c r="H524" s="98"/>
    </row>
    <row r="525" spans="5:27" ht="12" customHeight="1" x14ac:dyDescent="0.3">
      <c r="F525" s="97"/>
      <c r="H525" s="98"/>
    </row>
    <row r="526" spans="5:27" ht="12" customHeight="1" x14ac:dyDescent="0.3">
      <c r="F526" s="97"/>
      <c r="H526" s="98"/>
    </row>
    <row r="527" spans="5:27" ht="12" customHeight="1" x14ac:dyDescent="0.3">
      <c r="F527" s="97"/>
      <c r="H527" s="98"/>
    </row>
    <row r="528" spans="5:27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  <row r="1110" spans="6:8" ht="12" customHeight="1" x14ac:dyDescent="0.3">
      <c r="F1110" s="97"/>
      <c r="H1110" s="98"/>
    </row>
    <row r="1111" spans="6:8" ht="12" customHeight="1" x14ac:dyDescent="0.3">
      <c r="F1111" s="97"/>
      <c r="H1111" s="98"/>
    </row>
    <row r="1112" spans="6:8" ht="12" customHeight="1" x14ac:dyDescent="0.3">
      <c r="F1112" s="97"/>
      <c r="H1112" s="98"/>
    </row>
    <row r="1113" spans="6:8" ht="12" customHeight="1" x14ac:dyDescent="0.3">
      <c r="F1113" s="97"/>
      <c r="H1113" s="98"/>
    </row>
    <row r="1114" spans="6:8" ht="12" customHeight="1" x14ac:dyDescent="0.3">
      <c r="F1114" s="97"/>
      <c r="H1114" s="98"/>
    </row>
    <row r="1115" spans="6:8" ht="12" customHeight="1" x14ac:dyDescent="0.3">
      <c r="F1115" s="97"/>
      <c r="H1115" s="98"/>
    </row>
    <row r="1116" spans="6:8" ht="12" customHeight="1" x14ac:dyDescent="0.3">
      <c r="F1116" s="97"/>
      <c r="H1116" s="98"/>
    </row>
    <row r="1117" spans="6:8" ht="12" customHeight="1" x14ac:dyDescent="0.3">
      <c r="F1117" s="97"/>
      <c r="H1117" s="98"/>
    </row>
    <row r="1118" spans="6:8" ht="12" customHeight="1" x14ac:dyDescent="0.3">
      <c r="F1118" s="97"/>
      <c r="H1118" s="98"/>
    </row>
    <row r="1119" spans="6:8" ht="12" customHeight="1" x14ac:dyDescent="0.3">
      <c r="F1119" s="97"/>
      <c r="H1119" s="98"/>
    </row>
    <row r="1120" spans="6:8" ht="12" customHeight="1" x14ac:dyDescent="0.3">
      <c r="F1120" s="97"/>
      <c r="H1120" s="98"/>
    </row>
    <row r="1121" spans="6:8" ht="12" customHeight="1" x14ac:dyDescent="0.3">
      <c r="F1121" s="97"/>
      <c r="H1121" s="98"/>
    </row>
    <row r="1122" spans="6:8" ht="12" customHeight="1" x14ac:dyDescent="0.3">
      <c r="F1122" s="97"/>
      <c r="H1122" s="98"/>
    </row>
    <row r="1123" spans="6:8" ht="12" customHeight="1" x14ac:dyDescent="0.3">
      <c r="F1123" s="97"/>
      <c r="H1123" s="98"/>
    </row>
    <row r="1124" spans="6:8" ht="12" customHeight="1" x14ac:dyDescent="0.3">
      <c r="F1124" s="97"/>
      <c r="H1124" s="98"/>
    </row>
    <row r="1125" spans="6:8" ht="12" customHeight="1" x14ac:dyDescent="0.3">
      <c r="F1125" s="97"/>
      <c r="H1125" s="98"/>
    </row>
    <row r="1126" spans="6:8" ht="12" customHeight="1" x14ac:dyDescent="0.3">
      <c r="F1126" s="97"/>
      <c r="H1126" s="98"/>
    </row>
    <row r="1127" spans="6:8" ht="12" customHeight="1" x14ac:dyDescent="0.3">
      <c r="F1127" s="97"/>
      <c r="H1127" s="98"/>
    </row>
    <row r="1128" spans="6:8" ht="12" customHeight="1" x14ac:dyDescent="0.3">
      <c r="F1128" s="97"/>
      <c r="H1128" s="98"/>
    </row>
    <row r="1129" spans="6:8" ht="12" customHeight="1" x14ac:dyDescent="0.3">
      <c r="F1129" s="97"/>
      <c r="H1129" s="98"/>
    </row>
    <row r="1130" spans="6:8" ht="12" customHeight="1" x14ac:dyDescent="0.3">
      <c r="F1130" s="97"/>
      <c r="H1130" s="98"/>
    </row>
    <row r="1131" spans="6:8" ht="12" customHeight="1" x14ac:dyDescent="0.3">
      <c r="F1131" s="97"/>
      <c r="H1131" s="98"/>
    </row>
    <row r="1132" spans="6:8" ht="12" customHeight="1" x14ac:dyDescent="0.3">
      <c r="F1132" s="97"/>
      <c r="H1132" s="98"/>
    </row>
    <row r="1133" spans="6:8" ht="12" customHeight="1" x14ac:dyDescent="0.3">
      <c r="F1133" s="97"/>
      <c r="H1133" s="98"/>
    </row>
    <row r="1134" spans="6:8" ht="12" customHeight="1" x14ac:dyDescent="0.3">
      <c r="F1134" s="97"/>
      <c r="H1134" s="98"/>
    </row>
    <row r="1135" spans="6:8" ht="12" customHeight="1" x14ac:dyDescent="0.3">
      <c r="F1135" s="97"/>
      <c r="H1135" s="98"/>
    </row>
    <row r="1136" spans="6:8" ht="12" customHeight="1" x14ac:dyDescent="0.3">
      <c r="F1136" s="97"/>
      <c r="H1136" s="98"/>
    </row>
    <row r="1137" spans="6:8" ht="12" customHeight="1" x14ac:dyDescent="0.3">
      <c r="F1137" s="97"/>
      <c r="H1137" s="98"/>
    </row>
    <row r="1138" spans="6:8" ht="12" customHeight="1" x14ac:dyDescent="0.3">
      <c r="F1138" s="97"/>
      <c r="H1138" s="98"/>
    </row>
    <row r="1139" spans="6:8" ht="12" customHeight="1" x14ac:dyDescent="0.3">
      <c r="F1139" s="97"/>
      <c r="H1139" s="98"/>
    </row>
    <row r="1140" spans="6:8" ht="12" customHeight="1" x14ac:dyDescent="0.3">
      <c r="F1140" s="97"/>
      <c r="H1140" s="98"/>
    </row>
    <row r="1141" spans="6:8" ht="12" customHeight="1" x14ac:dyDescent="0.3">
      <c r="F1141" s="97"/>
      <c r="H1141" s="98"/>
    </row>
    <row r="1142" spans="6:8" ht="12" customHeight="1" x14ac:dyDescent="0.3">
      <c r="F1142" s="97"/>
      <c r="H1142" s="98"/>
    </row>
    <row r="1143" spans="6:8" ht="12" customHeight="1" x14ac:dyDescent="0.3">
      <c r="F1143" s="97"/>
      <c r="H1143" s="98"/>
    </row>
    <row r="1144" spans="6:8" ht="12" customHeight="1" x14ac:dyDescent="0.3">
      <c r="F1144" s="97"/>
      <c r="H1144" s="98"/>
    </row>
    <row r="1145" spans="6:8" ht="12" customHeight="1" x14ac:dyDescent="0.3">
      <c r="F1145" s="97"/>
      <c r="H1145" s="98"/>
    </row>
    <row r="1146" spans="6:8" ht="12" customHeight="1" x14ac:dyDescent="0.3">
      <c r="F1146" s="97"/>
      <c r="H1146" s="98"/>
    </row>
    <row r="1147" spans="6:8" ht="12" customHeight="1" x14ac:dyDescent="0.3">
      <c r="F1147" s="97"/>
      <c r="H1147" s="98"/>
    </row>
    <row r="1148" spans="6:8" ht="12" customHeight="1" x14ac:dyDescent="0.3">
      <c r="F1148" s="97"/>
      <c r="H1148" s="98"/>
    </row>
    <row r="1149" spans="6:8" ht="12" customHeight="1" x14ac:dyDescent="0.3">
      <c r="F1149" s="97"/>
      <c r="H1149" s="98"/>
    </row>
    <row r="1150" spans="6:8" ht="12" customHeight="1" x14ac:dyDescent="0.3">
      <c r="F1150" s="97"/>
      <c r="H1150" s="98"/>
    </row>
    <row r="1151" spans="6:8" ht="12" customHeight="1" x14ac:dyDescent="0.3">
      <c r="F1151" s="97"/>
      <c r="H1151" s="98"/>
    </row>
    <row r="1152" spans="6:8" ht="12" customHeight="1" x14ac:dyDescent="0.3">
      <c r="F1152" s="97"/>
      <c r="H1152" s="98"/>
    </row>
    <row r="1153" spans="6:8" ht="12" customHeight="1" x14ac:dyDescent="0.3">
      <c r="F1153" s="97"/>
      <c r="H1153" s="98"/>
    </row>
    <row r="1154" spans="6:8" ht="12" customHeight="1" x14ac:dyDescent="0.3">
      <c r="F1154" s="97"/>
      <c r="H1154" s="98"/>
    </row>
    <row r="1155" spans="6:8" ht="12" customHeight="1" x14ac:dyDescent="0.3">
      <c r="F1155" s="97"/>
      <c r="H1155" s="98"/>
    </row>
    <row r="1156" spans="6:8" ht="12" customHeight="1" x14ac:dyDescent="0.3">
      <c r="F1156" s="97"/>
      <c r="H1156" s="98"/>
    </row>
    <row r="1157" spans="6:8" ht="12" customHeight="1" x14ac:dyDescent="0.3">
      <c r="F1157" s="97"/>
      <c r="H1157" s="98"/>
    </row>
    <row r="1158" spans="6:8" ht="12" customHeight="1" x14ac:dyDescent="0.3">
      <c r="F1158" s="97"/>
      <c r="H1158" s="98"/>
    </row>
    <row r="1159" spans="6:8" ht="12" customHeight="1" x14ac:dyDescent="0.3">
      <c r="F1159" s="97"/>
      <c r="H1159" s="98"/>
    </row>
    <row r="1160" spans="6:8" ht="12" customHeight="1" x14ac:dyDescent="0.3">
      <c r="F1160" s="97"/>
      <c r="H1160" s="98"/>
    </row>
    <row r="1161" spans="6:8" ht="12" customHeight="1" x14ac:dyDescent="0.3">
      <c r="F1161" s="97"/>
      <c r="H1161" s="98"/>
    </row>
    <row r="1162" spans="6:8" ht="12" customHeight="1" x14ac:dyDescent="0.3">
      <c r="F1162" s="97"/>
      <c r="H1162" s="98"/>
    </row>
    <row r="1163" spans="6:8" ht="12" customHeight="1" x14ac:dyDescent="0.3">
      <c r="F1163" s="97"/>
      <c r="H1163" s="98"/>
    </row>
    <row r="1164" spans="6:8" ht="12" customHeight="1" x14ac:dyDescent="0.3">
      <c r="F1164" s="97"/>
      <c r="H1164" s="98"/>
    </row>
    <row r="1165" spans="6:8" ht="12" customHeight="1" x14ac:dyDescent="0.3">
      <c r="F1165" s="97"/>
      <c r="H1165" s="98"/>
    </row>
    <row r="1166" spans="6:8" ht="12" customHeight="1" x14ac:dyDescent="0.3">
      <c r="F1166" s="97"/>
      <c r="H1166" s="98"/>
    </row>
    <row r="1167" spans="6:8" ht="12" customHeight="1" x14ac:dyDescent="0.3">
      <c r="F1167" s="97"/>
      <c r="H1167" s="98"/>
    </row>
    <row r="1168" spans="6:8" ht="12" customHeight="1" x14ac:dyDescent="0.3">
      <c r="F1168" s="97"/>
      <c r="H1168" s="98"/>
    </row>
    <row r="1169" spans="6:8" ht="12" customHeight="1" x14ac:dyDescent="0.3">
      <c r="F1169" s="97"/>
      <c r="H1169" s="98"/>
    </row>
    <row r="1170" spans="6:8" ht="12" customHeight="1" x14ac:dyDescent="0.3">
      <c r="F1170" s="97"/>
      <c r="H1170" s="98"/>
    </row>
    <row r="1171" spans="6:8" ht="12" customHeight="1" x14ac:dyDescent="0.3">
      <c r="F1171" s="97"/>
      <c r="H1171" s="98"/>
    </row>
    <row r="1172" spans="6:8" ht="12" customHeight="1" x14ac:dyDescent="0.3">
      <c r="F1172" s="97"/>
      <c r="H1172" s="98"/>
    </row>
    <row r="1173" spans="6:8" ht="12" customHeight="1" x14ac:dyDescent="0.3">
      <c r="F1173" s="97"/>
      <c r="H1173" s="98"/>
    </row>
    <row r="1174" spans="6:8" ht="12" customHeight="1" x14ac:dyDescent="0.3">
      <c r="F1174" s="97"/>
      <c r="H1174" s="98"/>
    </row>
    <row r="1175" spans="6:8" ht="12" customHeight="1" x14ac:dyDescent="0.3">
      <c r="F1175" s="97"/>
      <c r="H1175" s="98"/>
    </row>
    <row r="1176" spans="6:8" ht="12" customHeight="1" x14ac:dyDescent="0.3">
      <c r="F1176" s="97"/>
      <c r="H1176" s="98"/>
    </row>
    <row r="1177" spans="6:8" ht="12" customHeight="1" x14ac:dyDescent="0.3">
      <c r="F1177" s="97"/>
      <c r="H1177" s="98"/>
    </row>
    <row r="1178" spans="6:8" ht="12" customHeight="1" x14ac:dyDescent="0.3">
      <c r="F1178" s="97"/>
      <c r="H1178" s="98"/>
    </row>
    <row r="1179" spans="6:8" ht="12" customHeight="1" x14ac:dyDescent="0.3">
      <c r="F1179" s="97"/>
      <c r="H1179" s="98"/>
    </row>
    <row r="1180" spans="6:8" ht="12" customHeight="1" x14ac:dyDescent="0.3">
      <c r="F1180" s="97"/>
      <c r="H1180" s="98"/>
    </row>
    <row r="1181" spans="6:8" ht="12" customHeight="1" x14ac:dyDescent="0.3">
      <c r="F1181" s="97"/>
      <c r="H1181" s="98"/>
    </row>
    <row r="1182" spans="6:8" ht="12" customHeight="1" x14ac:dyDescent="0.3">
      <c r="F1182" s="97"/>
      <c r="H1182" s="98"/>
    </row>
    <row r="1183" spans="6:8" ht="12" customHeight="1" x14ac:dyDescent="0.3">
      <c r="F1183" s="97"/>
      <c r="H1183" s="98"/>
    </row>
    <row r="1184" spans="6:8" ht="12" customHeight="1" x14ac:dyDescent="0.3">
      <c r="F1184" s="97"/>
      <c r="H1184" s="98"/>
    </row>
    <row r="1185" spans="6:8" ht="12" customHeight="1" x14ac:dyDescent="0.3">
      <c r="F1185" s="97"/>
      <c r="H1185" s="98"/>
    </row>
    <row r="1186" spans="6:8" ht="12" customHeight="1" x14ac:dyDescent="0.3">
      <c r="F1186" s="97"/>
      <c r="H1186" s="98"/>
    </row>
    <row r="1187" spans="6:8" ht="12" customHeight="1" x14ac:dyDescent="0.3">
      <c r="F1187" s="97"/>
      <c r="H1187" s="98"/>
    </row>
    <row r="1188" spans="6:8" ht="12" customHeight="1" x14ac:dyDescent="0.3">
      <c r="F1188" s="97"/>
      <c r="H1188" s="98"/>
    </row>
    <row r="1189" spans="6:8" ht="12" customHeight="1" x14ac:dyDescent="0.3">
      <c r="F1189" s="97"/>
      <c r="H1189" s="98"/>
    </row>
    <row r="1190" spans="6:8" ht="12" customHeight="1" x14ac:dyDescent="0.3">
      <c r="F1190" s="97"/>
      <c r="H1190" s="98"/>
    </row>
    <row r="1191" spans="6:8" ht="12" customHeight="1" x14ac:dyDescent="0.3">
      <c r="F1191" s="97"/>
      <c r="H1191" s="98"/>
    </row>
    <row r="1192" spans="6:8" ht="12" customHeight="1" x14ac:dyDescent="0.3">
      <c r="F1192" s="97"/>
      <c r="H1192" s="98"/>
    </row>
    <row r="1193" spans="6:8" ht="12" customHeight="1" x14ac:dyDescent="0.3">
      <c r="F1193" s="97"/>
      <c r="H1193" s="98"/>
    </row>
    <row r="1194" spans="6:8" ht="12" customHeight="1" x14ac:dyDescent="0.3">
      <c r="F1194" s="97"/>
      <c r="H1194" s="98"/>
    </row>
    <row r="1195" spans="6:8" ht="12" customHeight="1" x14ac:dyDescent="0.3">
      <c r="F1195" s="97"/>
      <c r="H1195" s="98"/>
    </row>
    <row r="1196" spans="6:8" ht="12" customHeight="1" x14ac:dyDescent="0.3">
      <c r="F1196" s="97"/>
      <c r="H1196" s="98"/>
    </row>
    <row r="1197" spans="6:8" ht="12" customHeight="1" x14ac:dyDescent="0.3">
      <c r="F1197" s="97"/>
      <c r="H1197" s="98"/>
    </row>
    <row r="1198" spans="6:8" ht="12" customHeight="1" x14ac:dyDescent="0.3">
      <c r="F1198" s="97"/>
      <c r="H1198" s="98"/>
    </row>
    <row r="1199" spans="6:8" ht="12" customHeight="1" x14ac:dyDescent="0.3">
      <c r="F1199" s="97"/>
      <c r="H1199" s="98"/>
    </row>
    <row r="1200" spans="6:8" ht="12" customHeight="1" x14ac:dyDescent="0.3">
      <c r="F1200" s="97"/>
      <c r="H1200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364"/>
  <sheetViews>
    <sheetView tabSelected="1" topLeftCell="A336" zoomScaleNormal="100" workbookViewId="0">
      <selection activeCell="I365" sqref="I365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176</v>
      </c>
    </row>
    <row r="4" spans="1:9" ht="37.5" x14ac:dyDescent="0.25">
      <c r="A4" s="118" t="s">
        <v>30</v>
      </c>
      <c r="B4" s="118" t="s">
        <v>68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177</v>
      </c>
      <c r="H4" s="136" t="s">
        <v>51</v>
      </c>
      <c r="I4" s="136" t="s">
        <v>179</v>
      </c>
    </row>
    <row r="5" spans="1:9" x14ac:dyDescent="0.25">
      <c r="A5">
        <v>6</v>
      </c>
      <c r="B5" t="s">
        <v>69</v>
      </c>
      <c r="C5" t="s">
        <v>26</v>
      </c>
      <c r="D5">
        <v>2</v>
      </c>
      <c r="E5" s="119">
        <v>15.5</v>
      </c>
      <c r="F5" s="119">
        <v>18.5</v>
      </c>
      <c r="G5" s="119">
        <v>155</v>
      </c>
      <c r="H5" s="119">
        <v>30</v>
      </c>
      <c r="I5" s="119">
        <v>185</v>
      </c>
    </row>
    <row r="6" spans="1:9" x14ac:dyDescent="0.25">
      <c r="C6" t="s">
        <v>17</v>
      </c>
      <c r="D6">
        <v>3</v>
      </c>
      <c r="E6" s="119">
        <v>4.7</v>
      </c>
      <c r="F6" s="119">
        <v>6.5</v>
      </c>
      <c r="G6" s="119">
        <v>521.70000000000005</v>
      </c>
      <c r="H6" s="119">
        <v>198.29999999999998</v>
      </c>
      <c r="I6" s="119">
        <v>720</v>
      </c>
    </row>
    <row r="7" spans="1:9" x14ac:dyDescent="0.25">
      <c r="C7" t="s">
        <v>16</v>
      </c>
      <c r="D7">
        <v>1</v>
      </c>
      <c r="E7" s="119">
        <v>5.45</v>
      </c>
      <c r="F7" s="119">
        <v>6.8</v>
      </c>
      <c r="G7" s="119">
        <v>1226.25</v>
      </c>
      <c r="H7" s="119">
        <v>303.74999999999994</v>
      </c>
      <c r="I7" s="119">
        <v>1530</v>
      </c>
    </row>
    <row r="8" spans="1:9" x14ac:dyDescent="0.25">
      <c r="C8" t="s">
        <v>75</v>
      </c>
      <c r="D8">
        <v>2</v>
      </c>
      <c r="E8" s="119">
        <v>8.8000000000000007</v>
      </c>
      <c r="F8" s="119">
        <v>12</v>
      </c>
      <c r="G8" s="119">
        <v>352</v>
      </c>
      <c r="H8" s="119">
        <v>127.99999999999997</v>
      </c>
      <c r="I8" s="119">
        <v>480</v>
      </c>
    </row>
    <row r="9" spans="1:9" x14ac:dyDescent="0.25">
      <c r="B9" s="145" t="s">
        <v>239</v>
      </c>
      <c r="C9" s="145"/>
      <c r="D9" s="145"/>
      <c r="E9" s="145"/>
      <c r="F9" s="145"/>
      <c r="G9" s="146">
        <v>2254.9499999999998</v>
      </c>
      <c r="H9" s="146">
        <v>660.05</v>
      </c>
      <c r="I9" s="146">
        <v>2915</v>
      </c>
    </row>
    <row r="10" spans="1:9" x14ac:dyDescent="0.25">
      <c r="B10" t="s">
        <v>66</v>
      </c>
      <c r="C10" t="s">
        <v>26</v>
      </c>
      <c r="D10">
        <v>2</v>
      </c>
      <c r="E10" s="119">
        <v>15.5</v>
      </c>
      <c r="F10" s="119">
        <v>18.5</v>
      </c>
      <c r="G10" s="119">
        <v>155</v>
      </c>
      <c r="H10" s="119">
        <v>30</v>
      </c>
      <c r="I10" s="119">
        <v>185</v>
      </c>
    </row>
    <row r="11" spans="1:9" x14ac:dyDescent="0.25">
      <c r="C11" t="s">
        <v>16</v>
      </c>
      <c r="D11">
        <v>1</v>
      </c>
      <c r="E11" s="119">
        <v>5.45</v>
      </c>
      <c r="F11" s="119">
        <v>7.3</v>
      </c>
      <c r="G11" s="119">
        <v>1226.25</v>
      </c>
      <c r="H11" s="119">
        <v>416.24999999999994</v>
      </c>
      <c r="I11" s="119">
        <v>1642.5</v>
      </c>
    </row>
    <row r="12" spans="1:9" x14ac:dyDescent="0.25">
      <c r="B12" s="145" t="s">
        <v>240</v>
      </c>
      <c r="C12" s="145"/>
      <c r="D12" s="145"/>
      <c r="E12" s="145"/>
      <c r="F12" s="145"/>
      <c r="G12" s="146">
        <v>1381.25</v>
      </c>
      <c r="H12" s="146">
        <v>446.24999999999994</v>
      </c>
      <c r="I12" s="146">
        <v>1827.5</v>
      </c>
    </row>
    <row r="13" spans="1:9" x14ac:dyDescent="0.25">
      <c r="B13" t="s">
        <v>78</v>
      </c>
      <c r="C13" t="s">
        <v>16</v>
      </c>
      <c r="D13">
        <v>1</v>
      </c>
      <c r="E13" s="119">
        <v>5.45</v>
      </c>
      <c r="F13" s="119">
        <v>6.2</v>
      </c>
      <c r="G13" s="119">
        <v>1226.25</v>
      </c>
      <c r="H13" s="119">
        <v>168.75</v>
      </c>
      <c r="I13" s="119">
        <v>1395</v>
      </c>
    </row>
    <row r="14" spans="1:9" x14ac:dyDescent="0.25">
      <c r="C14" t="s">
        <v>19</v>
      </c>
      <c r="D14">
        <v>1</v>
      </c>
      <c r="E14" s="119">
        <v>2.94</v>
      </c>
      <c r="F14" s="119">
        <v>4.2</v>
      </c>
      <c r="G14" s="119">
        <v>470.4</v>
      </c>
      <c r="H14" s="119">
        <v>201.60000000000002</v>
      </c>
      <c r="I14" s="119">
        <v>672</v>
      </c>
    </row>
    <row r="15" spans="1:9" x14ac:dyDescent="0.25">
      <c r="B15" s="145" t="s">
        <v>241</v>
      </c>
      <c r="C15" s="145"/>
      <c r="D15" s="145"/>
      <c r="E15" s="145"/>
      <c r="F15" s="145"/>
      <c r="G15" s="146">
        <v>1696.65</v>
      </c>
      <c r="H15" s="146">
        <v>370.35</v>
      </c>
      <c r="I15" s="146">
        <v>2067</v>
      </c>
    </row>
    <row r="16" spans="1:9" x14ac:dyDescent="0.25">
      <c r="A16" s="120" t="s">
        <v>52</v>
      </c>
      <c r="B16" s="120"/>
      <c r="C16" s="120"/>
      <c r="D16" s="120"/>
      <c r="E16" s="120"/>
      <c r="F16" s="120"/>
      <c r="G16" s="121">
        <v>5332.8499999999995</v>
      </c>
      <c r="H16" s="121">
        <v>1476.65</v>
      </c>
      <c r="I16" s="121">
        <v>6809.5</v>
      </c>
    </row>
    <row r="17" spans="1:9" x14ac:dyDescent="0.25">
      <c r="A17">
        <v>7</v>
      </c>
      <c r="B17" t="s">
        <v>69</v>
      </c>
      <c r="C17" t="s">
        <v>26</v>
      </c>
      <c r="D17">
        <v>4</v>
      </c>
      <c r="E17" s="119">
        <v>15.5</v>
      </c>
      <c r="F17" s="119">
        <v>18.5</v>
      </c>
      <c r="G17" s="119">
        <v>310</v>
      </c>
      <c r="H17" s="119">
        <v>60</v>
      </c>
      <c r="I17" s="119">
        <v>370</v>
      </c>
    </row>
    <row r="18" spans="1:9" x14ac:dyDescent="0.25">
      <c r="C18" t="s">
        <v>29</v>
      </c>
      <c r="D18">
        <v>1</v>
      </c>
      <c r="E18" s="119">
        <v>5.25</v>
      </c>
      <c r="F18" s="119">
        <v>6.8</v>
      </c>
      <c r="G18" s="119">
        <v>1155</v>
      </c>
      <c r="H18" s="119">
        <v>340.99999999999994</v>
      </c>
      <c r="I18" s="119">
        <v>1496</v>
      </c>
    </row>
    <row r="19" spans="1:9" x14ac:dyDescent="0.25">
      <c r="C19" t="s">
        <v>171</v>
      </c>
      <c r="D19">
        <v>1</v>
      </c>
      <c r="E19" s="119">
        <v>4.5</v>
      </c>
      <c r="F19" s="119">
        <v>5.8</v>
      </c>
      <c r="G19" s="119">
        <v>180</v>
      </c>
      <c r="H19" s="119">
        <v>51.999999999999993</v>
      </c>
      <c r="I19" s="119">
        <v>232</v>
      </c>
    </row>
    <row r="20" spans="1:9" x14ac:dyDescent="0.25">
      <c r="B20" s="145" t="s">
        <v>239</v>
      </c>
      <c r="C20" s="145"/>
      <c r="D20" s="145"/>
      <c r="E20" s="145"/>
      <c r="F20" s="145"/>
      <c r="G20" s="146">
        <v>1645</v>
      </c>
      <c r="H20" s="146">
        <v>452.99999999999994</v>
      </c>
      <c r="I20" s="146">
        <v>2098</v>
      </c>
    </row>
    <row r="21" spans="1:9" x14ac:dyDescent="0.25">
      <c r="B21" t="s">
        <v>66</v>
      </c>
      <c r="C21" t="s">
        <v>28</v>
      </c>
      <c r="D21">
        <v>1</v>
      </c>
      <c r="E21" s="119">
        <v>33</v>
      </c>
      <c r="F21" s="119">
        <v>48</v>
      </c>
      <c r="G21" s="119">
        <v>825</v>
      </c>
      <c r="H21" s="119">
        <v>375</v>
      </c>
      <c r="I21" s="119">
        <v>1200</v>
      </c>
    </row>
    <row r="22" spans="1:9" x14ac:dyDescent="0.25">
      <c r="B22" s="145" t="s">
        <v>240</v>
      </c>
      <c r="C22" s="145"/>
      <c r="D22" s="145"/>
      <c r="E22" s="145"/>
      <c r="F22" s="145"/>
      <c r="G22" s="146">
        <v>825</v>
      </c>
      <c r="H22" s="146">
        <v>375</v>
      </c>
      <c r="I22" s="146">
        <v>1200</v>
      </c>
    </row>
    <row r="23" spans="1:9" x14ac:dyDescent="0.25">
      <c r="B23" t="s">
        <v>84</v>
      </c>
      <c r="C23" t="s">
        <v>18</v>
      </c>
      <c r="D23">
        <v>9</v>
      </c>
      <c r="E23" s="119">
        <v>9</v>
      </c>
      <c r="F23" s="119">
        <v>10.199999999999999</v>
      </c>
      <c r="G23" s="119">
        <v>1620</v>
      </c>
      <c r="H23" s="119">
        <v>215.99999999999989</v>
      </c>
      <c r="I23" s="119">
        <v>1836</v>
      </c>
    </row>
    <row r="24" spans="1:9" x14ac:dyDescent="0.25">
      <c r="B24" s="145" t="s">
        <v>242</v>
      </c>
      <c r="C24" s="145"/>
      <c r="D24" s="145"/>
      <c r="E24" s="145"/>
      <c r="F24" s="145"/>
      <c r="G24" s="146">
        <v>1620</v>
      </c>
      <c r="H24" s="146">
        <v>215.99999999999989</v>
      </c>
      <c r="I24" s="146">
        <v>1836</v>
      </c>
    </row>
    <row r="25" spans="1:9" x14ac:dyDescent="0.25">
      <c r="A25" s="120" t="s">
        <v>53</v>
      </c>
      <c r="B25" s="120"/>
      <c r="C25" s="120"/>
      <c r="D25" s="120"/>
      <c r="E25" s="120"/>
      <c r="F25" s="120"/>
      <c r="G25" s="121">
        <v>4090</v>
      </c>
      <c r="H25" s="121">
        <v>1044</v>
      </c>
      <c r="I25" s="121">
        <v>5134</v>
      </c>
    </row>
    <row r="26" spans="1:9" x14ac:dyDescent="0.25">
      <c r="A26">
        <v>8</v>
      </c>
      <c r="B26" t="s">
        <v>64</v>
      </c>
      <c r="C26" t="s">
        <v>26</v>
      </c>
      <c r="D26">
        <v>1</v>
      </c>
      <c r="E26" s="119">
        <v>15.5</v>
      </c>
      <c r="F26" s="119">
        <v>18</v>
      </c>
      <c r="G26" s="119">
        <v>77.5</v>
      </c>
      <c r="H26" s="119">
        <v>12.5</v>
      </c>
      <c r="I26" s="119">
        <v>90</v>
      </c>
    </row>
    <row r="27" spans="1:9" x14ac:dyDescent="0.25">
      <c r="C27" t="s">
        <v>29</v>
      </c>
      <c r="D27">
        <v>1</v>
      </c>
      <c r="E27" s="119">
        <v>5.25</v>
      </c>
      <c r="F27" s="119">
        <v>6.8</v>
      </c>
      <c r="G27" s="119">
        <v>1155</v>
      </c>
      <c r="H27" s="119">
        <v>340.99999999999994</v>
      </c>
      <c r="I27" s="119">
        <v>1496</v>
      </c>
    </row>
    <row r="28" spans="1:9" x14ac:dyDescent="0.25">
      <c r="B28" s="145" t="s">
        <v>243</v>
      </c>
      <c r="C28" s="145"/>
      <c r="D28" s="145"/>
      <c r="E28" s="145"/>
      <c r="F28" s="145"/>
      <c r="G28" s="146">
        <v>1232.5</v>
      </c>
      <c r="H28" s="146">
        <v>353.49999999999994</v>
      </c>
      <c r="I28" s="146">
        <v>1586</v>
      </c>
    </row>
    <row r="29" spans="1:9" x14ac:dyDescent="0.25">
      <c r="B29" t="s">
        <v>101</v>
      </c>
      <c r="C29" t="s">
        <v>26</v>
      </c>
      <c r="D29">
        <v>4</v>
      </c>
      <c r="E29" s="119">
        <v>15.5</v>
      </c>
      <c r="F29" s="119">
        <v>18</v>
      </c>
      <c r="G29" s="119">
        <v>310</v>
      </c>
      <c r="H29" s="119">
        <v>50</v>
      </c>
      <c r="I29" s="119">
        <v>360</v>
      </c>
    </row>
    <row r="30" spans="1:9" x14ac:dyDescent="0.25">
      <c r="C30" t="s">
        <v>39</v>
      </c>
      <c r="D30">
        <v>4</v>
      </c>
      <c r="E30" s="119">
        <v>4.7</v>
      </c>
      <c r="F30" s="119">
        <v>6</v>
      </c>
      <c r="G30" s="119">
        <v>1015.2</v>
      </c>
      <c r="H30" s="119">
        <v>280.79999999999995</v>
      </c>
      <c r="I30" s="119">
        <v>1296</v>
      </c>
    </row>
    <row r="31" spans="1:9" x14ac:dyDescent="0.25">
      <c r="C31" t="s">
        <v>18</v>
      </c>
      <c r="D31">
        <v>4</v>
      </c>
      <c r="E31" s="119">
        <v>8.6</v>
      </c>
      <c r="F31" s="119">
        <v>10.5</v>
      </c>
      <c r="G31" s="119">
        <v>688</v>
      </c>
      <c r="H31" s="119">
        <v>152.00000000000003</v>
      </c>
      <c r="I31" s="119">
        <v>840</v>
      </c>
    </row>
    <row r="32" spans="1:9" x14ac:dyDescent="0.25">
      <c r="C32" t="s">
        <v>33</v>
      </c>
      <c r="D32">
        <v>2</v>
      </c>
      <c r="E32" s="119">
        <v>8.6</v>
      </c>
      <c r="F32" s="119">
        <v>11.5</v>
      </c>
      <c r="G32" s="119">
        <v>344</v>
      </c>
      <c r="H32" s="119">
        <v>116.00000000000001</v>
      </c>
      <c r="I32" s="119">
        <v>460</v>
      </c>
    </row>
    <row r="33" spans="2:9" x14ac:dyDescent="0.25">
      <c r="B33" s="145" t="s">
        <v>244</v>
      </c>
      <c r="C33" s="145"/>
      <c r="D33" s="145"/>
      <c r="E33" s="145"/>
      <c r="F33" s="145"/>
      <c r="G33" s="146">
        <v>2357.1999999999998</v>
      </c>
      <c r="H33" s="146">
        <v>598.79999999999995</v>
      </c>
      <c r="I33" s="146">
        <v>2956</v>
      </c>
    </row>
    <row r="34" spans="2:9" x14ac:dyDescent="0.25">
      <c r="B34" t="s">
        <v>108</v>
      </c>
      <c r="C34" t="s">
        <v>38</v>
      </c>
      <c r="D34">
        <v>1</v>
      </c>
      <c r="E34" s="119">
        <v>5.25</v>
      </c>
      <c r="F34" s="119">
        <v>5.8</v>
      </c>
      <c r="G34" s="119">
        <v>1155</v>
      </c>
      <c r="H34" s="119">
        <v>120.99999999999996</v>
      </c>
      <c r="I34" s="119">
        <v>1276</v>
      </c>
    </row>
    <row r="35" spans="2:9" x14ac:dyDescent="0.25">
      <c r="C35" t="s">
        <v>29</v>
      </c>
      <c r="D35">
        <v>1</v>
      </c>
      <c r="E35" s="119">
        <v>5.25</v>
      </c>
      <c r="F35" s="119">
        <v>5.8</v>
      </c>
      <c r="G35" s="119">
        <v>1155</v>
      </c>
      <c r="H35" s="119">
        <v>120.99999999999996</v>
      </c>
      <c r="I35" s="119">
        <v>1276</v>
      </c>
    </row>
    <row r="36" spans="2:9" x14ac:dyDescent="0.25">
      <c r="B36" s="145" t="s">
        <v>245</v>
      </c>
      <c r="C36" s="145"/>
      <c r="D36" s="145"/>
      <c r="E36" s="145"/>
      <c r="F36" s="145"/>
      <c r="G36" s="146">
        <v>2310</v>
      </c>
      <c r="H36" s="146">
        <v>241.99999999999991</v>
      </c>
      <c r="I36" s="146">
        <v>2552</v>
      </c>
    </row>
    <row r="37" spans="2:9" x14ac:dyDescent="0.25">
      <c r="B37" t="s">
        <v>69</v>
      </c>
      <c r="C37" t="s">
        <v>17</v>
      </c>
      <c r="D37">
        <v>4</v>
      </c>
      <c r="E37" s="119">
        <v>4.7</v>
      </c>
      <c r="F37" s="119">
        <v>6.5</v>
      </c>
      <c r="G37" s="119">
        <v>695.6</v>
      </c>
      <c r="H37" s="119">
        <v>266.39999999999998</v>
      </c>
      <c r="I37" s="119">
        <v>962</v>
      </c>
    </row>
    <row r="38" spans="2:9" x14ac:dyDescent="0.25">
      <c r="C38" t="s">
        <v>29</v>
      </c>
      <c r="D38">
        <v>1</v>
      </c>
      <c r="E38" s="119">
        <v>5.25</v>
      </c>
      <c r="F38" s="119">
        <v>6.8</v>
      </c>
      <c r="G38" s="119">
        <v>2310</v>
      </c>
      <c r="H38" s="119">
        <v>681.99999999999989</v>
      </c>
      <c r="I38" s="119">
        <v>2992</v>
      </c>
    </row>
    <row r="39" spans="2:9" x14ac:dyDescent="0.25">
      <c r="C39" t="s">
        <v>75</v>
      </c>
      <c r="D39">
        <v>4</v>
      </c>
      <c r="E39" s="119">
        <v>8.8000000000000007</v>
      </c>
      <c r="F39" s="119">
        <v>12</v>
      </c>
      <c r="G39" s="119">
        <v>704</v>
      </c>
      <c r="H39" s="119">
        <v>255.99999999999994</v>
      </c>
      <c r="I39" s="119">
        <v>960</v>
      </c>
    </row>
    <row r="40" spans="2:9" x14ac:dyDescent="0.25">
      <c r="C40" t="s">
        <v>171</v>
      </c>
      <c r="D40">
        <v>2</v>
      </c>
      <c r="E40" s="119">
        <v>4.5</v>
      </c>
      <c r="F40" s="119">
        <v>5.8</v>
      </c>
      <c r="G40" s="119">
        <v>360</v>
      </c>
      <c r="H40" s="119">
        <v>103.99999999999999</v>
      </c>
      <c r="I40" s="119">
        <v>464</v>
      </c>
    </row>
    <row r="41" spans="2:9" x14ac:dyDescent="0.25">
      <c r="B41" s="145" t="s">
        <v>239</v>
      </c>
      <c r="C41" s="145"/>
      <c r="D41" s="145"/>
      <c r="E41" s="145"/>
      <c r="F41" s="145"/>
      <c r="G41" s="146">
        <v>4069.6</v>
      </c>
      <c r="H41" s="146">
        <v>1308.3999999999999</v>
      </c>
      <c r="I41" s="146">
        <v>5378</v>
      </c>
    </row>
    <row r="42" spans="2:9" x14ac:dyDescent="0.25">
      <c r="B42" t="s">
        <v>66</v>
      </c>
      <c r="C42" t="s">
        <v>26</v>
      </c>
      <c r="D42">
        <v>2</v>
      </c>
      <c r="E42" s="119">
        <v>15.5</v>
      </c>
      <c r="F42" s="119">
        <v>18.5</v>
      </c>
      <c r="G42" s="119">
        <v>155</v>
      </c>
      <c r="H42" s="119">
        <v>30</v>
      </c>
      <c r="I42" s="119">
        <v>185</v>
      </c>
    </row>
    <row r="43" spans="2:9" x14ac:dyDescent="0.25">
      <c r="D43">
        <v>4</v>
      </c>
      <c r="E43" s="119">
        <v>15.5</v>
      </c>
      <c r="F43" s="119">
        <v>18.5</v>
      </c>
      <c r="G43" s="119">
        <v>310</v>
      </c>
      <c r="H43" s="119">
        <v>60</v>
      </c>
      <c r="I43" s="119">
        <v>370</v>
      </c>
    </row>
    <row r="44" spans="2:9" x14ac:dyDescent="0.25">
      <c r="C44" t="s">
        <v>39</v>
      </c>
      <c r="D44">
        <v>1</v>
      </c>
      <c r="E44" s="119">
        <v>4.7</v>
      </c>
      <c r="F44" s="119">
        <v>6.8</v>
      </c>
      <c r="G44" s="119">
        <v>253.8</v>
      </c>
      <c r="H44" s="119">
        <v>113.39999999999998</v>
      </c>
      <c r="I44" s="119">
        <v>367.2</v>
      </c>
    </row>
    <row r="45" spans="2:9" x14ac:dyDescent="0.25">
      <c r="C45" t="s">
        <v>29</v>
      </c>
      <c r="D45">
        <v>1</v>
      </c>
      <c r="E45" s="119">
        <v>5.25</v>
      </c>
      <c r="F45" s="119">
        <v>6.9</v>
      </c>
      <c r="G45" s="119">
        <v>1155</v>
      </c>
      <c r="H45" s="119">
        <v>363.00000000000006</v>
      </c>
      <c r="I45" s="119">
        <v>1518</v>
      </c>
    </row>
    <row r="46" spans="2:9" x14ac:dyDescent="0.25">
      <c r="D46">
        <v>2</v>
      </c>
      <c r="E46" s="119">
        <v>5.25</v>
      </c>
      <c r="F46" s="119">
        <v>6.9</v>
      </c>
      <c r="G46" s="119">
        <v>2310</v>
      </c>
      <c r="H46" s="119">
        <v>726.00000000000011</v>
      </c>
      <c r="I46" s="119">
        <v>3036</v>
      </c>
    </row>
    <row r="47" spans="2:9" x14ac:dyDescent="0.25">
      <c r="C47" t="s">
        <v>34</v>
      </c>
      <c r="D47">
        <v>4</v>
      </c>
      <c r="E47" s="119">
        <v>0.7</v>
      </c>
      <c r="F47" s="119">
        <v>2</v>
      </c>
      <c r="G47" s="119">
        <v>70</v>
      </c>
      <c r="H47" s="119">
        <v>130</v>
      </c>
      <c r="I47" s="119">
        <v>200</v>
      </c>
    </row>
    <row r="48" spans="2:9" x14ac:dyDescent="0.25">
      <c r="B48" s="145" t="s">
        <v>240</v>
      </c>
      <c r="C48" s="145"/>
      <c r="D48" s="145"/>
      <c r="E48" s="145"/>
      <c r="F48" s="145"/>
      <c r="G48" s="146">
        <v>4253.8</v>
      </c>
      <c r="H48" s="146">
        <v>1422.4</v>
      </c>
      <c r="I48" s="146">
        <v>5676.2</v>
      </c>
    </row>
    <row r="49" spans="1:9" x14ac:dyDescent="0.25">
      <c r="B49" t="s">
        <v>98</v>
      </c>
      <c r="C49" t="s">
        <v>18</v>
      </c>
      <c r="D49">
        <v>1</v>
      </c>
      <c r="E49" s="119">
        <v>8.6</v>
      </c>
      <c r="F49" s="119">
        <v>10.5</v>
      </c>
      <c r="G49" s="119">
        <v>172</v>
      </c>
      <c r="H49" s="119">
        <v>38.000000000000007</v>
      </c>
      <c r="I49" s="119">
        <v>210</v>
      </c>
    </row>
    <row r="50" spans="1:9" x14ac:dyDescent="0.25">
      <c r="C50" t="s">
        <v>29</v>
      </c>
      <c r="D50">
        <v>1</v>
      </c>
      <c r="E50" s="119">
        <v>5.25</v>
      </c>
      <c r="F50" s="119">
        <v>6.8</v>
      </c>
      <c r="G50" s="119">
        <v>1155</v>
      </c>
      <c r="H50" s="119">
        <v>340.99999999999994</v>
      </c>
      <c r="I50" s="119">
        <v>1496</v>
      </c>
    </row>
    <row r="51" spans="1:9" x14ac:dyDescent="0.25">
      <c r="B51" s="145" t="s">
        <v>246</v>
      </c>
      <c r="C51" s="145"/>
      <c r="D51" s="145"/>
      <c r="E51" s="145"/>
      <c r="F51" s="145"/>
      <c r="G51" s="146">
        <v>1327</v>
      </c>
      <c r="H51" s="146">
        <v>378.99999999999994</v>
      </c>
      <c r="I51" s="146">
        <v>1706</v>
      </c>
    </row>
    <row r="52" spans="1:9" x14ac:dyDescent="0.25">
      <c r="B52" t="s">
        <v>84</v>
      </c>
      <c r="C52" t="s">
        <v>43</v>
      </c>
      <c r="D52">
        <v>2</v>
      </c>
      <c r="E52" s="119">
        <v>4.7</v>
      </c>
      <c r="F52" s="119">
        <v>5.4</v>
      </c>
      <c r="G52" s="119">
        <v>282</v>
      </c>
      <c r="H52" s="119">
        <v>42.000000000000014</v>
      </c>
      <c r="I52" s="119">
        <v>324</v>
      </c>
    </row>
    <row r="53" spans="1:9" x14ac:dyDescent="0.25">
      <c r="C53" t="s">
        <v>29</v>
      </c>
      <c r="D53">
        <v>2</v>
      </c>
      <c r="E53" s="119">
        <v>5.25</v>
      </c>
      <c r="F53" s="119">
        <v>5.7</v>
      </c>
      <c r="G53" s="119">
        <v>4620</v>
      </c>
      <c r="H53" s="119">
        <v>396.00000000000017</v>
      </c>
      <c r="I53" s="119">
        <v>5016</v>
      </c>
    </row>
    <row r="54" spans="1:9" x14ac:dyDescent="0.25">
      <c r="B54" s="145" t="s">
        <v>242</v>
      </c>
      <c r="C54" s="145"/>
      <c r="D54" s="145"/>
      <c r="E54" s="145"/>
      <c r="F54" s="145"/>
      <c r="G54" s="146">
        <v>4902</v>
      </c>
      <c r="H54" s="146">
        <v>438.00000000000017</v>
      </c>
      <c r="I54" s="146">
        <v>5340</v>
      </c>
    </row>
    <row r="55" spans="1:9" x14ac:dyDescent="0.25">
      <c r="B55" t="s">
        <v>104</v>
      </c>
      <c r="C55" t="s">
        <v>29</v>
      </c>
      <c r="D55">
        <v>1</v>
      </c>
      <c r="E55" s="119">
        <v>5.25</v>
      </c>
      <c r="F55" s="119">
        <v>6.6</v>
      </c>
      <c r="G55" s="119">
        <v>1155</v>
      </c>
      <c r="H55" s="119">
        <v>296.99999999999994</v>
      </c>
      <c r="I55" s="119">
        <v>1452</v>
      </c>
    </row>
    <row r="56" spans="1:9" x14ac:dyDescent="0.25">
      <c r="B56" s="145" t="s">
        <v>247</v>
      </c>
      <c r="C56" s="145"/>
      <c r="D56" s="145"/>
      <c r="E56" s="145"/>
      <c r="F56" s="145"/>
      <c r="G56" s="146">
        <v>1155</v>
      </c>
      <c r="H56" s="146">
        <v>296.99999999999994</v>
      </c>
      <c r="I56" s="146">
        <v>1452</v>
      </c>
    </row>
    <row r="57" spans="1:9" x14ac:dyDescent="0.25">
      <c r="B57" t="s">
        <v>112</v>
      </c>
      <c r="C57" t="s">
        <v>35</v>
      </c>
      <c r="D57">
        <v>1</v>
      </c>
      <c r="E57" s="119">
        <v>23</v>
      </c>
      <c r="F57" s="119">
        <v>25</v>
      </c>
      <c r="G57" s="119">
        <v>345</v>
      </c>
      <c r="H57" s="119">
        <v>30</v>
      </c>
      <c r="I57" s="119">
        <v>375</v>
      </c>
    </row>
    <row r="58" spans="1:9" x14ac:dyDescent="0.25">
      <c r="C58" t="s">
        <v>26</v>
      </c>
      <c r="D58">
        <v>4</v>
      </c>
      <c r="E58" s="119">
        <v>15.5</v>
      </c>
      <c r="F58" s="119">
        <v>18</v>
      </c>
      <c r="G58" s="119">
        <v>310</v>
      </c>
      <c r="H58" s="119">
        <v>50</v>
      </c>
      <c r="I58" s="119">
        <v>360</v>
      </c>
    </row>
    <row r="59" spans="1:9" x14ac:dyDescent="0.25">
      <c r="C59" t="s">
        <v>17</v>
      </c>
      <c r="D59">
        <v>2</v>
      </c>
      <c r="E59" s="119">
        <v>4.7</v>
      </c>
      <c r="F59" s="119">
        <v>6</v>
      </c>
      <c r="G59" s="119">
        <v>347.8</v>
      </c>
      <c r="H59" s="119">
        <v>96.199999999999989</v>
      </c>
      <c r="I59" s="119">
        <v>444</v>
      </c>
    </row>
    <row r="60" spans="1:9" x14ac:dyDescent="0.25">
      <c r="C60" t="s">
        <v>29</v>
      </c>
      <c r="D60">
        <v>4</v>
      </c>
      <c r="E60" s="119">
        <v>5.25</v>
      </c>
      <c r="F60" s="119">
        <v>6</v>
      </c>
      <c r="G60" s="119">
        <v>4620</v>
      </c>
      <c r="H60" s="119">
        <v>660</v>
      </c>
      <c r="I60" s="119">
        <v>5280</v>
      </c>
    </row>
    <row r="61" spans="1:9" x14ac:dyDescent="0.25">
      <c r="C61" t="s">
        <v>34</v>
      </c>
      <c r="D61">
        <v>5</v>
      </c>
      <c r="E61" s="119">
        <v>0.7</v>
      </c>
      <c r="F61" s="119">
        <v>2.2000000000000002</v>
      </c>
      <c r="G61" s="119">
        <v>87.5</v>
      </c>
      <c r="H61" s="119">
        <v>187.50000000000003</v>
      </c>
      <c r="I61" s="119">
        <v>275</v>
      </c>
    </row>
    <row r="62" spans="1:9" x14ac:dyDescent="0.25">
      <c r="B62" s="145" t="s">
        <v>248</v>
      </c>
      <c r="C62" s="145"/>
      <c r="D62" s="145"/>
      <c r="E62" s="145"/>
      <c r="F62" s="145"/>
      <c r="G62" s="146">
        <v>5710.3</v>
      </c>
      <c r="H62" s="146">
        <v>1023.7</v>
      </c>
      <c r="I62" s="146">
        <v>6734</v>
      </c>
    </row>
    <row r="63" spans="1:9" x14ac:dyDescent="0.25">
      <c r="A63" s="120" t="s">
        <v>54</v>
      </c>
      <c r="B63" s="120"/>
      <c r="C63" s="120"/>
      <c r="D63" s="120"/>
      <c r="E63" s="120"/>
      <c r="F63" s="120"/>
      <c r="G63" s="121">
        <v>27317.399999999998</v>
      </c>
      <c r="H63" s="121">
        <v>6062.7999999999993</v>
      </c>
      <c r="I63" s="121">
        <v>33380.199999999997</v>
      </c>
    </row>
    <row r="64" spans="1:9" x14ac:dyDescent="0.25">
      <c r="A64">
        <v>9</v>
      </c>
      <c r="B64" t="s">
        <v>64</v>
      </c>
      <c r="C64" t="s">
        <v>36</v>
      </c>
      <c r="D64">
        <v>1</v>
      </c>
      <c r="E64" s="119">
        <v>5.25</v>
      </c>
      <c r="F64" s="119">
        <v>6.8</v>
      </c>
      <c r="G64" s="119">
        <v>1155</v>
      </c>
      <c r="H64" s="119">
        <v>340.99999999999994</v>
      </c>
      <c r="I64" s="119">
        <v>1496</v>
      </c>
    </row>
    <row r="65" spans="2:9" x14ac:dyDescent="0.25">
      <c r="B65" s="145" t="s">
        <v>243</v>
      </c>
      <c r="C65" s="145"/>
      <c r="D65" s="145"/>
      <c r="E65" s="145"/>
      <c r="F65" s="145"/>
      <c r="G65" s="146">
        <v>1155</v>
      </c>
      <c r="H65" s="146">
        <v>340.99999999999994</v>
      </c>
      <c r="I65" s="146">
        <v>1496</v>
      </c>
    </row>
    <row r="66" spans="2:9" x14ac:dyDescent="0.25">
      <c r="B66" t="s">
        <v>69</v>
      </c>
      <c r="C66" t="s">
        <v>17</v>
      </c>
      <c r="D66">
        <v>2</v>
      </c>
      <c r="E66" s="119">
        <v>4.7</v>
      </c>
      <c r="F66" s="119">
        <v>6.5</v>
      </c>
      <c r="G66" s="119">
        <v>347.8</v>
      </c>
      <c r="H66" s="119">
        <v>133.19999999999999</v>
      </c>
      <c r="I66" s="119">
        <v>481</v>
      </c>
    </row>
    <row r="67" spans="2:9" x14ac:dyDescent="0.25">
      <c r="D67">
        <v>4</v>
      </c>
      <c r="E67" s="119">
        <v>4.7</v>
      </c>
      <c r="F67" s="119">
        <v>6.5</v>
      </c>
      <c r="G67" s="119">
        <v>695.6</v>
      </c>
      <c r="H67" s="119">
        <v>266.39999999999998</v>
      </c>
      <c r="I67" s="119">
        <v>962</v>
      </c>
    </row>
    <row r="68" spans="2:9" x14ac:dyDescent="0.25">
      <c r="C68" t="s">
        <v>29</v>
      </c>
      <c r="D68">
        <v>1</v>
      </c>
      <c r="E68" s="119">
        <v>5.05</v>
      </c>
      <c r="F68" s="119">
        <v>6.8</v>
      </c>
      <c r="G68" s="119">
        <v>1111</v>
      </c>
      <c r="H68" s="119">
        <v>385</v>
      </c>
      <c r="I68" s="119">
        <v>1496</v>
      </c>
    </row>
    <row r="69" spans="2:9" x14ac:dyDescent="0.25">
      <c r="C69" t="s">
        <v>36</v>
      </c>
      <c r="D69">
        <v>1</v>
      </c>
      <c r="E69" s="119">
        <v>5.25</v>
      </c>
      <c r="F69" s="119">
        <v>6.8</v>
      </c>
      <c r="G69" s="119">
        <v>2310</v>
      </c>
      <c r="H69" s="119">
        <v>681.99999999999989</v>
      </c>
      <c r="I69" s="119">
        <v>2992</v>
      </c>
    </row>
    <row r="70" spans="2:9" x14ac:dyDescent="0.25">
      <c r="C70" t="s">
        <v>28</v>
      </c>
      <c r="D70">
        <v>1</v>
      </c>
      <c r="E70" s="119">
        <v>36</v>
      </c>
      <c r="F70" s="119">
        <v>50</v>
      </c>
      <c r="G70" s="119">
        <v>900</v>
      </c>
      <c r="H70" s="119">
        <v>350</v>
      </c>
      <c r="I70" s="119">
        <v>1250</v>
      </c>
    </row>
    <row r="71" spans="2:9" x14ac:dyDescent="0.25">
      <c r="C71" t="s">
        <v>171</v>
      </c>
      <c r="D71">
        <v>6</v>
      </c>
      <c r="E71" s="119">
        <v>4.8</v>
      </c>
      <c r="F71" s="119">
        <v>5.8</v>
      </c>
      <c r="G71" s="119">
        <v>1152</v>
      </c>
      <c r="H71" s="119">
        <v>240</v>
      </c>
      <c r="I71" s="119">
        <v>1392</v>
      </c>
    </row>
    <row r="72" spans="2:9" x14ac:dyDescent="0.25">
      <c r="B72" s="145" t="s">
        <v>239</v>
      </c>
      <c r="C72" s="145"/>
      <c r="D72" s="145"/>
      <c r="E72" s="145"/>
      <c r="F72" s="145"/>
      <c r="G72" s="146">
        <v>6516.4</v>
      </c>
      <c r="H72" s="146">
        <v>2056.6</v>
      </c>
      <c r="I72" s="146">
        <v>8573</v>
      </c>
    </row>
    <row r="73" spans="2:9" x14ac:dyDescent="0.25">
      <c r="B73" t="s">
        <v>84</v>
      </c>
      <c r="C73" t="s">
        <v>41</v>
      </c>
      <c r="D73">
        <v>1</v>
      </c>
      <c r="E73" s="119">
        <v>60</v>
      </c>
      <c r="F73" s="119">
        <v>78</v>
      </c>
      <c r="G73" s="119">
        <v>300</v>
      </c>
      <c r="H73" s="119">
        <v>90</v>
      </c>
      <c r="I73" s="119">
        <v>390</v>
      </c>
    </row>
    <row r="74" spans="2:9" x14ac:dyDescent="0.25">
      <c r="C74" t="s">
        <v>26</v>
      </c>
      <c r="D74">
        <v>4</v>
      </c>
      <c r="E74" s="119">
        <v>15.5</v>
      </c>
      <c r="F74" s="119">
        <v>18</v>
      </c>
      <c r="G74" s="119">
        <v>310</v>
      </c>
      <c r="H74" s="119">
        <v>50</v>
      </c>
      <c r="I74" s="119">
        <v>360</v>
      </c>
    </row>
    <row r="75" spans="2:9" x14ac:dyDescent="0.25">
      <c r="C75" t="s">
        <v>40</v>
      </c>
      <c r="G75" s="119">
        <v>1269</v>
      </c>
      <c r="H75" s="119">
        <v>189.00000000000006</v>
      </c>
      <c r="I75" s="119">
        <v>1458.0000000000002</v>
      </c>
    </row>
    <row r="76" spans="2:9" x14ac:dyDescent="0.25">
      <c r="C76" t="s">
        <v>39</v>
      </c>
      <c r="D76">
        <v>3</v>
      </c>
      <c r="E76" s="119">
        <v>4.7</v>
      </c>
      <c r="F76" s="119">
        <v>5.4</v>
      </c>
      <c r="G76" s="119">
        <v>761.40000000000009</v>
      </c>
      <c r="H76" s="119">
        <v>113.40000000000003</v>
      </c>
      <c r="I76" s="119">
        <v>874.80000000000018</v>
      </c>
    </row>
    <row r="77" spans="2:9" x14ac:dyDescent="0.25">
      <c r="D77">
        <v>5</v>
      </c>
      <c r="E77" s="119">
        <v>4.7</v>
      </c>
      <c r="F77" s="119">
        <v>5.4</v>
      </c>
      <c r="G77" s="119">
        <v>1269</v>
      </c>
      <c r="H77" s="119">
        <v>189.00000000000006</v>
      </c>
      <c r="I77" s="119">
        <v>1458</v>
      </c>
    </row>
    <row r="78" spans="2:9" x14ac:dyDescent="0.25">
      <c r="C78" t="s">
        <v>18</v>
      </c>
      <c r="D78">
        <v>1</v>
      </c>
      <c r="E78" s="119">
        <v>8.6</v>
      </c>
      <c r="F78" s="119">
        <v>10.199999999999999</v>
      </c>
      <c r="G78" s="119">
        <v>172</v>
      </c>
      <c r="H78" s="119">
        <v>31.999999999999993</v>
      </c>
      <c r="I78" s="119">
        <v>204</v>
      </c>
    </row>
    <row r="79" spans="2:9" x14ac:dyDescent="0.25">
      <c r="D79">
        <v>5</v>
      </c>
      <c r="E79" s="119">
        <v>8.4</v>
      </c>
      <c r="F79" s="119">
        <v>10.199999999999999</v>
      </c>
      <c r="G79" s="119">
        <v>840</v>
      </c>
      <c r="H79" s="119">
        <v>179.99999999999989</v>
      </c>
      <c r="I79" s="119">
        <v>1019.9999999999999</v>
      </c>
    </row>
    <row r="80" spans="2:9" x14ac:dyDescent="0.25">
      <c r="D80">
        <v>10</v>
      </c>
      <c r="E80" s="119">
        <v>8.4</v>
      </c>
      <c r="F80" s="119">
        <v>10.199999999999999</v>
      </c>
      <c r="G80" s="119">
        <v>1680</v>
      </c>
      <c r="H80" s="119">
        <v>359.99999999999977</v>
      </c>
      <c r="I80" s="119">
        <v>2039.9999999999998</v>
      </c>
    </row>
    <row r="81" spans="2:9" x14ac:dyDescent="0.25">
      <c r="C81" t="s">
        <v>38</v>
      </c>
      <c r="D81">
        <v>1</v>
      </c>
      <c r="E81" s="119">
        <v>5.05</v>
      </c>
      <c r="F81" s="119">
        <v>5.7</v>
      </c>
      <c r="G81" s="119">
        <v>1111</v>
      </c>
      <c r="H81" s="119">
        <v>143.00000000000009</v>
      </c>
      <c r="I81" s="119">
        <v>1254</v>
      </c>
    </row>
    <row r="82" spans="2:9" x14ac:dyDescent="0.25">
      <c r="E82" s="119">
        <v>5.25</v>
      </c>
      <c r="F82" s="119">
        <v>5.7</v>
      </c>
      <c r="G82" s="119">
        <v>1155</v>
      </c>
      <c r="H82" s="119">
        <v>99.000000000000043</v>
      </c>
      <c r="I82" s="119">
        <v>1254</v>
      </c>
    </row>
    <row r="83" spans="2:9" x14ac:dyDescent="0.25">
      <c r="C83" t="s">
        <v>29</v>
      </c>
      <c r="D83">
        <v>1</v>
      </c>
      <c r="E83" s="119">
        <v>5.05</v>
      </c>
      <c r="F83" s="119">
        <v>5.7</v>
      </c>
      <c r="G83" s="119">
        <v>1111</v>
      </c>
      <c r="H83" s="119">
        <v>143.00000000000009</v>
      </c>
      <c r="I83" s="119">
        <v>1254</v>
      </c>
    </row>
    <row r="84" spans="2:9" x14ac:dyDescent="0.25">
      <c r="E84" s="119">
        <v>5.0999999999999996</v>
      </c>
      <c r="F84" s="119">
        <v>5.7</v>
      </c>
      <c r="G84" s="119">
        <v>1122</v>
      </c>
      <c r="H84" s="119">
        <v>132.00000000000011</v>
      </c>
      <c r="I84" s="119">
        <v>1254</v>
      </c>
    </row>
    <row r="85" spans="2:9" x14ac:dyDescent="0.25">
      <c r="D85">
        <v>4</v>
      </c>
      <c r="E85" s="119">
        <v>5.0999999999999996</v>
      </c>
      <c r="F85" s="119">
        <v>5.7</v>
      </c>
      <c r="G85" s="119">
        <v>4488</v>
      </c>
      <c r="H85" s="119">
        <v>528.00000000000045</v>
      </c>
      <c r="I85" s="119">
        <v>5016</v>
      </c>
    </row>
    <row r="86" spans="2:9" x14ac:dyDescent="0.25">
      <c r="E86" s="119">
        <v>5.25</v>
      </c>
      <c r="F86" s="119">
        <v>5.7</v>
      </c>
      <c r="G86" s="119">
        <v>4620</v>
      </c>
      <c r="H86" s="119">
        <v>396.00000000000017</v>
      </c>
      <c r="I86" s="119">
        <v>5016</v>
      </c>
    </row>
    <row r="87" spans="2:9" x14ac:dyDescent="0.25">
      <c r="B87" s="145" t="s">
        <v>242</v>
      </c>
      <c r="C87" s="145"/>
      <c r="D87" s="145"/>
      <c r="E87" s="145"/>
      <c r="F87" s="145"/>
      <c r="G87" s="146">
        <v>20208.400000000001</v>
      </c>
      <c r="H87" s="146">
        <v>2644.4</v>
      </c>
      <c r="I87" s="146">
        <v>22852.799999999999</v>
      </c>
    </row>
    <row r="88" spans="2:9" x14ac:dyDescent="0.25">
      <c r="B88" t="s">
        <v>104</v>
      </c>
      <c r="C88" t="s">
        <v>26</v>
      </c>
      <c r="D88">
        <v>2</v>
      </c>
      <c r="E88" s="119">
        <v>15.5</v>
      </c>
      <c r="F88" s="119">
        <v>18</v>
      </c>
      <c r="G88" s="119">
        <v>155</v>
      </c>
      <c r="H88" s="119">
        <v>25</v>
      </c>
      <c r="I88" s="119">
        <v>180</v>
      </c>
    </row>
    <row r="89" spans="2:9" x14ac:dyDescent="0.25">
      <c r="C89" t="s">
        <v>18</v>
      </c>
      <c r="D89">
        <v>4</v>
      </c>
      <c r="E89" s="119">
        <v>8.6</v>
      </c>
      <c r="F89" s="119">
        <v>10.5</v>
      </c>
      <c r="G89" s="119">
        <v>688</v>
      </c>
      <c r="H89" s="119">
        <v>152.00000000000003</v>
      </c>
      <c r="I89" s="119">
        <v>840</v>
      </c>
    </row>
    <row r="90" spans="2:9" x14ac:dyDescent="0.25">
      <c r="C90" t="s">
        <v>36</v>
      </c>
      <c r="D90">
        <v>2</v>
      </c>
      <c r="E90" s="119">
        <v>5.25</v>
      </c>
      <c r="F90" s="119">
        <v>6.7</v>
      </c>
      <c r="G90" s="119">
        <v>2310</v>
      </c>
      <c r="H90" s="119">
        <v>638.00000000000011</v>
      </c>
      <c r="I90" s="119">
        <v>2948</v>
      </c>
    </row>
    <row r="91" spans="2:9" x14ac:dyDescent="0.25">
      <c r="B91" s="145" t="s">
        <v>247</v>
      </c>
      <c r="C91" s="145"/>
      <c r="D91" s="145"/>
      <c r="E91" s="145"/>
      <c r="F91" s="145"/>
      <c r="G91" s="146">
        <v>3153</v>
      </c>
      <c r="H91" s="146">
        <v>815.00000000000011</v>
      </c>
      <c r="I91" s="146">
        <v>3968</v>
      </c>
    </row>
    <row r="92" spans="2:9" x14ac:dyDescent="0.25">
      <c r="B92" t="s">
        <v>112</v>
      </c>
      <c r="C92" t="s">
        <v>26</v>
      </c>
      <c r="D92">
        <v>4</v>
      </c>
      <c r="E92" s="119">
        <v>15.5</v>
      </c>
      <c r="F92" s="119">
        <v>18</v>
      </c>
      <c r="G92" s="119">
        <v>310</v>
      </c>
      <c r="H92" s="119">
        <v>50</v>
      </c>
      <c r="I92" s="119">
        <v>360</v>
      </c>
    </row>
    <row r="93" spans="2:9" x14ac:dyDescent="0.25">
      <c r="C93" t="s">
        <v>17</v>
      </c>
      <c r="D93">
        <v>4</v>
      </c>
      <c r="E93" s="119">
        <v>4.7</v>
      </c>
      <c r="F93" s="119">
        <v>6</v>
      </c>
      <c r="G93" s="119">
        <v>695.6</v>
      </c>
      <c r="H93" s="119">
        <v>192.39999999999998</v>
      </c>
      <c r="I93" s="119">
        <v>888</v>
      </c>
    </row>
    <row r="94" spans="2:9" x14ac:dyDescent="0.25">
      <c r="C94" t="s">
        <v>29</v>
      </c>
      <c r="D94">
        <v>5</v>
      </c>
      <c r="E94" s="119">
        <v>5.05</v>
      </c>
      <c r="F94" s="119">
        <v>6</v>
      </c>
      <c r="G94" s="119">
        <v>5555</v>
      </c>
      <c r="H94" s="119">
        <v>1045.0000000000002</v>
      </c>
      <c r="I94" s="119">
        <v>6600</v>
      </c>
    </row>
    <row r="95" spans="2:9" x14ac:dyDescent="0.25">
      <c r="C95" t="s">
        <v>34</v>
      </c>
      <c r="D95">
        <v>5</v>
      </c>
      <c r="E95" s="119">
        <v>0.7</v>
      </c>
      <c r="F95" s="119">
        <v>2.2000000000000002</v>
      </c>
      <c r="G95" s="119">
        <v>87.5</v>
      </c>
      <c r="H95" s="119">
        <v>187.50000000000003</v>
      </c>
      <c r="I95" s="119">
        <v>275</v>
      </c>
    </row>
    <row r="96" spans="2:9" x14ac:dyDescent="0.25">
      <c r="B96" s="145" t="s">
        <v>248</v>
      </c>
      <c r="C96" s="145"/>
      <c r="D96" s="145"/>
      <c r="E96" s="145"/>
      <c r="F96" s="145"/>
      <c r="G96" s="146">
        <v>6648.1</v>
      </c>
      <c r="H96" s="146">
        <v>1474.9</v>
      </c>
      <c r="I96" s="146">
        <v>8123</v>
      </c>
    </row>
    <row r="97" spans="1:9" x14ac:dyDescent="0.25">
      <c r="A97" s="120" t="s">
        <v>55</v>
      </c>
      <c r="B97" s="120"/>
      <c r="C97" s="120"/>
      <c r="D97" s="120"/>
      <c r="E97" s="120"/>
      <c r="F97" s="120"/>
      <c r="G97" s="121">
        <v>37680.899999999994</v>
      </c>
      <c r="H97" s="121">
        <v>7331.9</v>
      </c>
      <c r="I97" s="121">
        <v>45012.800000000003</v>
      </c>
    </row>
    <row r="98" spans="1:9" x14ac:dyDescent="0.25">
      <c r="A98">
        <v>10</v>
      </c>
      <c r="B98" t="s">
        <v>64</v>
      </c>
      <c r="C98" t="s">
        <v>26</v>
      </c>
      <c r="D98">
        <v>1</v>
      </c>
      <c r="E98" s="119">
        <v>15.5</v>
      </c>
      <c r="F98" s="119">
        <v>18</v>
      </c>
      <c r="G98" s="119">
        <v>77.5</v>
      </c>
      <c r="H98" s="119">
        <v>12.5</v>
      </c>
      <c r="I98" s="119">
        <v>90</v>
      </c>
    </row>
    <row r="99" spans="1:9" x14ac:dyDescent="0.25">
      <c r="C99" t="s">
        <v>36</v>
      </c>
      <c r="D99">
        <v>1</v>
      </c>
      <c r="E99" s="119">
        <v>5.05</v>
      </c>
      <c r="F99" s="119">
        <v>6.8</v>
      </c>
      <c r="G99" s="119">
        <v>1111</v>
      </c>
      <c r="H99" s="119">
        <v>385</v>
      </c>
      <c r="I99" s="119">
        <v>1496</v>
      </c>
    </row>
    <row r="100" spans="1:9" x14ac:dyDescent="0.25">
      <c r="E100" s="119">
        <v>5.0199999999999996</v>
      </c>
      <c r="F100" s="119">
        <v>6.8</v>
      </c>
      <c r="G100" s="119">
        <v>1104.3999999999999</v>
      </c>
      <c r="H100" s="119">
        <v>391.60000000000008</v>
      </c>
      <c r="I100" s="119">
        <v>1496</v>
      </c>
    </row>
    <row r="101" spans="1:9" x14ac:dyDescent="0.25">
      <c r="B101" s="145" t="s">
        <v>243</v>
      </c>
      <c r="C101" s="145"/>
      <c r="D101" s="145"/>
      <c r="E101" s="145"/>
      <c r="F101" s="145"/>
      <c r="G101" s="146">
        <v>2292.8999999999996</v>
      </c>
      <c r="H101" s="146">
        <v>789.10000000000014</v>
      </c>
      <c r="I101" s="146">
        <v>3082</v>
      </c>
    </row>
    <row r="102" spans="1:9" x14ac:dyDescent="0.25">
      <c r="B102" t="s">
        <v>101</v>
      </c>
      <c r="C102" t="s">
        <v>26</v>
      </c>
      <c r="D102">
        <v>8</v>
      </c>
      <c r="E102" s="119">
        <v>15.5</v>
      </c>
      <c r="F102" s="119">
        <v>18</v>
      </c>
      <c r="G102" s="119">
        <v>620</v>
      </c>
      <c r="H102" s="119">
        <v>100</v>
      </c>
      <c r="I102" s="119">
        <v>720</v>
      </c>
    </row>
    <row r="103" spans="1:9" x14ac:dyDescent="0.25">
      <c r="C103" t="s">
        <v>18</v>
      </c>
      <c r="D103">
        <v>7</v>
      </c>
      <c r="E103" s="119">
        <v>8.4</v>
      </c>
      <c r="F103" s="119">
        <v>10.5</v>
      </c>
      <c r="G103" s="119">
        <v>1176</v>
      </c>
      <c r="H103" s="119">
        <v>293.99999999999994</v>
      </c>
      <c r="I103" s="119">
        <v>1470</v>
      </c>
    </row>
    <row r="104" spans="1:9" x14ac:dyDescent="0.25">
      <c r="C104" t="s">
        <v>33</v>
      </c>
      <c r="D104">
        <v>2</v>
      </c>
      <c r="E104" s="119">
        <v>8.4</v>
      </c>
      <c r="F104" s="119">
        <v>11.5</v>
      </c>
      <c r="G104" s="119">
        <v>336</v>
      </c>
      <c r="H104" s="119">
        <v>123.99999999999999</v>
      </c>
      <c r="I104" s="119">
        <v>460</v>
      </c>
    </row>
    <row r="105" spans="1:9" x14ac:dyDescent="0.25">
      <c r="B105" s="145" t="s">
        <v>244</v>
      </c>
      <c r="C105" s="145"/>
      <c r="D105" s="145"/>
      <c r="E105" s="145"/>
      <c r="F105" s="145"/>
      <c r="G105" s="146">
        <v>2132</v>
      </c>
      <c r="H105" s="146">
        <v>517.99999999999989</v>
      </c>
      <c r="I105" s="146">
        <v>2650</v>
      </c>
    </row>
    <row r="106" spans="1:9" x14ac:dyDescent="0.25">
      <c r="B106" t="s">
        <v>69</v>
      </c>
      <c r="C106" t="s">
        <v>48</v>
      </c>
      <c r="D106">
        <v>1</v>
      </c>
      <c r="E106" s="119">
        <v>4.5</v>
      </c>
      <c r="F106" s="119">
        <v>5</v>
      </c>
      <c r="G106" s="119">
        <v>54</v>
      </c>
      <c r="H106" s="119">
        <v>6</v>
      </c>
      <c r="I106" s="119">
        <v>60</v>
      </c>
    </row>
    <row r="107" spans="1:9" x14ac:dyDescent="0.25">
      <c r="C107" t="s">
        <v>17</v>
      </c>
      <c r="D107">
        <v>4</v>
      </c>
      <c r="E107" s="119">
        <v>4.7</v>
      </c>
      <c r="F107" s="119">
        <v>6.5</v>
      </c>
      <c r="G107" s="119">
        <v>1391.2</v>
      </c>
      <c r="H107" s="119">
        <v>532.79999999999995</v>
      </c>
      <c r="I107" s="119">
        <v>1924</v>
      </c>
    </row>
    <row r="108" spans="1:9" x14ac:dyDescent="0.25">
      <c r="C108" t="s">
        <v>47</v>
      </c>
      <c r="D108">
        <v>1</v>
      </c>
      <c r="E108" s="119">
        <v>18</v>
      </c>
      <c r="F108" s="119">
        <v>25</v>
      </c>
      <c r="G108" s="119">
        <v>450</v>
      </c>
      <c r="H108" s="119">
        <v>175</v>
      </c>
      <c r="I108" s="119">
        <v>625</v>
      </c>
    </row>
    <row r="109" spans="1:9" x14ac:dyDescent="0.25">
      <c r="C109" t="s">
        <v>36</v>
      </c>
      <c r="D109">
        <v>1</v>
      </c>
      <c r="E109" s="119">
        <v>5.05</v>
      </c>
      <c r="F109" s="119">
        <v>6.8</v>
      </c>
      <c r="G109" s="119">
        <v>1111</v>
      </c>
      <c r="H109" s="119">
        <v>385</v>
      </c>
      <c r="I109" s="119">
        <v>1496</v>
      </c>
    </row>
    <row r="110" spans="1:9" x14ac:dyDescent="0.25">
      <c r="E110" s="119">
        <v>5.25</v>
      </c>
      <c r="F110" s="119">
        <v>6.8</v>
      </c>
      <c r="G110" s="119">
        <v>1155</v>
      </c>
      <c r="H110" s="119">
        <v>340.99999999999994</v>
      </c>
      <c r="I110" s="119">
        <v>1496</v>
      </c>
    </row>
    <row r="111" spans="1:9" x14ac:dyDescent="0.25">
      <c r="C111" t="s">
        <v>75</v>
      </c>
      <c r="D111">
        <v>4</v>
      </c>
      <c r="E111" s="119">
        <v>8.8000000000000007</v>
      </c>
      <c r="F111" s="119">
        <v>12</v>
      </c>
      <c r="G111" s="119">
        <v>704</v>
      </c>
      <c r="H111" s="119">
        <v>255.99999999999994</v>
      </c>
      <c r="I111" s="119">
        <v>960</v>
      </c>
    </row>
    <row r="112" spans="1:9" x14ac:dyDescent="0.25">
      <c r="B112" s="145" t="s">
        <v>239</v>
      </c>
      <c r="C112" s="145"/>
      <c r="D112" s="145"/>
      <c r="E112" s="145"/>
      <c r="F112" s="145"/>
      <c r="G112" s="146">
        <v>4865.2</v>
      </c>
      <c r="H112" s="146">
        <v>1695.8</v>
      </c>
      <c r="I112" s="146">
        <v>6561</v>
      </c>
    </row>
    <row r="113" spans="2:9" x14ac:dyDescent="0.25">
      <c r="B113" t="s">
        <v>66</v>
      </c>
      <c r="C113" t="s">
        <v>26</v>
      </c>
      <c r="D113">
        <v>6</v>
      </c>
      <c r="E113" s="119">
        <v>15.5</v>
      </c>
      <c r="F113" s="119">
        <v>18.5</v>
      </c>
      <c r="G113" s="119">
        <v>930</v>
      </c>
      <c r="H113" s="119">
        <v>180</v>
      </c>
      <c r="I113" s="119">
        <v>1110</v>
      </c>
    </row>
    <row r="114" spans="2:9" x14ac:dyDescent="0.25">
      <c r="C114" t="s">
        <v>43</v>
      </c>
      <c r="D114">
        <v>1</v>
      </c>
      <c r="E114" s="119">
        <v>4.7</v>
      </c>
      <c r="F114" s="119">
        <v>6.8</v>
      </c>
      <c r="G114" s="119">
        <v>282</v>
      </c>
      <c r="H114" s="119">
        <v>125.99999999999997</v>
      </c>
      <c r="I114" s="119">
        <v>408</v>
      </c>
    </row>
    <row r="115" spans="2:9" x14ac:dyDescent="0.25">
      <c r="C115" t="s">
        <v>46</v>
      </c>
      <c r="D115">
        <v>4</v>
      </c>
      <c r="E115" s="119">
        <v>35</v>
      </c>
      <c r="F115" s="119">
        <v>45</v>
      </c>
      <c r="G115" s="119">
        <v>140</v>
      </c>
      <c r="H115" s="119">
        <v>40</v>
      </c>
      <c r="I115" s="119">
        <v>180</v>
      </c>
    </row>
    <row r="116" spans="2:9" x14ac:dyDescent="0.25">
      <c r="C116" t="s">
        <v>36</v>
      </c>
      <c r="D116">
        <v>3</v>
      </c>
      <c r="E116" s="119">
        <v>5.05</v>
      </c>
      <c r="F116" s="119">
        <v>6.9</v>
      </c>
      <c r="G116" s="119">
        <v>3333</v>
      </c>
      <c r="H116" s="119">
        <v>1221.0000000000005</v>
      </c>
      <c r="I116" s="119">
        <v>4554</v>
      </c>
    </row>
    <row r="117" spans="2:9" x14ac:dyDescent="0.25">
      <c r="E117" s="119">
        <v>5.25</v>
      </c>
      <c r="F117" s="119">
        <v>6.9</v>
      </c>
      <c r="G117" s="119">
        <v>3465</v>
      </c>
      <c r="H117" s="119">
        <v>1089.0000000000002</v>
      </c>
      <c r="I117" s="119">
        <v>4554</v>
      </c>
    </row>
    <row r="118" spans="2:9" x14ac:dyDescent="0.25">
      <c r="C118" t="s">
        <v>34</v>
      </c>
      <c r="D118">
        <v>8</v>
      </c>
      <c r="E118" s="119">
        <v>0.7</v>
      </c>
      <c r="F118" s="119">
        <v>2</v>
      </c>
      <c r="G118" s="119">
        <v>140</v>
      </c>
      <c r="H118" s="119">
        <v>260</v>
      </c>
      <c r="I118" s="119">
        <v>400</v>
      </c>
    </row>
    <row r="119" spans="2:9" x14ac:dyDescent="0.25">
      <c r="B119" s="145" t="s">
        <v>240</v>
      </c>
      <c r="C119" s="145"/>
      <c r="D119" s="145"/>
      <c r="E119" s="145"/>
      <c r="F119" s="145"/>
      <c r="G119" s="146">
        <v>8290</v>
      </c>
      <c r="H119" s="146">
        <v>2916.0000000000009</v>
      </c>
      <c r="I119" s="146">
        <v>11206</v>
      </c>
    </row>
    <row r="120" spans="2:9" x14ac:dyDescent="0.25">
      <c r="B120" t="s">
        <v>84</v>
      </c>
      <c r="C120" t="s">
        <v>26</v>
      </c>
      <c r="D120">
        <v>2</v>
      </c>
      <c r="E120" s="119">
        <v>15.5</v>
      </c>
      <c r="F120" s="119">
        <v>18</v>
      </c>
      <c r="G120" s="119">
        <v>155</v>
      </c>
      <c r="H120" s="119">
        <v>25</v>
      </c>
      <c r="I120" s="119">
        <v>180</v>
      </c>
    </row>
    <row r="121" spans="2:9" x14ac:dyDescent="0.25">
      <c r="C121" t="s">
        <v>40</v>
      </c>
      <c r="G121" s="119">
        <v>761.40000000000009</v>
      </c>
      <c r="H121" s="119">
        <v>113.40000000000003</v>
      </c>
      <c r="I121" s="119">
        <v>874.80000000000018</v>
      </c>
    </row>
    <row r="122" spans="2:9" x14ac:dyDescent="0.25">
      <c r="C122" t="s">
        <v>18</v>
      </c>
      <c r="D122">
        <v>10</v>
      </c>
      <c r="E122" s="119">
        <v>8.4</v>
      </c>
      <c r="F122" s="119">
        <v>10.199999999999999</v>
      </c>
      <c r="G122" s="119">
        <v>1680</v>
      </c>
      <c r="H122" s="119">
        <v>359.99999999999977</v>
      </c>
      <c r="I122" s="119">
        <v>2039.9999999999998</v>
      </c>
    </row>
    <row r="123" spans="2:9" x14ac:dyDescent="0.25">
      <c r="C123" t="s">
        <v>38</v>
      </c>
      <c r="D123">
        <v>1</v>
      </c>
      <c r="E123" s="119">
        <v>5.05</v>
      </c>
      <c r="F123" s="119">
        <v>5.7</v>
      </c>
      <c r="G123" s="119">
        <v>2222</v>
      </c>
      <c r="H123" s="119">
        <v>286.00000000000017</v>
      </c>
      <c r="I123" s="119">
        <v>2508</v>
      </c>
    </row>
    <row r="124" spans="2:9" x14ac:dyDescent="0.25">
      <c r="C124" t="s">
        <v>29</v>
      </c>
      <c r="D124">
        <v>5</v>
      </c>
      <c r="E124" s="119">
        <v>5.05</v>
      </c>
      <c r="F124" s="119">
        <v>5.7</v>
      </c>
      <c r="G124" s="119">
        <v>5555</v>
      </c>
      <c r="H124" s="119">
        <v>715.00000000000045</v>
      </c>
      <c r="I124" s="119">
        <v>6270</v>
      </c>
    </row>
    <row r="125" spans="2:9" x14ac:dyDescent="0.25">
      <c r="D125">
        <v>6</v>
      </c>
      <c r="E125" s="119">
        <v>5.05</v>
      </c>
      <c r="F125" s="119">
        <v>5.7</v>
      </c>
      <c r="G125" s="119">
        <v>6666</v>
      </c>
      <c r="H125" s="119">
        <v>858.00000000000045</v>
      </c>
      <c r="I125" s="119">
        <v>7524</v>
      </c>
    </row>
    <row r="126" spans="2:9" x14ac:dyDescent="0.25">
      <c r="B126" s="145" t="s">
        <v>242</v>
      </c>
      <c r="C126" s="145"/>
      <c r="D126" s="145"/>
      <c r="E126" s="145"/>
      <c r="F126" s="145"/>
      <c r="G126" s="146">
        <v>17039.400000000001</v>
      </c>
      <c r="H126" s="146">
        <v>2357.400000000001</v>
      </c>
      <c r="I126" s="146">
        <v>19396.8</v>
      </c>
    </row>
    <row r="127" spans="2:9" x14ac:dyDescent="0.25">
      <c r="B127" t="s">
        <v>112</v>
      </c>
      <c r="C127" t="s">
        <v>26</v>
      </c>
      <c r="D127">
        <v>4</v>
      </c>
      <c r="E127" s="119">
        <v>15.5</v>
      </c>
      <c r="F127" s="119">
        <v>18</v>
      </c>
      <c r="G127" s="119">
        <v>310</v>
      </c>
      <c r="H127" s="119">
        <v>50</v>
      </c>
      <c r="I127" s="119">
        <v>360</v>
      </c>
    </row>
    <row r="128" spans="2:9" x14ac:dyDescent="0.25">
      <c r="C128" t="s">
        <v>17</v>
      </c>
      <c r="D128">
        <v>4</v>
      </c>
      <c r="E128" s="119">
        <v>4.7</v>
      </c>
      <c r="F128" s="119">
        <v>6</v>
      </c>
      <c r="G128" s="119">
        <v>695.6</v>
      </c>
      <c r="H128" s="119">
        <v>192.39999999999998</v>
      </c>
      <c r="I128" s="119">
        <v>888</v>
      </c>
    </row>
    <row r="129" spans="1:9" x14ac:dyDescent="0.25">
      <c r="C129" t="s">
        <v>29</v>
      </c>
      <c r="D129">
        <v>5</v>
      </c>
      <c r="E129" s="119">
        <v>5.05</v>
      </c>
      <c r="F129" s="119">
        <v>6</v>
      </c>
      <c r="G129" s="119">
        <v>5555</v>
      </c>
      <c r="H129" s="119">
        <v>1045.0000000000002</v>
      </c>
      <c r="I129" s="119">
        <v>6600</v>
      </c>
    </row>
    <row r="130" spans="1:9" x14ac:dyDescent="0.25">
      <c r="C130" t="s">
        <v>34</v>
      </c>
      <c r="D130">
        <v>5</v>
      </c>
      <c r="E130" s="119">
        <v>0.7</v>
      </c>
      <c r="F130" s="119">
        <v>2.2000000000000002</v>
      </c>
      <c r="G130" s="119">
        <v>87.5</v>
      </c>
      <c r="H130" s="119">
        <v>187.50000000000003</v>
      </c>
      <c r="I130" s="119">
        <v>275</v>
      </c>
    </row>
    <row r="131" spans="1:9" x14ac:dyDescent="0.25">
      <c r="B131" s="145" t="s">
        <v>248</v>
      </c>
      <c r="C131" s="145"/>
      <c r="D131" s="145"/>
      <c r="E131" s="145"/>
      <c r="F131" s="145"/>
      <c r="G131" s="146">
        <v>6648.1</v>
      </c>
      <c r="H131" s="146">
        <v>1474.9</v>
      </c>
      <c r="I131" s="146">
        <v>8123</v>
      </c>
    </row>
    <row r="132" spans="1:9" x14ac:dyDescent="0.25">
      <c r="A132" s="120" t="s">
        <v>56</v>
      </c>
      <c r="B132" s="120"/>
      <c r="C132" s="120"/>
      <c r="D132" s="120"/>
      <c r="E132" s="120"/>
      <c r="F132" s="120"/>
      <c r="G132" s="121">
        <v>41267.599999999999</v>
      </c>
      <c r="H132" s="121">
        <v>9751.2000000000007</v>
      </c>
      <c r="I132" s="121">
        <v>51018.8</v>
      </c>
    </row>
    <row r="133" spans="1:9" x14ac:dyDescent="0.25">
      <c r="A133">
        <v>11</v>
      </c>
      <c r="B133" t="s">
        <v>64</v>
      </c>
      <c r="C133" t="s">
        <v>26</v>
      </c>
      <c r="D133">
        <v>1</v>
      </c>
      <c r="E133" s="119">
        <v>15.5</v>
      </c>
      <c r="F133" s="119">
        <v>18</v>
      </c>
      <c r="G133" s="119">
        <v>77.5</v>
      </c>
      <c r="H133" s="119">
        <v>12.5</v>
      </c>
      <c r="I133" s="119">
        <v>90</v>
      </c>
    </row>
    <row r="134" spans="1:9" x14ac:dyDescent="0.25">
      <c r="C134" t="s">
        <v>36</v>
      </c>
      <c r="D134">
        <v>1</v>
      </c>
      <c r="E134" s="119">
        <v>5.05</v>
      </c>
      <c r="F134" s="119">
        <v>7</v>
      </c>
      <c r="G134" s="119">
        <v>2222</v>
      </c>
      <c r="H134" s="119">
        <v>858.00000000000011</v>
      </c>
      <c r="I134" s="119">
        <v>3080</v>
      </c>
    </row>
    <row r="135" spans="1:9" x14ac:dyDescent="0.25">
      <c r="B135" s="145" t="s">
        <v>243</v>
      </c>
      <c r="C135" s="145"/>
      <c r="D135" s="145"/>
      <c r="E135" s="145"/>
      <c r="F135" s="145"/>
      <c r="G135" s="146">
        <v>2299.5</v>
      </c>
      <c r="H135" s="146">
        <v>870.50000000000011</v>
      </c>
      <c r="I135" s="146">
        <v>3170</v>
      </c>
    </row>
    <row r="136" spans="1:9" x14ac:dyDescent="0.25">
      <c r="B136" t="s">
        <v>108</v>
      </c>
      <c r="C136" t="s">
        <v>40</v>
      </c>
      <c r="G136" s="119">
        <v>253.8</v>
      </c>
      <c r="H136" s="119">
        <v>54</v>
      </c>
      <c r="I136" s="119">
        <v>307.8</v>
      </c>
    </row>
    <row r="137" spans="1:9" x14ac:dyDescent="0.25">
      <c r="C137" t="s">
        <v>39</v>
      </c>
      <c r="D137">
        <v>3</v>
      </c>
      <c r="E137" s="119">
        <v>4.7</v>
      </c>
      <c r="F137" s="119">
        <v>5.7</v>
      </c>
      <c r="G137" s="119">
        <v>761.40000000000009</v>
      </c>
      <c r="H137" s="119">
        <v>162</v>
      </c>
      <c r="I137" s="119">
        <v>923.40000000000009</v>
      </c>
    </row>
    <row r="138" spans="1:9" x14ac:dyDescent="0.25">
      <c r="C138" t="s">
        <v>18</v>
      </c>
      <c r="D138">
        <v>2</v>
      </c>
      <c r="E138" s="119">
        <v>8.4</v>
      </c>
      <c r="F138" s="119">
        <v>10.199999999999999</v>
      </c>
      <c r="G138" s="119">
        <v>336</v>
      </c>
      <c r="H138" s="119">
        <v>71.999999999999957</v>
      </c>
      <c r="I138" s="119">
        <v>407.99999999999994</v>
      </c>
    </row>
    <row r="139" spans="1:9" x14ac:dyDescent="0.25">
      <c r="B139" s="145" t="s">
        <v>245</v>
      </c>
      <c r="C139" s="145"/>
      <c r="D139" s="145"/>
      <c r="E139" s="145"/>
      <c r="F139" s="145"/>
      <c r="G139" s="146">
        <v>1351.2</v>
      </c>
      <c r="H139" s="146">
        <v>287.99999999999994</v>
      </c>
      <c r="I139" s="146">
        <v>1639.2</v>
      </c>
    </row>
    <row r="140" spans="1:9" x14ac:dyDescent="0.25">
      <c r="B140" t="s">
        <v>65</v>
      </c>
      <c r="C140" t="s">
        <v>61</v>
      </c>
      <c r="D140">
        <v>3</v>
      </c>
      <c r="E140" s="119">
        <v>16.5</v>
      </c>
      <c r="F140" s="119">
        <v>18.2</v>
      </c>
      <c r="G140" s="119">
        <v>891</v>
      </c>
      <c r="H140" s="119">
        <v>91.799999999999955</v>
      </c>
      <c r="I140" s="119">
        <v>982.8</v>
      </c>
    </row>
    <row r="141" spans="1:9" x14ac:dyDescent="0.25">
      <c r="C141" t="s">
        <v>62</v>
      </c>
      <c r="D141">
        <v>1</v>
      </c>
      <c r="E141" s="119">
        <v>80</v>
      </c>
      <c r="F141" s="119">
        <v>100</v>
      </c>
      <c r="G141" s="119">
        <v>80</v>
      </c>
      <c r="H141" s="119">
        <v>20</v>
      </c>
      <c r="I141" s="119">
        <v>100</v>
      </c>
    </row>
    <row r="142" spans="1:9" x14ac:dyDescent="0.25">
      <c r="B142" s="145" t="s">
        <v>249</v>
      </c>
      <c r="C142" s="145"/>
      <c r="D142" s="145"/>
      <c r="E142" s="145"/>
      <c r="F142" s="145"/>
      <c r="G142" s="146">
        <v>971</v>
      </c>
      <c r="H142" s="146">
        <v>111.79999999999995</v>
      </c>
      <c r="I142" s="146">
        <v>1082.8</v>
      </c>
    </row>
    <row r="143" spans="1:9" x14ac:dyDescent="0.25">
      <c r="B143" t="s">
        <v>69</v>
      </c>
      <c r="C143" t="s">
        <v>26</v>
      </c>
      <c r="D143">
        <v>4</v>
      </c>
      <c r="E143" s="119">
        <v>15.5</v>
      </c>
      <c r="F143" s="119">
        <v>18.5</v>
      </c>
      <c r="G143" s="119">
        <v>310</v>
      </c>
      <c r="H143" s="119">
        <v>60</v>
      </c>
      <c r="I143" s="119">
        <v>370</v>
      </c>
    </row>
    <row r="144" spans="1:9" x14ac:dyDescent="0.25">
      <c r="C144" t="s">
        <v>29</v>
      </c>
      <c r="D144">
        <v>1</v>
      </c>
      <c r="E144" s="119">
        <v>5.05</v>
      </c>
      <c r="F144" s="119">
        <v>7.2</v>
      </c>
      <c r="G144" s="119">
        <v>1111</v>
      </c>
      <c r="H144" s="119">
        <v>473.00000000000006</v>
      </c>
      <c r="I144" s="119">
        <v>1584</v>
      </c>
    </row>
    <row r="145" spans="2:9" x14ac:dyDescent="0.25">
      <c r="C145" t="s">
        <v>36</v>
      </c>
      <c r="D145">
        <v>1</v>
      </c>
      <c r="E145" s="119">
        <v>5.05</v>
      </c>
      <c r="F145" s="119">
        <v>7.2</v>
      </c>
      <c r="G145" s="119">
        <v>2222</v>
      </c>
      <c r="H145" s="119">
        <v>946.00000000000011</v>
      </c>
      <c r="I145" s="119">
        <v>3168</v>
      </c>
    </row>
    <row r="146" spans="2:9" x14ac:dyDescent="0.25">
      <c r="C146" t="s">
        <v>171</v>
      </c>
      <c r="D146">
        <v>2</v>
      </c>
      <c r="E146" s="119">
        <v>5.3</v>
      </c>
      <c r="F146" s="119">
        <v>6.5</v>
      </c>
      <c r="G146" s="119">
        <v>424</v>
      </c>
      <c r="H146" s="119">
        <v>96.000000000000014</v>
      </c>
      <c r="I146" s="119">
        <v>520</v>
      </c>
    </row>
    <row r="147" spans="2:9" x14ac:dyDescent="0.25">
      <c r="C147" t="s">
        <v>175</v>
      </c>
      <c r="D147">
        <v>4</v>
      </c>
      <c r="E147" s="119">
        <v>5.6</v>
      </c>
      <c r="F147" s="119">
        <v>7</v>
      </c>
      <c r="G147" s="119">
        <v>672</v>
      </c>
      <c r="H147" s="119">
        <v>168.00000000000006</v>
      </c>
      <c r="I147" s="119">
        <v>840</v>
      </c>
    </row>
    <row r="148" spans="2:9" x14ac:dyDescent="0.25">
      <c r="B148" s="145" t="s">
        <v>239</v>
      </c>
      <c r="C148" s="145"/>
      <c r="D148" s="145"/>
      <c r="E148" s="145"/>
      <c r="F148" s="145"/>
      <c r="G148" s="146">
        <v>4739</v>
      </c>
      <c r="H148" s="146">
        <v>1743</v>
      </c>
      <c r="I148" s="146">
        <v>6482</v>
      </c>
    </row>
    <row r="149" spans="2:9" x14ac:dyDescent="0.25">
      <c r="B149" t="s">
        <v>66</v>
      </c>
      <c r="C149" t="s">
        <v>26</v>
      </c>
      <c r="D149">
        <v>2</v>
      </c>
      <c r="E149" s="119">
        <v>15.5</v>
      </c>
      <c r="F149" s="119">
        <v>18.5</v>
      </c>
      <c r="G149" s="119">
        <v>155</v>
      </c>
      <c r="H149" s="119">
        <v>30</v>
      </c>
      <c r="I149" s="119">
        <v>185</v>
      </c>
    </row>
    <row r="150" spans="2:9" x14ac:dyDescent="0.25">
      <c r="C150" t="s">
        <v>36</v>
      </c>
      <c r="D150">
        <v>1</v>
      </c>
      <c r="E150" s="119">
        <v>5.05</v>
      </c>
      <c r="F150" s="119">
        <v>7.4</v>
      </c>
      <c r="G150" s="119">
        <v>1111</v>
      </c>
      <c r="H150" s="119">
        <v>517.00000000000011</v>
      </c>
      <c r="I150" s="119">
        <v>1628</v>
      </c>
    </row>
    <row r="151" spans="2:9" x14ac:dyDescent="0.25">
      <c r="C151" t="s">
        <v>34</v>
      </c>
      <c r="D151">
        <v>3</v>
      </c>
      <c r="E151" s="119">
        <v>0.7</v>
      </c>
      <c r="F151" s="119">
        <v>2</v>
      </c>
      <c r="G151" s="119">
        <v>52.5</v>
      </c>
      <c r="H151" s="119">
        <v>97.5</v>
      </c>
      <c r="I151" s="119">
        <v>150</v>
      </c>
    </row>
    <row r="152" spans="2:9" x14ac:dyDescent="0.25">
      <c r="C152" t="s">
        <v>228</v>
      </c>
      <c r="D152">
        <v>1</v>
      </c>
      <c r="E152" s="119">
        <v>28</v>
      </c>
      <c r="F152" s="119">
        <v>45</v>
      </c>
      <c r="G152" s="119">
        <v>28</v>
      </c>
      <c r="H152" s="119">
        <v>17</v>
      </c>
      <c r="I152" s="119">
        <v>45</v>
      </c>
    </row>
    <row r="153" spans="2:9" x14ac:dyDescent="0.25">
      <c r="B153" s="145" t="s">
        <v>240</v>
      </c>
      <c r="C153" s="145"/>
      <c r="D153" s="145"/>
      <c r="E153" s="145"/>
      <c r="F153" s="145"/>
      <c r="G153" s="146">
        <v>1346.5</v>
      </c>
      <c r="H153" s="146">
        <v>661.50000000000011</v>
      </c>
      <c r="I153" s="146">
        <v>2008</v>
      </c>
    </row>
    <row r="154" spans="2:9" x14ac:dyDescent="0.25">
      <c r="B154" t="s">
        <v>98</v>
      </c>
      <c r="C154" t="s">
        <v>40</v>
      </c>
      <c r="G154" s="119">
        <v>253.8</v>
      </c>
      <c r="H154" s="119">
        <v>124.19999999999999</v>
      </c>
      <c r="I154" s="119">
        <v>378</v>
      </c>
    </row>
    <row r="155" spans="2:9" x14ac:dyDescent="0.25">
      <c r="C155" t="s">
        <v>18</v>
      </c>
      <c r="D155">
        <v>1</v>
      </c>
      <c r="E155" s="119">
        <v>8.4</v>
      </c>
      <c r="F155" s="119">
        <v>10.5</v>
      </c>
      <c r="G155" s="119">
        <v>168</v>
      </c>
      <c r="H155" s="119">
        <v>41.999999999999993</v>
      </c>
      <c r="I155" s="119">
        <v>210</v>
      </c>
    </row>
    <row r="156" spans="2:9" x14ac:dyDescent="0.25">
      <c r="C156" t="s">
        <v>29</v>
      </c>
      <c r="D156">
        <v>1</v>
      </c>
      <c r="E156" s="119">
        <v>5.05</v>
      </c>
      <c r="F156" s="119">
        <v>7.2</v>
      </c>
      <c r="G156" s="119">
        <v>1111</v>
      </c>
      <c r="H156" s="119">
        <v>473.00000000000006</v>
      </c>
      <c r="I156" s="119">
        <v>1584</v>
      </c>
    </row>
    <row r="157" spans="2:9" x14ac:dyDescent="0.25">
      <c r="C157" t="s">
        <v>57</v>
      </c>
      <c r="D157">
        <v>1</v>
      </c>
      <c r="E157" s="119">
        <v>18</v>
      </c>
      <c r="F157" s="119">
        <v>26</v>
      </c>
      <c r="G157" s="119">
        <v>90</v>
      </c>
      <c r="H157" s="119">
        <v>40</v>
      </c>
      <c r="I157" s="119">
        <v>130</v>
      </c>
    </row>
    <row r="158" spans="2:9" x14ac:dyDescent="0.25">
      <c r="B158" s="145" t="s">
        <v>246</v>
      </c>
      <c r="C158" s="145"/>
      <c r="D158" s="145"/>
      <c r="E158" s="145"/>
      <c r="F158" s="145"/>
      <c r="G158" s="146">
        <v>1622.8</v>
      </c>
      <c r="H158" s="146">
        <v>679.2</v>
      </c>
      <c r="I158" s="146">
        <v>2302</v>
      </c>
    </row>
    <row r="159" spans="2:9" x14ac:dyDescent="0.25">
      <c r="B159" t="s">
        <v>104</v>
      </c>
      <c r="C159" t="s">
        <v>26</v>
      </c>
      <c r="D159">
        <v>1</v>
      </c>
      <c r="E159" s="119">
        <v>15.5</v>
      </c>
      <c r="F159" s="119">
        <v>18</v>
      </c>
      <c r="G159" s="119">
        <v>77.5</v>
      </c>
      <c r="H159" s="119">
        <v>12.5</v>
      </c>
      <c r="I159" s="119">
        <v>90</v>
      </c>
    </row>
    <row r="160" spans="2:9" x14ac:dyDescent="0.25">
      <c r="C160" t="s">
        <v>17</v>
      </c>
      <c r="D160">
        <v>2</v>
      </c>
      <c r="E160" s="119">
        <v>4.7</v>
      </c>
      <c r="F160" s="119">
        <v>7</v>
      </c>
      <c r="G160" s="119">
        <v>347.8</v>
      </c>
      <c r="H160" s="119">
        <v>170.2</v>
      </c>
      <c r="I160" s="119">
        <v>518</v>
      </c>
    </row>
    <row r="161" spans="1:9" x14ac:dyDescent="0.25">
      <c r="C161" t="s">
        <v>18</v>
      </c>
      <c r="D161">
        <v>2</v>
      </c>
      <c r="E161" s="119">
        <v>8.4</v>
      </c>
      <c r="F161" s="119">
        <v>10.5</v>
      </c>
      <c r="G161" s="119">
        <v>336</v>
      </c>
      <c r="H161" s="119">
        <v>83.999999999999986</v>
      </c>
      <c r="I161" s="119">
        <v>420</v>
      </c>
    </row>
    <row r="162" spans="1:9" x14ac:dyDescent="0.25">
      <c r="D162">
        <v>5</v>
      </c>
      <c r="E162" s="119">
        <v>8.4</v>
      </c>
      <c r="F162" s="119">
        <v>10.5</v>
      </c>
      <c r="G162" s="119">
        <v>840</v>
      </c>
      <c r="H162" s="119">
        <v>209.99999999999997</v>
      </c>
      <c r="I162" s="119">
        <v>1050</v>
      </c>
    </row>
    <row r="163" spans="1:9" x14ac:dyDescent="0.25">
      <c r="C163" t="s">
        <v>29</v>
      </c>
      <c r="D163">
        <v>1</v>
      </c>
      <c r="E163" s="119">
        <v>5.05</v>
      </c>
      <c r="F163" s="119">
        <v>7.2</v>
      </c>
      <c r="G163" s="119">
        <v>1111</v>
      </c>
      <c r="H163" s="119">
        <v>473.00000000000006</v>
      </c>
      <c r="I163" s="119">
        <v>1584</v>
      </c>
    </row>
    <row r="164" spans="1:9" x14ac:dyDescent="0.25">
      <c r="B164" s="145" t="s">
        <v>247</v>
      </c>
      <c r="C164" s="145"/>
      <c r="D164" s="145"/>
      <c r="E164" s="145"/>
      <c r="F164" s="145"/>
      <c r="G164" s="146">
        <v>2712.3</v>
      </c>
      <c r="H164" s="146">
        <v>949.7</v>
      </c>
      <c r="I164" s="146">
        <v>3662</v>
      </c>
    </row>
    <row r="165" spans="1:9" x14ac:dyDescent="0.25">
      <c r="B165" t="s">
        <v>112</v>
      </c>
      <c r="C165" t="s">
        <v>35</v>
      </c>
      <c r="D165">
        <v>1</v>
      </c>
      <c r="E165" s="119">
        <v>23</v>
      </c>
      <c r="F165" s="119">
        <v>25</v>
      </c>
      <c r="G165" s="119">
        <v>345</v>
      </c>
      <c r="H165" s="119">
        <v>30</v>
      </c>
      <c r="I165" s="119">
        <v>375</v>
      </c>
    </row>
    <row r="166" spans="1:9" x14ac:dyDescent="0.25">
      <c r="C166" t="s">
        <v>26</v>
      </c>
      <c r="D166">
        <v>2</v>
      </c>
      <c r="E166" s="119">
        <v>15.5</v>
      </c>
      <c r="F166" s="119">
        <v>18</v>
      </c>
      <c r="G166" s="119">
        <v>310</v>
      </c>
      <c r="H166" s="119">
        <v>50</v>
      </c>
      <c r="I166" s="119">
        <v>360</v>
      </c>
    </row>
    <row r="167" spans="1:9" x14ac:dyDescent="0.25">
      <c r="C167" t="s">
        <v>17</v>
      </c>
      <c r="D167">
        <v>8</v>
      </c>
      <c r="E167" s="119">
        <v>4.7</v>
      </c>
      <c r="F167" s="119">
        <v>6</v>
      </c>
      <c r="G167" s="119">
        <v>1391.2</v>
      </c>
      <c r="H167" s="119">
        <v>384.79999999999995</v>
      </c>
      <c r="I167" s="119">
        <v>1776</v>
      </c>
    </row>
    <row r="168" spans="1:9" x14ac:dyDescent="0.25">
      <c r="C168" t="s">
        <v>29</v>
      </c>
      <c r="D168">
        <v>2</v>
      </c>
      <c r="E168" s="119">
        <v>5.45</v>
      </c>
      <c r="F168" s="119">
        <v>6</v>
      </c>
      <c r="G168" s="119">
        <v>2398</v>
      </c>
      <c r="H168" s="119">
        <v>241.99999999999991</v>
      </c>
      <c r="I168" s="119">
        <v>2640</v>
      </c>
    </row>
    <row r="169" spans="1:9" x14ac:dyDescent="0.25">
      <c r="D169">
        <v>5</v>
      </c>
      <c r="E169" s="119">
        <v>5.45</v>
      </c>
      <c r="F169" s="119">
        <v>6</v>
      </c>
      <c r="G169" s="119">
        <v>5995</v>
      </c>
      <c r="H169" s="119">
        <v>604.99999999999977</v>
      </c>
      <c r="I169" s="119">
        <v>6600</v>
      </c>
    </row>
    <row r="170" spans="1:9" x14ac:dyDescent="0.25">
      <c r="C170" t="s">
        <v>34</v>
      </c>
      <c r="D170">
        <v>5</v>
      </c>
      <c r="E170" s="119">
        <v>0.7</v>
      </c>
      <c r="F170" s="119">
        <v>2.2000000000000002</v>
      </c>
      <c r="G170" s="119">
        <v>175</v>
      </c>
      <c r="H170" s="119">
        <v>375.00000000000006</v>
      </c>
      <c r="I170" s="119">
        <v>550</v>
      </c>
    </row>
    <row r="171" spans="1:9" x14ac:dyDescent="0.25">
      <c r="E171" s="119">
        <v>1</v>
      </c>
      <c r="F171" s="119">
        <v>2.2000000000000002</v>
      </c>
      <c r="G171" s="119">
        <v>125</v>
      </c>
      <c r="H171" s="119">
        <v>150.00000000000003</v>
      </c>
      <c r="I171" s="119">
        <v>275</v>
      </c>
    </row>
    <row r="172" spans="1:9" x14ac:dyDescent="0.25">
      <c r="C172" t="s">
        <v>58</v>
      </c>
      <c r="D172">
        <v>3</v>
      </c>
      <c r="E172" s="119">
        <v>5.45</v>
      </c>
      <c r="F172" s="119">
        <v>6</v>
      </c>
      <c r="G172" s="119">
        <v>3678.75</v>
      </c>
      <c r="H172" s="119">
        <v>371.24999999999989</v>
      </c>
      <c r="I172" s="119">
        <v>4050</v>
      </c>
    </row>
    <row r="173" spans="1:9" x14ac:dyDescent="0.25">
      <c r="C173" t="s">
        <v>175</v>
      </c>
      <c r="D173">
        <v>4</v>
      </c>
      <c r="E173" s="119">
        <v>5.6</v>
      </c>
      <c r="F173" s="119">
        <v>6</v>
      </c>
      <c r="G173" s="119">
        <v>672</v>
      </c>
      <c r="H173" s="119">
        <v>48.000000000000043</v>
      </c>
      <c r="I173" s="119">
        <v>720</v>
      </c>
    </row>
    <row r="174" spans="1:9" x14ac:dyDescent="0.25">
      <c r="B174" s="145" t="s">
        <v>248</v>
      </c>
      <c r="C174" s="145"/>
      <c r="D174" s="145"/>
      <c r="E174" s="145"/>
      <c r="F174" s="145"/>
      <c r="G174" s="146">
        <v>15089.95</v>
      </c>
      <c r="H174" s="146">
        <v>2256.0499999999997</v>
      </c>
      <c r="I174" s="146">
        <v>17346</v>
      </c>
    </row>
    <row r="175" spans="1:9" x14ac:dyDescent="0.25">
      <c r="A175" s="120" t="s">
        <v>60</v>
      </c>
      <c r="B175" s="120"/>
      <c r="C175" s="120"/>
      <c r="D175" s="120"/>
      <c r="E175" s="120"/>
      <c r="F175" s="120"/>
      <c r="G175" s="121">
        <v>30132.25</v>
      </c>
      <c r="H175" s="121">
        <v>7559.75</v>
      </c>
      <c r="I175" s="121">
        <v>37692</v>
      </c>
    </row>
    <row r="176" spans="1:9" x14ac:dyDescent="0.25">
      <c r="A176">
        <v>12</v>
      </c>
      <c r="B176" t="s">
        <v>69</v>
      </c>
      <c r="C176" t="s">
        <v>17</v>
      </c>
      <c r="D176">
        <v>6</v>
      </c>
      <c r="E176" s="119">
        <v>4.7</v>
      </c>
      <c r="F176" s="119">
        <v>6.5</v>
      </c>
      <c r="G176" s="119">
        <v>1043.4000000000001</v>
      </c>
      <c r="H176" s="119">
        <v>399.59999999999997</v>
      </c>
      <c r="I176" s="119">
        <v>1443</v>
      </c>
    </row>
    <row r="177" spans="2:9" x14ac:dyDescent="0.25">
      <c r="C177" t="s">
        <v>36</v>
      </c>
      <c r="D177">
        <v>1</v>
      </c>
      <c r="E177" s="119">
        <v>6.6</v>
      </c>
      <c r="F177" s="119">
        <v>7.8</v>
      </c>
      <c r="G177" s="119">
        <v>1452</v>
      </c>
      <c r="H177" s="119">
        <v>264.00000000000006</v>
      </c>
      <c r="I177" s="119">
        <v>1716</v>
      </c>
    </row>
    <row r="178" spans="2:9" x14ac:dyDescent="0.25">
      <c r="C178" t="s">
        <v>16</v>
      </c>
      <c r="D178">
        <v>1</v>
      </c>
      <c r="E178" s="119">
        <v>5.45</v>
      </c>
      <c r="F178" s="119">
        <v>6.8</v>
      </c>
      <c r="G178" s="119">
        <v>1226.25</v>
      </c>
      <c r="H178" s="119">
        <v>303.74999999999994</v>
      </c>
      <c r="I178" s="119">
        <v>1530</v>
      </c>
    </row>
    <row r="179" spans="2:9" x14ac:dyDescent="0.25">
      <c r="C179" t="s">
        <v>75</v>
      </c>
      <c r="D179">
        <v>2</v>
      </c>
      <c r="E179" s="119">
        <v>10.199999999999999</v>
      </c>
      <c r="F179" s="119">
        <v>12.8</v>
      </c>
      <c r="G179" s="119">
        <v>408</v>
      </c>
      <c r="H179" s="119">
        <v>104.00000000000006</v>
      </c>
      <c r="I179" s="119">
        <v>512</v>
      </c>
    </row>
    <row r="180" spans="2:9" x14ac:dyDescent="0.25">
      <c r="B180" s="145" t="s">
        <v>239</v>
      </c>
      <c r="C180" s="145"/>
      <c r="D180" s="145"/>
      <c r="E180" s="145"/>
      <c r="F180" s="145"/>
      <c r="G180" s="146">
        <v>4129.6499999999996</v>
      </c>
      <c r="H180" s="146">
        <v>1071.3499999999999</v>
      </c>
      <c r="I180" s="146">
        <v>5201</v>
      </c>
    </row>
    <row r="181" spans="2:9" x14ac:dyDescent="0.25">
      <c r="B181" t="s">
        <v>66</v>
      </c>
      <c r="C181" t="s">
        <v>26</v>
      </c>
      <c r="D181">
        <v>6</v>
      </c>
      <c r="E181" s="119">
        <v>15.5</v>
      </c>
      <c r="F181" s="119">
        <v>18.5</v>
      </c>
      <c r="G181" s="119">
        <v>465</v>
      </c>
      <c r="H181" s="119">
        <v>90</v>
      </c>
      <c r="I181" s="119">
        <v>555</v>
      </c>
    </row>
    <row r="182" spans="2:9" x14ac:dyDescent="0.25">
      <c r="C182" t="s">
        <v>39</v>
      </c>
      <c r="D182">
        <v>1</v>
      </c>
      <c r="E182" s="119">
        <v>4.7</v>
      </c>
      <c r="F182" s="119">
        <v>7.5</v>
      </c>
      <c r="G182" s="119">
        <v>253.8</v>
      </c>
      <c r="H182" s="119">
        <v>151.19999999999999</v>
      </c>
      <c r="I182" s="119">
        <v>405</v>
      </c>
    </row>
    <row r="183" spans="2:9" x14ac:dyDescent="0.25">
      <c r="C183" t="s">
        <v>36</v>
      </c>
      <c r="D183">
        <v>3</v>
      </c>
      <c r="E183" s="119">
        <v>6.6</v>
      </c>
      <c r="F183" s="119">
        <v>7.8</v>
      </c>
      <c r="G183" s="119">
        <v>4356</v>
      </c>
      <c r="H183" s="119">
        <v>792.00000000000023</v>
      </c>
      <c r="I183" s="119">
        <v>5148</v>
      </c>
    </row>
    <row r="184" spans="2:9" x14ac:dyDescent="0.25">
      <c r="B184" s="145" t="s">
        <v>240</v>
      </c>
      <c r="C184" s="145"/>
      <c r="D184" s="145"/>
      <c r="E184" s="145"/>
      <c r="F184" s="145"/>
      <c r="G184" s="146">
        <v>5074.8</v>
      </c>
      <c r="H184" s="146">
        <v>1033.2000000000003</v>
      </c>
      <c r="I184" s="146">
        <v>6108</v>
      </c>
    </row>
    <row r="185" spans="2:9" x14ac:dyDescent="0.25">
      <c r="B185" t="s">
        <v>84</v>
      </c>
      <c r="C185" t="s">
        <v>38</v>
      </c>
      <c r="D185">
        <v>2</v>
      </c>
      <c r="E185" s="119">
        <v>5.05</v>
      </c>
      <c r="F185" s="119">
        <v>6.5</v>
      </c>
      <c r="G185" s="119">
        <v>2222</v>
      </c>
      <c r="H185" s="119">
        <v>638.00000000000011</v>
      </c>
      <c r="I185" s="119">
        <v>2860</v>
      </c>
    </row>
    <row r="186" spans="2:9" x14ac:dyDescent="0.25">
      <c r="B186" s="145" t="s">
        <v>242</v>
      </c>
      <c r="C186" s="145"/>
      <c r="D186" s="145"/>
      <c r="E186" s="145"/>
      <c r="F186" s="145"/>
      <c r="G186" s="146">
        <v>2222</v>
      </c>
      <c r="H186" s="146">
        <v>638.00000000000011</v>
      </c>
      <c r="I186" s="146">
        <v>2860</v>
      </c>
    </row>
    <row r="187" spans="2:9" x14ac:dyDescent="0.25">
      <c r="B187" t="s">
        <v>112</v>
      </c>
      <c r="C187" t="s">
        <v>26</v>
      </c>
      <c r="D187">
        <v>2</v>
      </c>
      <c r="E187" s="119">
        <v>15.5</v>
      </c>
      <c r="F187" s="119">
        <v>19</v>
      </c>
      <c r="G187" s="119">
        <v>155</v>
      </c>
      <c r="H187" s="119">
        <v>35</v>
      </c>
      <c r="I187" s="119">
        <v>190</v>
      </c>
    </row>
    <row r="188" spans="2:9" x14ac:dyDescent="0.25">
      <c r="C188" t="s">
        <v>29</v>
      </c>
      <c r="D188">
        <v>5</v>
      </c>
      <c r="E188" s="119">
        <v>5.45</v>
      </c>
      <c r="F188" s="119">
        <v>7</v>
      </c>
      <c r="G188" s="119">
        <v>5995</v>
      </c>
      <c r="H188" s="119">
        <v>1704.9999999999998</v>
      </c>
      <c r="I188" s="119">
        <v>7700</v>
      </c>
    </row>
    <row r="189" spans="2:9" x14ac:dyDescent="0.25">
      <c r="C189" t="s">
        <v>34</v>
      </c>
      <c r="D189">
        <v>10</v>
      </c>
      <c r="E189" s="119">
        <v>1</v>
      </c>
      <c r="F189" s="119">
        <v>2.2000000000000002</v>
      </c>
      <c r="G189" s="119">
        <v>250</v>
      </c>
      <c r="H189" s="119">
        <v>300.00000000000006</v>
      </c>
      <c r="I189" s="119">
        <v>550</v>
      </c>
    </row>
    <row r="190" spans="2:9" x14ac:dyDescent="0.25">
      <c r="C190" t="s">
        <v>191</v>
      </c>
      <c r="D190">
        <v>8</v>
      </c>
      <c r="E190" s="119">
        <v>5.6</v>
      </c>
      <c r="F190" s="119">
        <v>7</v>
      </c>
      <c r="G190" s="119">
        <v>1344</v>
      </c>
      <c r="H190" s="119">
        <v>336.00000000000011</v>
      </c>
      <c r="I190" s="119">
        <v>1680</v>
      </c>
    </row>
    <row r="191" spans="2:9" x14ac:dyDescent="0.25">
      <c r="B191" s="145" t="s">
        <v>248</v>
      </c>
      <c r="C191" s="145"/>
      <c r="D191" s="145"/>
      <c r="E191" s="145"/>
      <c r="F191" s="145"/>
      <c r="G191" s="146">
        <v>7744</v>
      </c>
      <c r="H191" s="146">
        <v>2376</v>
      </c>
      <c r="I191" s="146">
        <v>10120</v>
      </c>
    </row>
    <row r="192" spans="2:9" x14ac:dyDescent="0.25">
      <c r="B192" t="s">
        <v>187</v>
      </c>
      <c r="C192" t="s">
        <v>40</v>
      </c>
      <c r="G192" s="119">
        <v>507.6</v>
      </c>
      <c r="H192" s="119">
        <v>291.60000000000002</v>
      </c>
      <c r="I192" s="119">
        <v>799.2</v>
      </c>
    </row>
    <row r="193" spans="1:9" x14ac:dyDescent="0.25">
      <c r="B193" s="145" t="s">
        <v>250</v>
      </c>
      <c r="C193" s="145"/>
      <c r="D193" s="145"/>
      <c r="E193" s="145"/>
      <c r="F193" s="145"/>
      <c r="G193" s="146">
        <v>507.6</v>
      </c>
      <c r="H193" s="146">
        <v>291.60000000000002</v>
      </c>
      <c r="I193" s="146">
        <v>799.2</v>
      </c>
    </row>
    <row r="194" spans="1:9" x14ac:dyDescent="0.25">
      <c r="A194" s="120" t="s">
        <v>192</v>
      </c>
      <c r="B194" s="120"/>
      <c r="C194" s="120"/>
      <c r="D194" s="120"/>
      <c r="E194" s="120"/>
      <c r="F194" s="120"/>
      <c r="G194" s="121">
        <v>19678.05</v>
      </c>
      <c r="H194" s="121">
        <v>5410.1500000000005</v>
      </c>
      <c r="I194" s="121">
        <v>25088.2</v>
      </c>
    </row>
    <row r="195" spans="1:9" x14ac:dyDescent="0.25">
      <c r="A195">
        <v>1</v>
      </c>
      <c r="B195" t="s">
        <v>69</v>
      </c>
      <c r="C195" t="s">
        <v>36</v>
      </c>
      <c r="D195">
        <v>1</v>
      </c>
      <c r="E195" s="119">
        <v>6.6</v>
      </c>
      <c r="F195" s="119">
        <v>7.7</v>
      </c>
      <c r="G195" s="119">
        <v>1452</v>
      </c>
      <c r="H195" s="119">
        <v>242.00000000000011</v>
      </c>
      <c r="I195" s="119">
        <v>1694</v>
      </c>
    </row>
    <row r="196" spans="1:9" x14ac:dyDescent="0.25">
      <c r="C196" t="s">
        <v>171</v>
      </c>
      <c r="D196">
        <v>1</v>
      </c>
      <c r="E196" s="119">
        <v>5.3</v>
      </c>
      <c r="F196" s="119">
        <v>6.8</v>
      </c>
      <c r="G196" s="119">
        <v>212</v>
      </c>
      <c r="H196" s="119">
        <v>60</v>
      </c>
      <c r="I196" s="119">
        <v>272</v>
      </c>
    </row>
    <row r="197" spans="1:9" x14ac:dyDescent="0.25">
      <c r="C197" t="s">
        <v>175</v>
      </c>
      <c r="D197">
        <v>4</v>
      </c>
      <c r="E197" s="119">
        <v>5.6</v>
      </c>
      <c r="F197" s="119">
        <v>7.5</v>
      </c>
      <c r="G197" s="119">
        <v>672</v>
      </c>
      <c r="H197" s="119">
        <v>228.00000000000006</v>
      </c>
      <c r="I197" s="119">
        <v>900</v>
      </c>
    </row>
    <row r="198" spans="1:9" x14ac:dyDescent="0.25">
      <c r="B198" s="145" t="s">
        <v>239</v>
      </c>
      <c r="C198" s="145"/>
      <c r="D198" s="145"/>
      <c r="E198" s="145"/>
      <c r="F198" s="145"/>
      <c r="G198" s="146">
        <v>2336</v>
      </c>
      <c r="H198" s="146">
        <v>530.00000000000023</v>
      </c>
      <c r="I198" s="146">
        <v>2866</v>
      </c>
    </row>
    <row r="199" spans="1:9" x14ac:dyDescent="0.25">
      <c r="B199" t="s">
        <v>66</v>
      </c>
      <c r="C199" t="s">
        <v>26</v>
      </c>
      <c r="D199">
        <v>6</v>
      </c>
      <c r="E199" s="119">
        <v>15.5</v>
      </c>
      <c r="F199" s="119">
        <v>18.5</v>
      </c>
      <c r="G199" s="119">
        <v>465</v>
      </c>
      <c r="H199" s="119">
        <v>90</v>
      </c>
      <c r="I199" s="119">
        <v>555</v>
      </c>
    </row>
    <row r="200" spans="1:9" x14ac:dyDescent="0.25">
      <c r="C200" t="s">
        <v>36</v>
      </c>
      <c r="D200">
        <v>3</v>
      </c>
      <c r="E200" s="119">
        <v>6.6</v>
      </c>
      <c r="F200" s="119">
        <v>7.7</v>
      </c>
      <c r="G200" s="119">
        <v>4356</v>
      </c>
      <c r="H200" s="119">
        <v>726.00000000000034</v>
      </c>
      <c r="I200" s="119">
        <v>5082</v>
      </c>
    </row>
    <row r="201" spans="1:9" x14ac:dyDescent="0.25">
      <c r="C201" t="s">
        <v>34</v>
      </c>
      <c r="D201">
        <v>5</v>
      </c>
      <c r="E201" s="119">
        <v>1</v>
      </c>
      <c r="F201" s="119">
        <v>2</v>
      </c>
      <c r="G201" s="119">
        <v>250</v>
      </c>
      <c r="H201" s="119">
        <v>250</v>
      </c>
      <c r="I201" s="119">
        <v>500</v>
      </c>
    </row>
    <row r="202" spans="1:9" x14ac:dyDescent="0.25">
      <c r="C202" t="s">
        <v>228</v>
      </c>
      <c r="D202">
        <v>2</v>
      </c>
      <c r="E202" s="119">
        <v>28</v>
      </c>
      <c r="F202" s="119">
        <v>45</v>
      </c>
      <c r="G202" s="119">
        <v>56</v>
      </c>
      <c r="H202" s="119">
        <v>34</v>
      </c>
      <c r="I202" s="119">
        <v>90</v>
      </c>
    </row>
    <row r="203" spans="1:9" x14ac:dyDescent="0.25">
      <c r="B203" s="145" t="s">
        <v>240</v>
      </c>
      <c r="C203" s="145"/>
      <c r="D203" s="145"/>
      <c r="E203" s="145"/>
      <c r="F203" s="145"/>
      <c r="G203" s="146">
        <v>5127</v>
      </c>
      <c r="H203" s="146">
        <v>1100.0000000000005</v>
      </c>
      <c r="I203" s="146">
        <v>6227</v>
      </c>
    </row>
    <row r="204" spans="1:9" x14ac:dyDescent="0.25">
      <c r="B204" t="s">
        <v>112</v>
      </c>
      <c r="C204" t="s">
        <v>26</v>
      </c>
      <c r="D204">
        <v>4</v>
      </c>
      <c r="E204" s="119">
        <v>15.5</v>
      </c>
      <c r="F204" s="119">
        <v>19</v>
      </c>
      <c r="G204" s="119">
        <v>310</v>
      </c>
      <c r="H204" s="119">
        <v>70</v>
      </c>
      <c r="I204" s="119">
        <v>380</v>
      </c>
    </row>
    <row r="205" spans="1:9" x14ac:dyDescent="0.25">
      <c r="C205" t="s">
        <v>36</v>
      </c>
      <c r="D205">
        <v>5</v>
      </c>
      <c r="E205" s="119">
        <v>6.6</v>
      </c>
      <c r="F205" s="119">
        <v>7</v>
      </c>
      <c r="G205" s="119">
        <v>7260</v>
      </c>
      <c r="H205" s="119">
        <v>440.00000000000045</v>
      </c>
      <c r="I205" s="119">
        <v>7700</v>
      </c>
    </row>
    <row r="206" spans="1:9" x14ac:dyDescent="0.25">
      <c r="C206" t="s">
        <v>34</v>
      </c>
      <c r="D206">
        <v>10</v>
      </c>
      <c r="E206" s="119">
        <v>1</v>
      </c>
      <c r="F206" s="119">
        <v>2.2000000000000002</v>
      </c>
      <c r="G206" s="119">
        <v>250</v>
      </c>
      <c r="H206" s="119">
        <v>300.00000000000006</v>
      </c>
      <c r="I206" s="119">
        <v>550</v>
      </c>
    </row>
    <row r="207" spans="1:9" x14ac:dyDescent="0.25">
      <c r="C207" t="s">
        <v>191</v>
      </c>
      <c r="D207">
        <v>8</v>
      </c>
      <c r="E207" s="119">
        <v>6.2</v>
      </c>
      <c r="F207" s="119">
        <v>7</v>
      </c>
      <c r="G207" s="119">
        <v>1488</v>
      </c>
      <c r="H207" s="119">
        <v>191.99999999999994</v>
      </c>
      <c r="I207" s="119">
        <v>1680</v>
      </c>
    </row>
    <row r="208" spans="1:9" x14ac:dyDescent="0.25">
      <c r="C208" t="s">
        <v>210</v>
      </c>
      <c r="D208">
        <v>1</v>
      </c>
      <c r="E208" s="119">
        <v>7.5</v>
      </c>
      <c r="F208" s="119">
        <v>0</v>
      </c>
      <c r="G208" s="119">
        <v>0</v>
      </c>
      <c r="H208" s="119">
        <v>0</v>
      </c>
      <c r="I208" s="119">
        <v>0</v>
      </c>
    </row>
    <row r="209" spans="2:9" x14ac:dyDescent="0.25">
      <c r="B209" s="145" t="s">
        <v>248</v>
      </c>
      <c r="C209" s="145"/>
      <c r="D209" s="145"/>
      <c r="E209" s="145"/>
      <c r="F209" s="145"/>
      <c r="G209" s="146">
        <v>9308</v>
      </c>
      <c r="H209" s="146">
        <v>1002.0000000000005</v>
      </c>
      <c r="I209" s="146">
        <v>10310</v>
      </c>
    </row>
    <row r="210" spans="2:9" x14ac:dyDescent="0.25">
      <c r="B210" t="s">
        <v>199</v>
      </c>
      <c r="C210" t="s">
        <v>26</v>
      </c>
      <c r="D210">
        <v>1</v>
      </c>
      <c r="E210" s="119">
        <v>15.5</v>
      </c>
      <c r="F210" s="119">
        <v>19</v>
      </c>
      <c r="G210" s="119">
        <v>77.5</v>
      </c>
      <c r="H210" s="119">
        <v>17.5</v>
      </c>
      <c r="I210" s="119">
        <v>95</v>
      </c>
    </row>
    <row r="211" spans="2:9" x14ac:dyDescent="0.25">
      <c r="D211">
        <v>2</v>
      </c>
      <c r="E211" s="119">
        <v>15.5</v>
      </c>
      <c r="F211" s="119">
        <v>19</v>
      </c>
      <c r="G211" s="119">
        <v>155</v>
      </c>
      <c r="H211" s="119">
        <v>35</v>
      </c>
      <c r="I211" s="119">
        <v>190</v>
      </c>
    </row>
    <row r="212" spans="2:9" x14ac:dyDescent="0.25">
      <c r="C212" t="s">
        <v>40</v>
      </c>
      <c r="G212" s="119">
        <v>507.6</v>
      </c>
      <c r="H212" s="119">
        <v>302.39999999999998</v>
      </c>
      <c r="I212" s="119">
        <v>810</v>
      </c>
    </row>
    <row r="213" spans="2:9" x14ac:dyDescent="0.25">
      <c r="C213" t="s">
        <v>18</v>
      </c>
      <c r="D213">
        <v>2</v>
      </c>
      <c r="E213" s="119">
        <v>8.4</v>
      </c>
      <c r="F213" s="119">
        <v>11.8</v>
      </c>
      <c r="G213" s="119">
        <v>336</v>
      </c>
      <c r="H213" s="119">
        <v>136</v>
      </c>
      <c r="I213" s="119">
        <v>472</v>
      </c>
    </row>
    <row r="214" spans="2:9" x14ac:dyDescent="0.25">
      <c r="C214" t="s">
        <v>29</v>
      </c>
      <c r="D214">
        <v>1</v>
      </c>
      <c r="E214" s="119">
        <v>5.45</v>
      </c>
      <c r="F214" s="119">
        <v>7.8</v>
      </c>
      <c r="G214" s="119">
        <v>1199</v>
      </c>
      <c r="H214" s="119">
        <v>516.99999999999989</v>
      </c>
      <c r="I214" s="119">
        <v>1716</v>
      </c>
    </row>
    <row r="215" spans="2:9" x14ac:dyDescent="0.25">
      <c r="C215" t="s">
        <v>200</v>
      </c>
      <c r="D215">
        <v>2</v>
      </c>
      <c r="E215" s="119">
        <v>27</v>
      </c>
      <c r="F215" s="119">
        <v>35</v>
      </c>
      <c r="G215" s="119">
        <v>1188</v>
      </c>
      <c r="H215" s="119">
        <v>352</v>
      </c>
      <c r="I215" s="119">
        <v>1540</v>
      </c>
    </row>
    <row r="216" spans="2:9" x14ac:dyDescent="0.25">
      <c r="C216" t="s">
        <v>201</v>
      </c>
      <c r="D216">
        <v>1</v>
      </c>
      <c r="E216" s="119">
        <v>4.7</v>
      </c>
      <c r="F216" s="119">
        <v>7.5</v>
      </c>
      <c r="G216" s="119">
        <v>253.8</v>
      </c>
      <c r="H216" s="119">
        <v>151.19999999999999</v>
      </c>
      <c r="I216" s="119">
        <v>405</v>
      </c>
    </row>
    <row r="217" spans="2:9" x14ac:dyDescent="0.25">
      <c r="D217">
        <v>2</v>
      </c>
      <c r="E217" s="119">
        <v>4.7</v>
      </c>
      <c r="F217" s="119">
        <v>7.5</v>
      </c>
      <c r="G217" s="119">
        <v>507.6</v>
      </c>
      <c r="H217" s="119">
        <v>302.39999999999998</v>
      </c>
      <c r="I217" s="119">
        <v>810</v>
      </c>
    </row>
    <row r="218" spans="2:9" x14ac:dyDescent="0.25">
      <c r="C218" t="s">
        <v>202</v>
      </c>
      <c r="D218">
        <v>2</v>
      </c>
      <c r="E218" s="119">
        <v>13</v>
      </c>
      <c r="F218" s="119">
        <v>14.8</v>
      </c>
      <c r="G218" s="119">
        <v>5200</v>
      </c>
      <c r="H218" s="119">
        <v>720.00000000000023</v>
      </c>
      <c r="I218" s="119">
        <v>5920</v>
      </c>
    </row>
    <row r="219" spans="2:9" x14ac:dyDescent="0.25">
      <c r="C219" t="s">
        <v>203</v>
      </c>
      <c r="D219">
        <v>3</v>
      </c>
      <c r="E219" s="119">
        <v>28</v>
      </c>
      <c r="F219" s="119">
        <v>45</v>
      </c>
      <c r="G219" s="119">
        <v>84</v>
      </c>
      <c r="H219" s="119">
        <v>51</v>
      </c>
      <c r="I219" s="119">
        <v>135</v>
      </c>
    </row>
    <row r="220" spans="2:9" x14ac:dyDescent="0.25">
      <c r="C220" t="s">
        <v>204</v>
      </c>
      <c r="D220">
        <v>1</v>
      </c>
      <c r="E220" s="119">
        <v>22</v>
      </c>
      <c r="F220" s="119">
        <v>26</v>
      </c>
      <c r="G220" s="119">
        <v>220</v>
      </c>
      <c r="H220" s="119">
        <v>40</v>
      </c>
      <c r="I220" s="119">
        <v>260</v>
      </c>
    </row>
    <row r="221" spans="2:9" x14ac:dyDescent="0.25">
      <c r="C221" t="s">
        <v>205</v>
      </c>
      <c r="D221">
        <v>1</v>
      </c>
      <c r="E221" s="119">
        <v>290</v>
      </c>
      <c r="F221" s="119">
        <v>380</v>
      </c>
      <c r="G221" s="119">
        <v>290</v>
      </c>
      <c r="H221" s="119">
        <v>90</v>
      </c>
      <c r="I221" s="119">
        <v>380</v>
      </c>
    </row>
    <row r="222" spans="2:9" x14ac:dyDescent="0.25">
      <c r="C222" t="s">
        <v>206</v>
      </c>
      <c r="D222">
        <v>1</v>
      </c>
      <c r="E222" s="119">
        <v>30</v>
      </c>
      <c r="F222" s="119">
        <v>36</v>
      </c>
      <c r="G222" s="119">
        <v>150</v>
      </c>
      <c r="H222" s="119">
        <v>30</v>
      </c>
      <c r="I222" s="119">
        <v>180</v>
      </c>
    </row>
    <row r="223" spans="2:9" x14ac:dyDescent="0.25">
      <c r="C223" t="s">
        <v>207</v>
      </c>
      <c r="D223">
        <v>3</v>
      </c>
      <c r="E223" s="119">
        <v>38</v>
      </c>
      <c r="F223" s="119">
        <v>48</v>
      </c>
      <c r="G223" s="119">
        <v>114</v>
      </c>
      <c r="H223" s="119">
        <v>30</v>
      </c>
      <c r="I223" s="119">
        <v>144</v>
      </c>
    </row>
    <row r="224" spans="2:9" x14ac:dyDescent="0.25">
      <c r="C224" t="s">
        <v>208</v>
      </c>
      <c r="D224">
        <v>1</v>
      </c>
      <c r="E224" s="119">
        <v>29</v>
      </c>
      <c r="F224" s="119">
        <v>36</v>
      </c>
      <c r="G224" s="119">
        <v>290</v>
      </c>
      <c r="H224" s="119">
        <v>70</v>
      </c>
      <c r="I224" s="119">
        <v>360</v>
      </c>
    </row>
    <row r="225" spans="1:9" x14ac:dyDescent="0.25">
      <c r="C225" t="s">
        <v>209</v>
      </c>
      <c r="D225">
        <v>1</v>
      </c>
      <c r="E225" s="119">
        <v>60</v>
      </c>
      <c r="F225" s="119">
        <v>75</v>
      </c>
      <c r="G225" s="119">
        <v>240</v>
      </c>
      <c r="H225" s="119">
        <v>60</v>
      </c>
      <c r="I225" s="119">
        <v>300</v>
      </c>
    </row>
    <row r="226" spans="1:9" x14ac:dyDescent="0.25">
      <c r="C226" t="s">
        <v>211</v>
      </c>
      <c r="D226">
        <v>1</v>
      </c>
      <c r="E226" s="119">
        <v>39</v>
      </c>
      <c r="F226" s="119">
        <v>49</v>
      </c>
      <c r="G226" s="119">
        <v>39</v>
      </c>
      <c r="H226" s="119">
        <v>10</v>
      </c>
      <c r="I226" s="119">
        <v>49</v>
      </c>
    </row>
    <row r="227" spans="1:9" x14ac:dyDescent="0.25">
      <c r="C227" t="s">
        <v>228</v>
      </c>
      <c r="D227">
        <v>2</v>
      </c>
      <c r="E227" s="119">
        <v>28</v>
      </c>
      <c r="F227" s="119">
        <v>45</v>
      </c>
      <c r="G227" s="119">
        <v>56</v>
      </c>
      <c r="H227" s="119">
        <v>34</v>
      </c>
      <c r="I227" s="119">
        <v>90</v>
      </c>
    </row>
    <row r="228" spans="1:9" x14ac:dyDescent="0.25">
      <c r="B228" s="145" t="s">
        <v>251</v>
      </c>
      <c r="C228" s="145"/>
      <c r="D228" s="145"/>
      <c r="E228" s="145"/>
      <c r="F228" s="145"/>
      <c r="G228" s="146">
        <v>10907.5</v>
      </c>
      <c r="H228" s="146">
        <v>2948.5</v>
      </c>
      <c r="I228" s="146">
        <v>13856</v>
      </c>
    </row>
    <row r="229" spans="1:9" x14ac:dyDescent="0.25">
      <c r="A229" s="120" t="s">
        <v>213</v>
      </c>
      <c r="B229" s="120"/>
      <c r="C229" s="120"/>
      <c r="D229" s="120"/>
      <c r="E229" s="120"/>
      <c r="F229" s="120"/>
      <c r="G229" s="121">
        <v>27678.499999999996</v>
      </c>
      <c r="H229" s="121">
        <v>5580.5000000000009</v>
      </c>
      <c r="I229" s="121">
        <v>33259</v>
      </c>
    </row>
    <row r="230" spans="1:9" x14ac:dyDescent="0.25">
      <c r="A230">
        <v>2</v>
      </c>
      <c r="B230" t="s">
        <v>64</v>
      </c>
      <c r="C230" t="s">
        <v>26</v>
      </c>
      <c r="D230">
        <v>1</v>
      </c>
      <c r="E230" s="119">
        <v>15.5</v>
      </c>
      <c r="F230" s="119">
        <v>20</v>
      </c>
      <c r="G230" s="119">
        <v>77.5</v>
      </c>
      <c r="H230" s="119">
        <v>22.5</v>
      </c>
      <c r="I230" s="119">
        <v>100</v>
      </c>
    </row>
    <row r="231" spans="1:9" x14ac:dyDescent="0.25">
      <c r="C231" t="s">
        <v>36</v>
      </c>
      <c r="D231">
        <v>1</v>
      </c>
      <c r="E231" s="119">
        <v>6.6</v>
      </c>
      <c r="F231" s="119">
        <v>7.5</v>
      </c>
      <c r="G231" s="119">
        <v>1452</v>
      </c>
      <c r="H231" s="119">
        <v>198.00000000000009</v>
      </c>
      <c r="I231" s="119">
        <v>1650</v>
      </c>
    </row>
    <row r="232" spans="1:9" x14ac:dyDescent="0.25">
      <c r="C232" t="s">
        <v>175</v>
      </c>
      <c r="D232">
        <v>1</v>
      </c>
      <c r="E232" s="119">
        <v>6.4</v>
      </c>
      <c r="F232" s="119">
        <v>7.5</v>
      </c>
      <c r="G232" s="119">
        <v>192</v>
      </c>
      <c r="H232" s="119">
        <v>32.999999999999986</v>
      </c>
      <c r="I232" s="119">
        <v>225</v>
      </c>
    </row>
    <row r="233" spans="1:9" x14ac:dyDescent="0.25">
      <c r="B233" s="145" t="s">
        <v>243</v>
      </c>
      <c r="C233" s="145"/>
      <c r="D233" s="145"/>
      <c r="E233" s="145"/>
      <c r="F233" s="145"/>
      <c r="G233" s="146">
        <v>1721.5</v>
      </c>
      <c r="H233" s="146">
        <v>253.50000000000006</v>
      </c>
      <c r="I233" s="146">
        <v>1975</v>
      </c>
    </row>
    <row r="234" spans="1:9" x14ac:dyDescent="0.25">
      <c r="B234" t="s">
        <v>69</v>
      </c>
      <c r="C234" t="s">
        <v>36</v>
      </c>
      <c r="D234">
        <v>1</v>
      </c>
      <c r="E234" s="119">
        <v>6.6</v>
      </c>
      <c r="F234" s="119">
        <v>7.7</v>
      </c>
      <c r="G234" s="119">
        <v>1452</v>
      </c>
      <c r="H234" s="119">
        <v>242.00000000000011</v>
      </c>
      <c r="I234" s="119">
        <v>1694</v>
      </c>
    </row>
    <row r="235" spans="1:9" x14ac:dyDescent="0.25">
      <c r="B235" s="145" t="s">
        <v>239</v>
      </c>
      <c r="C235" s="145"/>
      <c r="D235" s="145"/>
      <c r="E235" s="145"/>
      <c r="F235" s="145"/>
      <c r="G235" s="146">
        <v>1452</v>
      </c>
      <c r="H235" s="146">
        <v>242.00000000000011</v>
      </c>
      <c r="I235" s="146">
        <v>1694</v>
      </c>
    </row>
    <row r="236" spans="1:9" x14ac:dyDescent="0.25">
      <c r="B236" t="s">
        <v>84</v>
      </c>
      <c r="C236" t="s">
        <v>26</v>
      </c>
      <c r="D236">
        <v>4</v>
      </c>
      <c r="E236" s="119">
        <v>15.5</v>
      </c>
      <c r="F236" s="119">
        <v>18</v>
      </c>
      <c r="G236" s="119">
        <v>310</v>
      </c>
      <c r="H236" s="119">
        <v>50</v>
      </c>
      <c r="I236" s="119">
        <v>360</v>
      </c>
    </row>
    <row r="237" spans="1:9" x14ac:dyDescent="0.25">
      <c r="C237" t="s">
        <v>201</v>
      </c>
      <c r="D237">
        <v>3</v>
      </c>
      <c r="E237" s="119">
        <v>4.7</v>
      </c>
      <c r="F237" s="119">
        <v>6.6</v>
      </c>
      <c r="G237" s="119">
        <v>761.40000000000009</v>
      </c>
      <c r="H237" s="119">
        <v>307.7999999999999</v>
      </c>
      <c r="I237" s="119">
        <v>1069.2</v>
      </c>
    </row>
    <row r="238" spans="1:9" x14ac:dyDescent="0.25">
      <c r="C238" t="s">
        <v>261</v>
      </c>
      <c r="D238">
        <v>5</v>
      </c>
      <c r="E238" s="119">
        <v>6.4</v>
      </c>
      <c r="F238" s="119">
        <v>6.7</v>
      </c>
      <c r="G238" s="119">
        <v>7040</v>
      </c>
      <c r="H238" s="119">
        <v>329.99999999999977</v>
      </c>
      <c r="I238" s="119">
        <v>7370</v>
      </c>
    </row>
    <row r="239" spans="1:9" x14ac:dyDescent="0.25">
      <c r="C239" t="s">
        <v>262</v>
      </c>
      <c r="D239">
        <v>1</v>
      </c>
      <c r="E239" s="119">
        <v>60</v>
      </c>
      <c r="F239" s="119">
        <v>78</v>
      </c>
      <c r="G239" s="119">
        <v>240</v>
      </c>
      <c r="H239" s="119">
        <v>72</v>
      </c>
      <c r="I239" s="119">
        <v>312</v>
      </c>
    </row>
    <row r="240" spans="1:9" x14ac:dyDescent="0.25">
      <c r="B240" s="145" t="s">
        <v>242</v>
      </c>
      <c r="C240" s="145"/>
      <c r="D240" s="145"/>
      <c r="E240" s="145"/>
      <c r="F240" s="145"/>
      <c r="G240" s="146">
        <v>8351.4</v>
      </c>
      <c r="H240" s="146">
        <v>759.79999999999973</v>
      </c>
      <c r="I240" s="146">
        <v>9111.2000000000007</v>
      </c>
    </row>
    <row r="241" spans="2:9" x14ac:dyDescent="0.25">
      <c r="B241" t="s">
        <v>199</v>
      </c>
      <c r="C241" t="s">
        <v>26</v>
      </c>
      <c r="D241">
        <v>1</v>
      </c>
      <c r="E241" s="119">
        <v>15.5</v>
      </c>
      <c r="F241" s="119">
        <v>19</v>
      </c>
      <c r="G241" s="119">
        <v>77.5</v>
      </c>
      <c r="H241" s="119">
        <v>17.5</v>
      </c>
      <c r="I241" s="119">
        <v>95</v>
      </c>
    </row>
    <row r="242" spans="2:9" x14ac:dyDescent="0.25">
      <c r="C242" t="s">
        <v>18</v>
      </c>
      <c r="D242">
        <v>2</v>
      </c>
      <c r="E242" s="119">
        <v>8.4</v>
      </c>
      <c r="F242" s="119">
        <v>11.8</v>
      </c>
      <c r="G242" s="119">
        <v>336</v>
      </c>
      <c r="H242" s="119">
        <v>136</v>
      </c>
      <c r="I242" s="119">
        <v>472</v>
      </c>
    </row>
    <row r="243" spans="2:9" x14ac:dyDescent="0.25">
      <c r="C243" t="s">
        <v>36</v>
      </c>
      <c r="D243">
        <v>1</v>
      </c>
      <c r="E243" s="119">
        <v>6.6</v>
      </c>
      <c r="F243" s="119">
        <v>7.8</v>
      </c>
      <c r="G243" s="119">
        <v>1452</v>
      </c>
      <c r="H243" s="119">
        <v>264.00000000000006</v>
      </c>
      <c r="I243" s="119">
        <v>1716</v>
      </c>
    </row>
    <row r="244" spans="2:9" x14ac:dyDescent="0.25">
      <c r="C244" t="s">
        <v>201</v>
      </c>
      <c r="D244">
        <v>1</v>
      </c>
      <c r="E244" s="119">
        <v>4.7</v>
      </c>
      <c r="F244" s="119">
        <v>7.5</v>
      </c>
      <c r="G244" s="119">
        <v>253.8</v>
      </c>
      <c r="H244" s="119">
        <v>151.19999999999999</v>
      </c>
      <c r="I244" s="119">
        <v>405</v>
      </c>
    </row>
    <row r="245" spans="2:9" x14ac:dyDescent="0.25">
      <c r="C245" t="s">
        <v>204</v>
      </c>
      <c r="D245">
        <v>1</v>
      </c>
      <c r="E245" s="119">
        <v>22</v>
      </c>
      <c r="F245" s="119">
        <v>26</v>
      </c>
      <c r="G245" s="119">
        <v>110</v>
      </c>
      <c r="H245" s="119">
        <v>20</v>
      </c>
      <c r="I245" s="119">
        <v>130</v>
      </c>
    </row>
    <row r="246" spans="2:9" x14ac:dyDescent="0.25">
      <c r="C246" t="s">
        <v>205</v>
      </c>
      <c r="D246">
        <v>1</v>
      </c>
      <c r="E246" s="119">
        <v>290</v>
      </c>
      <c r="F246" s="119">
        <v>380</v>
      </c>
      <c r="G246" s="119">
        <v>290</v>
      </c>
      <c r="H246" s="119">
        <v>90</v>
      </c>
      <c r="I246" s="119">
        <v>380</v>
      </c>
    </row>
    <row r="247" spans="2:9" x14ac:dyDescent="0.25">
      <c r="B247" s="145" t="s">
        <v>251</v>
      </c>
      <c r="C247" s="145"/>
      <c r="D247" s="145"/>
      <c r="E247" s="145"/>
      <c r="F247" s="145"/>
      <c r="G247" s="146">
        <v>2519.3000000000002</v>
      </c>
      <c r="H247" s="146">
        <v>678.7</v>
      </c>
      <c r="I247" s="146">
        <v>3198</v>
      </c>
    </row>
    <row r="248" spans="2:9" x14ac:dyDescent="0.25">
      <c r="B248" t="s">
        <v>253</v>
      </c>
      <c r="C248" t="s">
        <v>26</v>
      </c>
      <c r="D248">
        <v>2</v>
      </c>
      <c r="E248" s="119">
        <v>15.5</v>
      </c>
      <c r="F248" s="119">
        <v>19.5</v>
      </c>
      <c r="G248" s="119">
        <v>155</v>
      </c>
      <c r="H248" s="119">
        <v>40</v>
      </c>
      <c r="I248" s="119">
        <v>195</v>
      </c>
    </row>
    <row r="249" spans="2:9" x14ac:dyDescent="0.25">
      <c r="C249" t="s">
        <v>18</v>
      </c>
      <c r="D249">
        <v>1</v>
      </c>
      <c r="E249" s="119">
        <v>8.4</v>
      </c>
      <c r="F249" s="119">
        <v>11.6</v>
      </c>
      <c r="G249" s="119">
        <v>168</v>
      </c>
      <c r="H249" s="119">
        <v>63.999999999999986</v>
      </c>
      <c r="I249" s="119">
        <v>232</v>
      </c>
    </row>
    <row r="250" spans="2:9" x14ac:dyDescent="0.25">
      <c r="C250" t="s">
        <v>36</v>
      </c>
      <c r="D250">
        <v>2</v>
      </c>
      <c r="E250" s="119">
        <v>6.6</v>
      </c>
      <c r="F250" s="119">
        <v>7.6</v>
      </c>
      <c r="G250" s="119">
        <v>2904</v>
      </c>
      <c r="H250" s="119">
        <v>440</v>
      </c>
      <c r="I250" s="119">
        <v>3344</v>
      </c>
    </row>
    <row r="251" spans="2:9" x14ac:dyDescent="0.25">
      <c r="C251" t="s">
        <v>175</v>
      </c>
      <c r="D251">
        <v>5</v>
      </c>
      <c r="E251" s="119">
        <v>6.4</v>
      </c>
      <c r="F251" s="119">
        <v>7.5</v>
      </c>
      <c r="G251" s="119">
        <v>960</v>
      </c>
      <c r="H251" s="119">
        <v>164.99999999999994</v>
      </c>
      <c r="I251" s="119">
        <v>1125</v>
      </c>
    </row>
    <row r="252" spans="2:9" x14ac:dyDescent="0.25">
      <c r="C252" t="s">
        <v>235</v>
      </c>
      <c r="D252">
        <v>1</v>
      </c>
      <c r="E252" s="119">
        <v>5.3</v>
      </c>
      <c r="F252" s="119">
        <v>7</v>
      </c>
      <c r="G252" s="119">
        <v>212</v>
      </c>
      <c r="H252" s="119">
        <v>68</v>
      </c>
      <c r="I252" s="119">
        <v>280</v>
      </c>
    </row>
    <row r="253" spans="2:9" x14ac:dyDescent="0.25">
      <c r="C253" t="s">
        <v>63</v>
      </c>
      <c r="D253">
        <v>4</v>
      </c>
      <c r="E253" s="119">
        <v>28</v>
      </c>
      <c r="F253" s="119">
        <v>45</v>
      </c>
      <c r="G253" s="119">
        <v>112</v>
      </c>
      <c r="H253" s="119">
        <v>68</v>
      </c>
      <c r="I253" s="119">
        <v>180</v>
      </c>
    </row>
    <row r="254" spans="2:9" x14ac:dyDescent="0.25">
      <c r="C254" t="s">
        <v>236</v>
      </c>
      <c r="D254">
        <v>1</v>
      </c>
      <c r="E254" s="119">
        <v>18</v>
      </c>
      <c r="F254" s="119">
        <v>26</v>
      </c>
      <c r="G254" s="119">
        <v>90</v>
      </c>
      <c r="H254" s="119">
        <v>40</v>
      </c>
      <c r="I254" s="119">
        <v>130</v>
      </c>
    </row>
    <row r="255" spans="2:9" x14ac:dyDescent="0.25">
      <c r="B255" s="145" t="s">
        <v>254</v>
      </c>
      <c r="C255" s="145"/>
      <c r="D255" s="145"/>
      <c r="E255" s="145"/>
      <c r="F255" s="145"/>
      <c r="G255" s="146">
        <v>4601</v>
      </c>
      <c r="H255" s="146">
        <v>885</v>
      </c>
      <c r="I255" s="146">
        <v>5486</v>
      </c>
    </row>
    <row r="256" spans="2:9" x14ac:dyDescent="0.25">
      <c r="B256" t="s">
        <v>260</v>
      </c>
      <c r="C256" t="s">
        <v>48</v>
      </c>
      <c r="D256">
        <v>3</v>
      </c>
      <c r="E256" s="119">
        <v>4.5</v>
      </c>
      <c r="F256" s="119">
        <v>5</v>
      </c>
      <c r="G256" s="119">
        <v>162</v>
      </c>
      <c r="H256" s="119">
        <v>18</v>
      </c>
      <c r="I256" s="119">
        <v>180</v>
      </c>
    </row>
    <row r="257" spans="1:9" x14ac:dyDescent="0.25">
      <c r="C257" t="s">
        <v>26</v>
      </c>
      <c r="D257">
        <v>1</v>
      </c>
      <c r="E257" s="119">
        <v>15.5</v>
      </c>
      <c r="F257" s="119">
        <v>20</v>
      </c>
      <c r="G257" s="119">
        <v>77.5</v>
      </c>
      <c r="H257" s="119">
        <v>22.5</v>
      </c>
      <c r="I257" s="119">
        <v>100</v>
      </c>
    </row>
    <row r="258" spans="1:9" x14ac:dyDescent="0.25">
      <c r="C258" t="s">
        <v>18</v>
      </c>
      <c r="D258">
        <v>4</v>
      </c>
      <c r="E258" s="119">
        <v>8.4</v>
      </c>
      <c r="F258" s="119">
        <v>11.5</v>
      </c>
      <c r="G258" s="119">
        <v>672</v>
      </c>
      <c r="H258" s="119">
        <v>247.99999999999997</v>
      </c>
      <c r="I258" s="119">
        <v>920</v>
      </c>
    </row>
    <row r="259" spans="1:9" x14ac:dyDescent="0.25">
      <c r="B259" s="145" t="s">
        <v>263</v>
      </c>
      <c r="C259" s="145"/>
      <c r="D259" s="145"/>
      <c r="E259" s="145"/>
      <c r="F259" s="145"/>
      <c r="G259" s="146">
        <v>911.5</v>
      </c>
      <c r="H259" s="146">
        <v>288.5</v>
      </c>
      <c r="I259" s="146">
        <v>1200</v>
      </c>
    </row>
    <row r="260" spans="1:9" x14ac:dyDescent="0.25">
      <c r="B260" t="s">
        <v>271</v>
      </c>
      <c r="C260" t="s">
        <v>26</v>
      </c>
      <c r="D260">
        <v>1</v>
      </c>
      <c r="E260" s="119">
        <v>16</v>
      </c>
      <c r="F260" s="119">
        <v>20</v>
      </c>
      <c r="G260" s="119">
        <v>80</v>
      </c>
      <c r="H260" s="119">
        <v>20</v>
      </c>
      <c r="I260" s="119">
        <v>100</v>
      </c>
    </row>
    <row r="261" spans="1:9" x14ac:dyDescent="0.25">
      <c r="C261" t="s">
        <v>175</v>
      </c>
      <c r="D261">
        <v>1</v>
      </c>
      <c r="E261" s="119">
        <v>6.2</v>
      </c>
      <c r="F261" s="119">
        <v>7.6</v>
      </c>
      <c r="G261" s="119">
        <v>186</v>
      </c>
      <c r="H261" s="119">
        <v>41.999999999999986</v>
      </c>
      <c r="I261" s="119">
        <v>228</v>
      </c>
    </row>
    <row r="262" spans="1:9" x14ac:dyDescent="0.25">
      <c r="C262" t="s">
        <v>261</v>
      </c>
      <c r="D262">
        <v>1</v>
      </c>
      <c r="E262" s="119">
        <v>6.4</v>
      </c>
      <c r="F262" s="119">
        <v>7.7</v>
      </c>
      <c r="G262" s="119">
        <v>1408</v>
      </c>
      <c r="H262" s="119">
        <v>285.99999999999994</v>
      </c>
      <c r="I262" s="119">
        <v>1694</v>
      </c>
    </row>
    <row r="263" spans="1:9" x14ac:dyDescent="0.25">
      <c r="B263" s="145" t="s">
        <v>272</v>
      </c>
      <c r="C263" s="145"/>
      <c r="D263" s="145"/>
      <c r="E263" s="145"/>
      <c r="F263" s="145"/>
      <c r="G263" s="146">
        <v>1674</v>
      </c>
      <c r="H263" s="146">
        <v>347.99999999999994</v>
      </c>
      <c r="I263" s="146">
        <v>2022</v>
      </c>
    </row>
    <row r="264" spans="1:9" x14ac:dyDescent="0.25">
      <c r="A264" s="120" t="s">
        <v>238</v>
      </c>
      <c r="B264" s="120"/>
      <c r="C264" s="120"/>
      <c r="D264" s="120"/>
      <c r="E264" s="120"/>
      <c r="F264" s="120"/>
      <c r="G264" s="121">
        <v>21230.699999999997</v>
      </c>
      <c r="H264" s="121">
        <v>3455.5</v>
      </c>
      <c r="I264" s="121">
        <v>24686.2</v>
      </c>
    </row>
    <row r="265" spans="1:9" x14ac:dyDescent="0.25">
      <c r="A265">
        <v>3</v>
      </c>
      <c r="B265" t="s">
        <v>108</v>
      </c>
      <c r="C265" t="s">
        <v>40</v>
      </c>
      <c r="G265" s="119">
        <v>507.6</v>
      </c>
      <c r="H265" s="119">
        <v>313.19999999999993</v>
      </c>
      <c r="I265" s="119">
        <v>820.8</v>
      </c>
    </row>
    <row r="266" spans="1:9" x14ac:dyDescent="0.25">
      <c r="C266" t="s">
        <v>39</v>
      </c>
      <c r="D266">
        <v>2</v>
      </c>
      <c r="E266" s="119">
        <v>4.7</v>
      </c>
      <c r="F266" s="119">
        <v>7.6</v>
      </c>
      <c r="G266" s="119">
        <v>507.6</v>
      </c>
      <c r="H266" s="119">
        <v>313.19999999999993</v>
      </c>
      <c r="I266" s="119">
        <v>820.8</v>
      </c>
    </row>
    <row r="267" spans="1:9" x14ac:dyDescent="0.25">
      <c r="C267" t="s">
        <v>38</v>
      </c>
      <c r="D267">
        <v>1</v>
      </c>
      <c r="E267" s="119">
        <v>5.05</v>
      </c>
      <c r="F267" s="119">
        <v>7.3</v>
      </c>
      <c r="G267" s="119">
        <v>1111</v>
      </c>
      <c r="H267" s="119">
        <v>495</v>
      </c>
      <c r="I267" s="119">
        <v>1606</v>
      </c>
    </row>
    <row r="268" spans="1:9" x14ac:dyDescent="0.25">
      <c r="C268" t="s">
        <v>63</v>
      </c>
      <c r="D268">
        <v>2</v>
      </c>
      <c r="E268" s="119">
        <v>28</v>
      </c>
      <c r="F268" s="119">
        <v>45</v>
      </c>
      <c r="G268" s="119">
        <v>56</v>
      </c>
      <c r="H268" s="119">
        <v>34</v>
      </c>
      <c r="I268" s="119">
        <v>90</v>
      </c>
    </row>
    <row r="269" spans="1:9" x14ac:dyDescent="0.25">
      <c r="C269" t="s">
        <v>261</v>
      </c>
      <c r="D269">
        <v>2</v>
      </c>
      <c r="E269" s="119">
        <v>6.4</v>
      </c>
      <c r="F269" s="119">
        <v>7.3</v>
      </c>
      <c r="G269" s="119">
        <v>2816</v>
      </c>
      <c r="H269" s="119">
        <v>395.99999999999977</v>
      </c>
      <c r="I269" s="119">
        <v>3212</v>
      </c>
    </row>
    <row r="270" spans="1:9" x14ac:dyDescent="0.25">
      <c r="B270" s="145" t="s">
        <v>245</v>
      </c>
      <c r="C270" s="145"/>
      <c r="D270" s="145"/>
      <c r="E270" s="145"/>
      <c r="F270" s="145"/>
      <c r="G270" s="146">
        <v>4998.2</v>
      </c>
      <c r="H270" s="146">
        <v>1551.3999999999996</v>
      </c>
      <c r="I270" s="146">
        <v>6549.6</v>
      </c>
    </row>
    <row r="271" spans="1:9" x14ac:dyDescent="0.25">
      <c r="B271" t="s">
        <v>84</v>
      </c>
      <c r="C271" t="s">
        <v>26</v>
      </c>
      <c r="D271">
        <v>4</v>
      </c>
      <c r="E271" s="119">
        <v>16</v>
      </c>
      <c r="F271" s="119">
        <v>19</v>
      </c>
      <c r="G271" s="119">
        <v>320</v>
      </c>
      <c r="H271" s="119">
        <v>60</v>
      </c>
      <c r="I271" s="119">
        <v>380</v>
      </c>
    </row>
    <row r="272" spans="1:9" x14ac:dyDescent="0.25">
      <c r="C272" t="s">
        <v>40</v>
      </c>
      <c r="G272" s="119">
        <v>2284.1999999999998</v>
      </c>
      <c r="H272" s="119">
        <v>1166.3999999999999</v>
      </c>
      <c r="I272" s="119">
        <v>3450.6</v>
      </c>
    </row>
    <row r="273" spans="2:9" x14ac:dyDescent="0.25">
      <c r="C273" t="s">
        <v>39</v>
      </c>
      <c r="D273">
        <v>4</v>
      </c>
      <c r="E273" s="119">
        <v>4.7</v>
      </c>
      <c r="F273" s="119">
        <v>7.6</v>
      </c>
      <c r="G273" s="119">
        <v>1015.2</v>
      </c>
      <c r="H273" s="119">
        <v>626.39999999999986</v>
      </c>
      <c r="I273" s="119">
        <v>1641.6</v>
      </c>
    </row>
    <row r="274" spans="2:9" x14ac:dyDescent="0.25">
      <c r="D274">
        <v>7</v>
      </c>
      <c r="E274" s="119">
        <v>4.7</v>
      </c>
      <c r="F274" s="119">
        <v>6.7</v>
      </c>
      <c r="G274" s="119">
        <v>1776.6000000000001</v>
      </c>
      <c r="H274" s="119">
        <v>756</v>
      </c>
      <c r="I274" s="119">
        <v>2532.6000000000004</v>
      </c>
    </row>
    <row r="275" spans="2:9" x14ac:dyDescent="0.25">
      <c r="C275" t="s">
        <v>38</v>
      </c>
      <c r="D275">
        <v>1</v>
      </c>
      <c r="E275" s="119">
        <v>5.05</v>
      </c>
      <c r="F275" s="119">
        <v>6.8</v>
      </c>
      <c r="G275" s="119">
        <v>1111</v>
      </c>
      <c r="H275" s="119">
        <v>385</v>
      </c>
      <c r="I275" s="119">
        <v>1496</v>
      </c>
    </row>
    <row r="276" spans="2:9" x14ac:dyDescent="0.25">
      <c r="C276" t="s">
        <v>261</v>
      </c>
      <c r="D276">
        <v>5</v>
      </c>
      <c r="E276" s="119">
        <v>6.4</v>
      </c>
      <c r="F276" s="119">
        <v>7.4</v>
      </c>
      <c r="G276" s="119">
        <v>7040</v>
      </c>
      <c r="H276" s="119">
        <v>1100</v>
      </c>
      <c r="I276" s="119">
        <v>8140</v>
      </c>
    </row>
    <row r="277" spans="2:9" x14ac:dyDescent="0.25">
      <c r="D277">
        <v>6</v>
      </c>
      <c r="E277" s="119">
        <v>6.4</v>
      </c>
      <c r="F277" s="119">
        <v>6.8</v>
      </c>
      <c r="G277" s="119">
        <v>8448</v>
      </c>
      <c r="H277" s="119">
        <v>527.99999999999932</v>
      </c>
      <c r="I277" s="119">
        <v>8976</v>
      </c>
    </row>
    <row r="278" spans="2:9" x14ac:dyDescent="0.25">
      <c r="C278" t="s">
        <v>292</v>
      </c>
      <c r="D278">
        <v>2</v>
      </c>
      <c r="E278" s="119">
        <v>7.2</v>
      </c>
      <c r="F278" s="119">
        <v>7.8</v>
      </c>
      <c r="G278" s="119">
        <v>3240</v>
      </c>
      <c r="H278" s="119">
        <v>269.99999999999983</v>
      </c>
      <c r="I278" s="119">
        <v>3510</v>
      </c>
    </row>
    <row r="279" spans="2:9" x14ac:dyDescent="0.25">
      <c r="B279" s="145" t="s">
        <v>242</v>
      </c>
      <c r="C279" s="145"/>
      <c r="D279" s="145"/>
      <c r="E279" s="145"/>
      <c r="F279" s="145"/>
      <c r="G279" s="146">
        <v>25235</v>
      </c>
      <c r="H279" s="146">
        <v>4891.7999999999993</v>
      </c>
      <c r="I279" s="146">
        <v>30126.799999999999</v>
      </c>
    </row>
    <row r="280" spans="2:9" x14ac:dyDescent="0.25">
      <c r="B280" t="s">
        <v>112</v>
      </c>
      <c r="C280" t="s">
        <v>26</v>
      </c>
      <c r="D280">
        <v>4</v>
      </c>
      <c r="E280" s="119">
        <v>16</v>
      </c>
      <c r="F280" s="119">
        <v>19</v>
      </c>
      <c r="G280" s="119">
        <v>320</v>
      </c>
      <c r="H280" s="119">
        <v>60</v>
      </c>
      <c r="I280" s="119">
        <v>380</v>
      </c>
    </row>
    <row r="281" spans="2:9" x14ac:dyDescent="0.25">
      <c r="C281" t="s">
        <v>34</v>
      </c>
      <c r="D281">
        <v>5</v>
      </c>
      <c r="E281" s="119">
        <v>1.2</v>
      </c>
      <c r="F281" s="119">
        <v>2.2000000000000002</v>
      </c>
      <c r="G281" s="119">
        <v>150</v>
      </c>
      <c r="H281" s="119">
        <v>125.00000000000003</v>
      </c>
      <c r="I281" s="119">
        <v>275</v>
      </c>
    </row>
    <row r="282" spans="2:9" x14ac:dyDescent="0.25">
      <c r="C282" t="s">
        <v>191</v>
      </c>
      <c r="D282">
        <v>5</v>
      </c>
      <c r="E282" s="119">
        <v>4.7</v>
      </c>
      <c r="F282" s="119">
        <v>7.8</v>
      </c>
      <c r="G282" s="119">
        <v>705</v>
      </c>
      <c r="H282" s="119">
        <v>464.99999999999994</v>
      </c>
      <c r="I282" s="119">
        <v>1170</v>
      </c>
    </row>
    <row r="283" spans="2:9" x14ac:dyDescent="0.25">
      <c r="C283" t="s">
        <v>285</v>
      </c>
      <c r="D283">
        <v>5</v>
      </c>
      <c r="E283" s="119">
        <v>6.4</v>
      </c>
      <c r="F283" s="119">
        <v>7.5</v>
      </c>
      <c r="G283" s="119">
        <v>7040</v>
      </c>
      <c r="H283" s="119">
        <v>1209.9999999999995</v>
      </c>
      <c r="I283" s="119">
        <v>8250</v>
      </c>
    </row>
    <row r="284" spans="2:9" x14ac:dyDescent="0.25">
      <c r="B284" s="145" t="s">
        <v>248</v>
      </c>
      <c r="C284" s="145"/>
      <c r="D284" s="145"/>
      <c r="E284" s="145"/>
      <c r="F284" s="145"/>
      <c r="G284" s="146">
        <v>8215</v>
      </c>
      <c r="H284" s="146">
        <v>1859.9999999999995</v>
      </c>
      <c r="I284" s="146">
        <v>10075</v>
      </c>
    </row>
    <row r="285" spans="2:9" x14ac:dyDescent="0.25">
      <c r="B285" t="s">
        <v>199</v>
      </c>
      <c r="C285" t="s">
        <v>26</v>
      </c>
      <c r="D285">
        <v>3</v>
      </c>
      <c r="E285" s="119">
        <v>16</v>
      </c>
      <c r="F285" s="119">
        <v>20</v>
      </c>
      <c r="G285" s="119">
        <v>0</v>
      </c>
      <c r="H285" s="119">
        <v>0</v>
      </c>
      <c r="I285" s="119">
        <v>0</v>
      </c>
    </row>
    <row r="286" spans="2:9" x14ac:dyDescent="0.25">
      <c r="C286" t="s">
        <v>40</v>
      </c>
      <c r="G286" s="119">
        <v>0</v>
      </c>
      <c r="H286" s="119">
        <v>0</v>
      </c>
      <c r="I286" s="119">
        <v>0</v>
      </c>
    </row>
    <row r="287" spans="2:9" x14ac:dyDescent="0.25">
      <c r="C287" t="s">
        <v>39</v>
      </c>
      <c r="D287">
        <v>2</v>
      </c>
      <c r="E287" s="119">
        <v>4.7</v>
      </c>
      <c r="F287" s="119">
        <v>8.5</v>
      </c>
      <c r="G287" s="119">
        <v>0</v>
      </c>
      <c r="H287" s="119">
        <v>0</v>
      </c>
      <c r="I287" s="119">
        <v>0</v>
      </c>
    </row>
    <row r="288" spans="2:9" x14ac:dyDescent="0.25">
      <c r="C288" t="s">
        <v>18</v>
      </c>
      <c r="D288">
        <v>3</v>
      </c>
      <c r="E288" s="119">
        <v>10.5</v>
      </c>
      <c r="F288" s="119">
        <v>12.3</v>
      </c>
      <c r="G288" s="119">
        <v>0</v>
      </c>
      <c r="H288" s="119">
        <v>0</v>
      </c>
      <c r="I288" s="119">
        <v>0</v>
      </c>
    </row>
    <row r="289" spans="1:9" x14ac:dyDescent="0.25">
      <c r="C289" t="s">
        <v>204</v>
      </c>
      <c r="D289">
        <v>2</v>
      </c>
      <c r="E289" s="119">
        <v>22</v>
      </c>
      <c r="F289" s="119">
        <v>26</v>
      </c>
      <c r="G289" s="119">
        <v>0</v>
      </c>
      <c r="H289" s="119">
        <v>0</v>
      </c>
      <c r="I289" s="119">
        <v>0</v>
      </c>
    </row>
    <row r="290" spans="1:9" x14ac:dyDescent="0.25">
      <c r="C290" t="s">
        <v>63</v>
      </c>
      <c r="D290">
        <v>4</v>
      </c>
      <c r="E290" s="119">
        <v>28</v>
      </c>
      <c r="F290" s="119">
        <v>45</v>
      </c>
      <c r="G290" s="119">
        <v>0</v>
      </c>
      <c r="H290" s="119">
        <v>0</v>
      </c>
      <c r="I290" s="119">
        <v>0</v>
      </c>
    </row>
    <row r="291" spans="1:9" x14ac:dyDescent="0.25">
      <c r="C291" t="s">
        <v>280</v>
      </c>
      <c r="D291">
        <v>2</v>
      </c>
      <c r="E291" s="119">
        <v>305</v>
      </c>
      <c r="F291" s="119">
        <v>380</v>
      </c>
      <c r="G291" s="119">
        <v>0</v>
      </c>
      <c r="H291" s="119">
        <v>0</v>
      </c>
      <c r="I291" s="119">
        <v>0</v>
      </c>
    </row>
    <row r="292" spans="1:9" x14ac:dyDescent="0.25">
      <c r="C292" t="s">
        <v>281</v>
      </c>
      <c r="D292">
        <v>1</v>
      </c>
      <c r="E292" s="119">
        <v>50</v>
      </c>
      <c r="F292" s="119">
        <v>68</v>
      </c>
      <c r="G292" s="119">
        <v>0</v>
      </c>
      <c r="H292" s="119">
        <v>0</v>
      </c>
      <c r="I292" s="119">
        <v>0</v>
      </c>
    </row>
    <row r="293" spans="1:9" x14ac:dyDescent="0.25">
      <c r="C293" t="s">
        <v>282</v>
      </c>
      <c r="D293">
        <v>2</v>
      </c>
      <c r="E293" s="119">
        <v>50</v>
      </c>
      <c r="F293" s="119">
        <v>65</v>
      </c>
      <c r="G293" s="119">
        <v>0</v>
      </c>
      <c r="H293" s="119">
        <v>0</v>
      </c>
      <c r="I293" s="119">
        <v>0</v>
      </c>
    </row>
    <row r="294" spans="1:9" x14ac:dyDescent="0.25">
      <c r="C294" t="s">
        <v>283</v>
      </c>
      <c r="D294">
        <v>1</v>
      </c>
      <c r="E294" s="119">
        <v>28.8</v>
      </c>
      <c r="F294" s="119">
        <v>42</v>
      </c>
      <c r="G294" s="119">
        <v>0</v>
      </c>
      <c r="H294" s="119">
        <v>0</v>
      </c>
      <c r="I294" s="119">
        <v>0</v>
      </c>
    </row>
    <row r="295" spans="1:9" x14ac:dyDescent="0.25">
      <c r="C295" t="s">
        <v>284</v>
      </c>
      <c r="D295">
        <v>1</v>
      </c>
      <c r="E295" s="119">
        <v>42</v>
      </c>
      <c r="F295" s="119">
        <v>60</v>
      </c>
      <c r="G295" s="119">
        <v>0</v>
      </c>
      <c r="H295" s="119">
        <v>0</v>
      </c>
      <c r="I295" s="119">
        <v>0</v>
      </c>
    </row>
    <row r="296" spans="1:9" x14ac:dyDescent="0.25">
      <c r="B296" s="145" t="s">
        <v>251</v>
      </c>
      <c r="C296" s="145"/>
      <c r="D296" s="145"/>
      <c r="E296" s="145"/>
      <c r="F296" s="145"/>
      <c r="G296" s="146">
        <v>0</v>
      </c>
      <c r="H296" s="146">
        <v>0</v>
      </c>
      <c r="I296" s="146">
        <v>0</v>
      </c>
    </row>
    <row r="297" spans="1:9" x14ac:dyDescent="0.25">
      <c r="B297" t="s">
        <v>253</v>
      </c>
      <c r="C297" t="s">
        <v>18</v>
      </c>
      <c r="D297">
        <v>1</v>
      </c>
      <c r="E297" s="119">
        <v>10.5</v>
      </c>
      <c r="F297" s="119">
        <v>12</v>
      </c>
      <c r="G297" s="119">
        <v>210</v>
      </c>
      <c r="H297" s="119">
        <v>30</v>
      </c>
      <c r="I297" s="119">
        <v>240</v>
      </c>
    </row>
    <row r="298" spans="1:9" x14ac:dyDescent="0.25">
      <c r="B298" s="145" t="s">
        <v>254</v>
      </c>
      <c r="C298" s="145"/>
      <c r="D298" s="145"/>
      <c r="E298" s="145"/>
      <c r="F298" s="145"/>
      <c r="G298" s="146">
        <v>210</v>
      </c>
      <c r="H298" s="146">
        <v>30</v>
      </c>
      <c r="I298" s="146">
        <v>240</v>
      </c>
    </row>
    <row r="299" spans="1:9" x14ac:dyDescent="0.25">
      <c r="B299" t="s">
        <v>275</v>
      </c>
      <c r="C299" t="s">
        <v>36</v>
      </c>
      <c r="D299">
        <v>2</v>
      </c>
      <c r="E299" s="119">
        <v>6.6</v>
      </c>
      <c r="F299" s="119">
        <v>6.95</v>
      </c>
      <c r="G299" s="119">
        <v>2904</v>
      </c>
      <c r="H299" s="119">
        <v>154.00000000000023</v>
      </c>
      <c r="I299" s="119">
        <v>3058</v>
      </c>
    </row>
    <row r="300" spans="1:9" x14ac:dyDescent="0.25">
      <c r="C300" t="s">
        <v>261</v>
      </c>
      <c r="D300">
        <v>2</v>
      </c>
      <c r="E300" s="119">
        <v>6.4</v>
      </c>
      <c r="F300" s="119">
        <v>6.95</v>
      </c>
      <c r="G300" s="119">
        <v>2816</v>
      </c>
      <c r="H300" s="119">
        <v>241.99999999999991</v>
      </c>
      <c r="I300" s="119">
        <v>3058</v>
      </c>
    </row>
    <row r="301" spans="1:9" x14ac:dyDescent="0.25">
      <c r="C301" t="s">
        <v>276</v>
      </c>
      <c r="D301">
        <v>3</v>
      </c>
      <c r="E301" s="119">
        <v>5.25</v>
      </c>
      <c r="F301" s="119">
        <v>6.95</v>
      </c>
      <c r="G301" s="119">
        <v>3543.75</v>
      </c>
      <c r="H301" s="119">
        <v>1147.5000000000002</v>
      </c>
      <c r="I301" s="119">
        <v>4691.25</v>
      </c>
    </row>
    <row r="302" spans="1:9" x14ac:dyDescent="0.25">
      <c r="B302" s="145" t="s">
        <v>277</v>
      </c>
      <c r="C302" s="145"/>
      <c r="D302" s="145"/>
      <c r="E302" s="145"/>
      <c r="F302" s="145"/>
      <c r="G302" s="146">
        <v>9263.75</v>
      </c>
      <c r="H302" s="146">
        <v>1543.5000000000005</v>
      </c>
      <c r="I302" s="146">
        <v>10807.25</v>
      </c>
    </row>
    <row r="303" spans="1:9" x14ac:dyDescent="0.25">
      <c r="A303" s="120" t="s">
        <v>278</v>
      </c>
      <c r="B303" s="120"/>
      <c r="C303" s="120"/>
      <c r="D303" s="120"/>
      <c r="E303" s="120"/>
      <c r="F303" s="120"/>
      <c r="G303" s="121">
        <v>47921.95</v>
      </c>
      <c r="H303" s="121">
        <v>9876.6999999999971</v>
      </c>
      <c r="I303" s="121">
        <v>57798.65</v>
      </c>
    </row>
    <row r="304" spans="1:9" x14ac:dyDescent="0.25">
      <c r="A304">
        <v>4</v>
      </c>
      <c r="B304" t="s">
        <v>108</v>
      </c>
      <c r="C304" t="s">
        <v>261</v>
      </c>
      <c r="D304">
        <v>2</v>
      </c>
      <c r="E304" s="119">
        <v>7.5</v>
      </c>
      <c r="F304" s="119">
        <v>7.9</v>
      </c>
      <c r="G304" s="119">
        <v>3300</v>
      </c>
      <c r="H304" s="119">
        <v>176.00000000000017</v>
      </c>
      <c r="I304" s="119">
        <v>3476</v>
      </c>
    </row>
    <row r="305" spans="2:9" x14ac:dyDescent="0.25">
      <c r="C305" t="s">
        <v>302</v>
      </c>
      <c r="D305">
        <v>1</v>
      </c>
      <c r="E305" s="119">
        <v>7.6</v>
      </c>
      <c r="F305" s="119">
        <v>7.9</v>
      </c>
      <c r="G305" s="119">
        <v>1672</v>
      </c>
      <c r="H305" s="119">
        <v>66.000000000000156</v>
      </c>
      <c r="I305" s="119">
        <v>1738.0000000000002</v>
      </c>
    </row>
    <row r="306" spans="2:9" x14ac:dyDescent="0.25">
      <c r="C306" t="s">
        <v>303</v>
      </c>
      <c r="D306">
        <v>5</v>
      </c>
      <c r="E306" s="119">
        <v>7.5</v>
      </c>
      <c r="F306" s="119">
        <v>8.4</v>
      </c>
      <c r="G306" s="119">
        <v>2025</v>
      </c>
      <c r="H306" s="119">
        <v>243.00000000000011</v>
      </c>
      <c r="I306" s="119">
        <v>2268</v>
      </c>
    </row>
    <row r="307" spans="2:9" x14ac:dyDescent="0.25">
      <c r="B307" s="145" t="s">
        <v>245</v>
      </c>
      <c r="C307" s="145"/>
      <c r="D307" s="145"/>
      <c r="E307" s="145"/>
      <c r="F307" s="145"/>
      <c r="G307" s="146">
        <v>6997</v>
      </c>
      <c r="H307" s="146">
        <v>485.00000000000045</v>
      </c>
      <c r="I307" s="146">
        <v>7482</v>
      </c>
    </row>
    <row r="308" spans="2:9" x14ac:dyDescent="0.25">
      <c r="B308" t="s">
        <v>69</v>
      </c>
      <c r="C308" t="s">
        <v>297</v>
      </c>
      <c r="D308">
        <v>2</v>
      </c>
      <c r="E308" s="119">
        <v>11.5</v>
      </c>
      <c r="F308" s="119">
        <v>13</v>
      </c>
      <c r="G308" s="119">
        <v>460</v>
      </c>
      <c r="H308" s="119">
        <v>60</v>
      </c>
      <c r="I308" s="119">
        <v>520</v>
      </c>
    </row>
    <row r="309" spans="2:9" x14ac:dyDescent="0.25">
      <c r="B309" s="145" t="s">
        <v>239</v>
      </c>
      <c r="C309" s="145"/>
      <c r="D309" s="145"/>
      <c r="E309" s="145"/>
      <c r="F309" s="145"/>
      <c r="G309" s="146">
        <v>460</v>
      </c>
      <c r="H309" s="146">
        <v>60</v>
      </c>
      <c r="I309" s="146">
        <v>520</v>
      </c>
    </row>
    <row r="310" spans="2:9" x14ac:dyDescent="0.25">
      <c r="B310" t="s">
        <v>66</v>
      </c>
      <c r="C310" t="s">
        <v>26</v>
      </c>
      <c r="D310">
        <v>5</v>
      </c>
      <c r="E310" s="119">
        <v>16</v>
      </c>
      <c r="F310" s="119">
        <v>20</v>
      </c>
      <c r="G310" s="119">
        <v>400</v>
      </c>
      <c r="H310" s="119">
        <v>100</v>
      </c>
      <c r="I310" s="119">
        <v>500</v>
      </c>
    </row>
    <row r="311" spans="2:9" x14ac:dyDescent="0.25">
      <c r="C311" t="s">
        <v>40</v>
      </c>
      <c r="G311" s="119">
        <v>394.2</v>
      </c>
      <c r="H311" s="119">
        <v>64.800000000000011</v>
      </c>
      <c r="I311" s="119">
        <v>459</v>
      </c>
    </row>
    <row r="312" spans="2:9" x14ac:dyDescent="0.25">
      <c r="C312" t="s">
        <v>36</v>
      </c>
      <c r="D312">
        <v>3</v>
      </c>
      <c r="E312" s="119">
        <v>6.4</v>
      </c>
      <c r="F312" s="119">
        <v>8.1999999999999993</v>
      </c>
      <c r="G312" s="119">
        <v>4224</v>
      </c>
      <c r="H312" s="119">
        <v>1187.9999999999993</v>
      </c>
      <c r="I312" s="119">
        <v>5411.9999999999991</v>
      </c>
    </row>
    <row r="313" spans="2:9" x14ac:dyDescent="0.25">
      <c r="C313" t="s">
        <v>34</v>
      </c>
      <c r="D313">
        <v>5</v>
      </c>
      <c r="E313" s="119">
        <v>1.2</v>
      </c>
      <c r="F313" s="119">
        <v>2</v>
      </c>
      <c r="G313" s="119">
        <v>150</v>
      </c>
      <c r="H313" s="119">
        <v>100</v>
      </c>
      <c r="I313" s="119">
        <v>250</v>
      </c>
    </row>
    <row r="314" spans="2:9" x14ac:dyDescent="0.25">
      <c r="C314" t="s">
        <v>63</v>
      </c>
      <c r="D314">
        <v>2</v>
      </c>
      <c r="E314" s="119">
        <v>28</v>
      </c>
      <c r="F314" s="119">
        <v>45</v>
      </c>
      <c r="G314" s="119">
        <v>56</v>
      </c>
      <c r="H314" s="119">
        <v>34</v>
      </c>
      <c r="I314" s="119">
        <v>90</v>
      </c>
    </row>
    <row r="315" spans="2:9" x14ac:dyDescent="0.25">
      <c r="B315" s="145" t="s">
        <v>240</v>
      </c>
      <c r="C315" s="145"/>
      <c r="D315" s="145"/>
      <c r="E315" s="145"/>
      <c r="F315" s="145"/>
      <c r="G315" s="146">
        <v>5224.2</v>
      </c>
      <c r="H315" s="146">
        <v>1486.7999999999993</v>
      </c>
      <c r="I315" s="146">
        <v>6710.9999999999991</v>
      </c>
    </row>
    <row r="316" spans="2:9" x14ac:dyDescent="0.25">
      <c r="B316" t="s">
        <v>112</v>
      </c>
      <c r="C316" t="s">
        <v>26</v>
      </c>
      <c r="D316">
        <v>2</v>
      </c>
      <c r="E316" s="119">
        <v>16</v>
      </c>
      <c r="F316" s="119">
        <v>19</v>
      </c>
      <c r="G316" s="119">
        <v>160</v>
      </c>
      <c r="H316" s="119">
        <v>30</v>
      </c>
      <c r="I316" s="119">
        <v>190</v>
      </c>
    </row>
    <row r="317" spans="2:9" x14ac:dyDescent="0.25">
      <c r="D317">
        <v>4</v>
      </c>
      <c r="E317" s="119">
        <v>16</v>
      </c>
      <c r="F317" s="119">
        <v>19</v>
      </c>
      <c r="G317" s="119">
        <v>320</v>
      </c>
      <c r="H317" s="119">
        <v>60</v>
      </c>
      <c r="I317" s="119">
        <v>380</v>
      </c>
    </row>
    <row r="318" spans="2:9" x14ac:dyDescent="0.25">
      <c r="C318" t="s">
        <v>17</v>
      </c>
      <c r="D318">
        <v>6</v>
      </c>
      <c r="E318" s="119">
        <v>4.7</v>
      </c>
      <c r="F318" s="119">
        <v>7.8</v>
      </c>
      <c r="G318" s="119">
        <v>1043.4000000000001</v>
      </c>
      <c r="H318" s="119">
        <v>688.19999999999993</v>
      </c>
      <c r="I318" s="119">
        <v>1731.6</v>
      </c>
    </row>
    <row r="319" spans="2:9" x14ac:dyDescent="0.25">
      <c r="C319" t="s">
        <v>34</v>
      </c>
      <c r="D319">
        <v>10</v>
      </c>
      <c r="E319" s="119">
        <v>1.2</v>
      </c>
      <c r="F319" s="119">
        <v>2.2000000000000002</v>
      </c>
      <c r="G319" s="119">
        <v>600</v>
      </c>
      <c r="H319" s="119">
        <v>500.00000000000011</v>
      </c>
      <c r="I319" s="119">
        <v>1100</v>
      </c>
    </row>
    <row r="320" spans="2:9" x14ac:dyDescent="0.25">
      <c r="C320" t="s">
        <v>191</v>
      </c>
      <c r="D320">
        <v>5</v>
      </c>
      <c r="E320" s="119">
        <v>6.2</v>
      </c>
      <c r="F320" s="119">
        <v>8.1999999999999993</v>
      </c>
      <c r="G320" s="119">
        <v>930</v>
      </c>
      <c r="H320" s="119">
        <v>299.99999999999989</v>
      </c>
      <c r="I320" s="119">
        <v>1230</v>
      </c>
    </row>
    <row r="321" spans="1:9" x14ac:dyDescent="0.25">
      <c r="C321" t="s">
        <v>285</v>
      </c>
      <c r="D321">
        <v>5</v>
      </c>
      <c r="E321" s="119">
        <v>7.5</v>
      </c>
      <c r="F321" s="119">
        <v>7.9</v>
      </c>
      <c r="G321" s="119">
        <v>16500</v>
      </c>
      <c r="H321" s="119">
        <v>880.00000000000091</v>
      </c>
      <c r="I321" s="119">
        <v>17380</v>
      </c>
    </row>
    <row r="322" spans="1:9" x14ac:dyDescent="0.25">
      <c r="C322" t="s">
        <v>295</v>
      </c>
      <c r="D322">
        <v>1</v>
      </c>
      <c r="E322" s="119">
        <v>29</v>
      </c>
      <c r="F322" s="119">
        <v>36</v>
      </c>
      <c r="G322" s="119">
        <v>290</v>
      </c>
      <c r="H322" s="119">
        <v>70</v>
      </c>
      <c r="I322" s="119">
        <v>360</v>
      </c>
    </row>
    <row r="323" spans="1:9" x14ac:dyDescent="0.25">
      <c r="D323">
        <v>2</v>
      </c>
      <c r="E323" s="119">
        <v>29</v>
      </c>
      <c r="F323" s="119">
        <v>36</v>
      </c>
      <c r="G323" s="119">
        <v>580</v>
      </c>
      <c r="H323" s="119">
        <v>140</v>
      </c>
      <c r="I323" s="119">
        <v>720</v>
      </c>
    </row>
    <row r="324" spans="1:9" x14ac:dyDescent="0.25">
      <c r="C324" t="s">
        <v>296</v>
      </c>
      <c r="D324">
        <v>4</v>
      </c>
      <c r="E324" s="119">
        <v>42</v>
      </c>
      <c r="F324" s="119">
        <v>55</v>
      </c>
      <c r="G324" s="119">
        <v>168</v>
      </c>
      <c r="H324" s="119">
        <v>52</v>
      </c>
      <c r="I324" s="119">
        <v>220</v>
      </c>
    </row>
    <row r="325" spans="1:9" x14ac:dyDescent="0.25">
      <c r="C325" t="s">
        <v>321</v>
      </c>
      <c r="D325">
        <v>1</v>
      </c>
      <c r="E325" s="119">
        <v>21.333300000000001</v>
      </c>
      <c r="F325" s="119">
        <v>25</v>
      </c>
      <c r="G325" s="119">
        <v>319.99950000000001</v>
      </c>
      <c r="H325" s="119">
        <v>55.000499999999981</v>
      </c>
      <c r="I325" s="119">
        <v>375</v>
      </c>
    </row>
    <row r="326" spans="1:9" x14ac:dyDescent="0.25">
      <c r="B326" s="145" t="s">
        <v>248</v>
      </c>
      <c r="C326" s="145"/>
      <c r="D326" s="145"/>
      <c r="E326" s="145"/>
      <c r="F326" s="145"/>
      <c r="G326" s="146">
        <v>20911.399500000003</v>
      </c>
      <c r="H326" s="146">
        <v>2775.2005000000008</v>
      </c>
      <c r="I326" s="146">
        <v>23686.6</v>
      </c>
    </row>
    <row r="327" spans="1:9" x14ac:dyDescent="0.25">
      <c r="B327" t="s">
        <v>271</v>
      </c>
      <c r="C327" t="s">
        <v>26</v>
      </c>
      <c r="D327">
        <v>1</v>
      </c>
      <c r="E327" s="119">
        <v>16</v>
      </c>
      <c r="F327" s="119">
        <v>20</v>
      </c>
      <c r="G327" s="119">
        <v>80</v>
      </c>
      <c r="H327" s="119">
        <v>20</v>
      </c>
      <c r="I327" s="119">
        <v>100</v>
      </c>
    </row>
    <row r="328" spans="1:9" x14ac:dyDescent="0.25">
      <c r="C328" t="s">
        <v>175</v>
      </c>
      <c r="D328">
        <v>1</v>
      </c>
      <c r="E328" s="119">
        <v>6.2</v>
      </c>
      <c r="F328" s="119">
        <v>8.5</v>
      </c>
      <c r="G328" s="119">
        <v>186</v>
      </c>
      <c r="H328" s="119">
        <v>69</v>
      </c>
      <c r="I328" s="119">
        <v>255</v>
      </c>
    </row>
    <row r="329" spans="1:9" x14ac:dyDescent="0.25">
      <c r="C329" t="s">
        <v>261</v>
      </c>
      <c r="D329">
        <v>1</v>
      </c>
      <c r="E329" s="119">
        <v>7.5</v>
      </c>
      <c r="F329" s="119">
        <v>8.5</v>
      </c>
      <c r="G329" s="119">
        <v>1650</v>
      </c>
      <c r="H329" s="119">
        <v>220</v>
      </c>
      <c r="I329" s="119">
        <v>1870</v>
      </c>
    </row>
    <row r="330" spans="1:9" x14ac:dyDescent="0.25">
      <c r="B330" s="145" t="s">
        <v>272</v>
      </c>
      <c r="C330" s="145"/>
      <c r="D330" s="145"/>
      <c r="E330" s="145"/>
      <c r="F330" s="145"/>
      <c r="G330" s="146">
        <v>1916</v>
      </c>
      <c r="H330" s="146">
        <v>309</v>
      </c>
      <c r="I330" s="146">
        <v>2225</v>
      </c>
    </row>
    <row r="331" spans="1:9" x14ac:dyDescent="0.25">
      <c r="A331" s="120" t="s">
        <v>298</v>
      </c>
      <c r="B331" s="120"/>
      <c r="C331" s="120"/>
      <c r="D331" s="120"/>
      <c r="E331" s="120"/>
      <c r="F331" s="120"/>
      <c r="G331" s="121">
        <v>35508.599499999997</v>
      </c>
      <c r="H331" s="121">
        <v>5116.0005000000001</v>
      </c>
      <c r="I331" s="121">
        <v>40624.6</v>
      </c>
    </row>
    <row r="332" spans="1:9" x14ac:dyDescent="0.25">
      <c r="A332">
        <v>5</v>
      </c>
      <c r="B332" t="s">
        <v>64</v>
      </c>
      <c r="C332" t="s">
        <v>26</v>
      </c>
      <c r="D332">
        <v>1</v>
      </c>
      <c r="E332" s="119">
        <v>16</v>
      </c>
      <c r="F332" s="119">
        <v>20</v>
      </c>
      <c r="G332" s="119">
        <v>80</v>
      </c>
      <c r="H332" s="119">
        <v>20</v>
      </c>
      <c r="I332" s="119">
        <v>100</v>
      </c>
    </row>
    <row r="333" spans="1:9" x14ac:dyDescent="0.25">
      <c r="C333" t="s">
        <v>36</v>
      </c>
      <c r="D333">
        <v>1</v>
      </c>
      <c r="E333" s="119">
        <v>6.4</v>
      </c>
      <c r="F333" s="119">
        <v>8.3000000000000007</v>
      </c>
      <c r="G333" s="119">
        <v>1408</v>
      </c>
      <c r="H333" s="119">
        <v>418.00000000000006</v>
      </c>
      <c r="I333" s="119">
        <v>1826</v>
      </c>
    </row>
    <row r="334" spans="1:9" x14ac:dyDescent="0.25">
      <c r="E334" s="119">
        <v>7.6</v>
      </c>
      <c r="F334" s="119">
        <v>8.3000000000000007</v>
      </c>
      <c r="G334" s="119">
        <v>1672</v>
      </c>
      <c r="H334" s="119">
        <v>154.00000000000023</v>
      </c>
      <c r="I334" s="119">
        <v>1826.0000000000002</v>
      </c>
    </row>
    <row r="335" spans="1:9" x14ac:dyDescent="0.25">
      <c r="C335" t="s">
        <v>326</v>
      </c>
      <c r="D335">
        <v>1</v>
      </c>
      <c r="E335" s="119">
        <v>42</v>
      </c>
      <c r="F335" s="119">
        <v>50</v>
      </c>
      <c r="G335" s="119">
        <v>42</v>
      </c>
      <c r="H335" s="119">
        <v>8</v>
      </c>
      <c r="I335" s="119">
        <v>50</v>
      </c>
    </row>
    <row r="336" spans="1:9" x14ac:dyDescent="0.25">
      <c r="B336" s="145" t="s">
        <v>243</v>
      </c>
      <c r="C336" s="145"/>
      <c r="D336" s="145"/>
      <c r="E336" s="145"/>
      <c r="F336" s="145"/>
      <c r="G336" s="146">
        <v>3202</v>
      </c>
      <c r="H336" s="146">
        <v>600.00000000000023</v>
      </c>
      <c r="I336" s="146">
        <v>3802</v>
      </c>
    </row>
    <row r="337" spans="2:9" x14ac:dyDescent="0.25">
      <c r="B337" t="s">
        <v>69</v>
      </c>
      <c r="C337" t="s">
        <v>36</v>
      </c>
      <c r="D337">
        <v>1</v>
      </c>
      <c r="E337" s="119">
        <v>6.4</v>
      </c>
      <c r="F337" s="119">
        <v>8.3000000000000007</v>
      </c>
      <c r="G337" s="119">
        <v>1408</v>
      </c>
      <c r="H337" s="119">
        <v>418.00000000000006</v>
      </c>
      <c r="I337" s="119">
        <v>1826</v>
      </c>
    </row>
    <row r="338" spans="2:9" x14ac:dyDescent="0.25">
      <c r="C338" t="s">
        <v>175</v>
      </c>
      <c r="D338">
        <v>4</v>
      </c>
      <c r="E338" s="119">
        <v>6.4</v>
      </c>
      <c r="F338" s="119">
        <v>8.5</v>
      </c>
      <c r="G338" s="119">
        <v>768</v>
      </c>
      <c r="H338" s="119">
        <v>251.99999999999994</v>
      </c>
      <c r="I338" s="119">
        <v>1020</v>
      </c>
    </row>
    <row r="339" spans="2:9" x14ac:dyDescent="0.25">
      <c r="B339" s="145" t="s">
        <v>239</v>
      </c>
      <c r="C339" s="145"/>
      <c r="D339" s="145"/>
      <c r="E339" s="145"/>
      <c r="F339" s="145"/>
      <c r="G339" s="146">
        <v>2176</v>
      </c>
      <c r="H339" s="146">
        <v>670</v>
      </c>
      <c r="I339" s="146">
        <v>2846</v>
      </c>
    </row>
    <row r="340" spans="2:9" x14ac:dyDescent="0.25">
      <c r="B340" t="s">
        <v>66</v>
      </c>
      <c r="C340" t="s">
        <v>26</v>
      </c>
      <c r="D340">
        <v>5</v>
      </c>
      <c r="E340" s="119">
        <v>16</v>
      </c>
      <c r="F340" s="119">
        <v>20</v>
      </c>
      <c r="G340" s="119">
        <v>400</v>
      </c>
      <c r="H340" s="119">
        <v>100</v>
      </c>
      <c r="I340" s="119">
        <v>500</v>
      </c>
    </row>
    <row r="341" spans="2:9" x14ac:dyDescent="0.25">
      <c r="C341" t="s">
        <v>36</v>
      </c>
      <c r="D341">
        <v>3</v>
      </c>
      <c r="E341" s="119">
        <v>7.6</v>
      </c>
      <c r="F341" s="119">
        <v>8.5</v>
      </c>
      <c r="G341" s="119">
        <v>5016</v>
      </c>
      <c r="H341" s="119">
        <v>594.00000000000023</v>
      </c>
      <c r="I341" s="119">
        <v>5610</v>
      </c>
    </row>
    <row r="342" spans="2:9" x14ac:dyDescent="0.25">
      <c r="C342" t="s">
        <v>34</v>
      </c>
      <c r="D342">
        <v>5</v>
      </c>
      <c r="E342" s="119">
        <v>1.2</v>
      </c>
      <c r="F342" s="119">
        <v>2</v>
      </c>
      <c r="G342" s="119">
        <v>150</v>
      </c>
      <c r="H342" s="119">
        <v>100</v>
      </c>
      <c r="I342" s="119">
        <v>250</v>
      </c>
    </row>
    <row r="343" spans="2:9" x14ac:dyDescent="0.25">
      <c r="C343" t="s">
        <v>63</v>
      </c>
      <c r="D343">
        <v>2</v>
      </c>
      <c r="E343" s="119">
        <v>28</v>
      </c>
      <c r="F343" s="119">
        <v>45</v>
      </c>
      <c r="G343" s="119">
        <v>56</v>
      </c>
      <c r="H343" s="119">
        <v>34</v>
      </c>
      <c r="I343" s="119">
        <v>90</v>
      </c>
    </row>
    <row r="344" spans="2:9" x14ac:dyDescent="0.25">
      <c r="B344" s="145" t="s">
        <v>240</v>
      </c>
      <c r="C344" s="145"/>
      <c r="D344" s="145"/>
      <c r="E344" s="145"/>
      <c r="F344" s="145"/>
      <c r="G344" s="146">
        <v>5622</v>
      </c>
      <c r="H344" s="146">
        <v>828.00000000000023</v>
      </c>
      <c r="I344" s="146">
        <v>6450</v>
      </c>
    </row>
    <row r="345" spans="2:9" x14ac:dyDescent="0.25">
      <c r="B345" t="s">
        <v>84</v>
      </c>
      <c r="C345" t="s">
        <v>40</v>
      </c>
      <c r="G345" s="119">
        <v>1576.8</v>
      </c>
      <c r="H345" s="119">
        <v>237.60000000000011</v>
      </c>
      <c r="I345" s="119">
        <v>1814.4</v>
      </c>
    </row>
    <row r="346" spans="2:9" x14ac:dyDescent="0.25">
      <c r="C346" t="s">
        <v>261</v>
      </c>
      <c r="D346">
        <v>5</v>
      </c>
      <c r="E346" s="119">
        <v>7.5</v>
      </c>
      <c r="F346" s="119">
        <v>7.9</v>
      </c>
      <c r="G346" s="119">
        <v>8250</v>
      </c>
      <c r="H346" s="119">
        <v>440.00000000000045</v>
      </c>
      <c r="I346" s="119">
        <v>8690</v>
      </c>
    </row>
    <row r="347" spans="2:9" x14ac:dyDescent="0.25">
      <c r="C347" t="s">
        <v>302</v>
      </c>
      <c r="D347">
        <v>1</v>
      </c>
      <c r="E347" s="119">
        <v>7.6</v>
      </c>
      <c r="F347" s="119">
        <v>7.8</v>
      </c>
      <c r="G347" s="119">
        <v>1672</v>
      </c>
      <c r="H347" s="119">
        <v>44.000000000000043</v>
      </c>
      <c r="I347" s="119">
        <v>1716</v>
      </c>
    </row>
    <row r="348" spans="2:9" x14ac:dyDescent="0.25">
      <c r="C348" t="s">
        <v>303</v>
      </c>
      <c r="D348">
        <v>4</v>
      </c>
      <c r="E348" s="119">
        <v>7.5</v>
      </c>
      <c r="F348" s="119">
        <v>8.4</v>
      </c>
      <c r="G348" s="119">
        <v>1620</v>
      </c>
      <c r="H348" s="119">
        <v>194.40000000000009</v>
      </c>
      <c r="I348" s="119">
        <v>1814.4</v>
      </c>
    </row>
    <row r="349" spans="2:9" x14ac:dyDescent="0.25">
      <c r="B349" s="145" t="s">
        <v>242</v>
      </c>
      <c r="C349" s="145"/>
      <c r="D349" s="145"/>
      <c r="E349" s="145"/>
      <c r="F349" s="145"/>
      <c r="G349" s="146">
        <v>13118.8</v>
      </c>
      <c r="H349" s="146">
        <v>916.00000000000068</v>
      </c>
      <c r="I349" s="146">
        <v>14034.8</v>
      </c>
    </row>
    <row r="350" spans="2:9" x14ac:dyDescent="0.25">
      <c r="B350" t="s">
        <v>199</v>
      </c>
      <c r="C350" t="s">
        <v>26</v>
      </c>
      <c r="D350">
        <v>1</v>
      </c>
      <c r="E350" s="119">
        <v>16</v>
      </c>
      <c r="F350" s="119">
        <v>20</v>
      </c>
      <c r="G350" s="119">
        <v>80</v>
      </c>
      <c r="H350" s="119">
        <v>20</v>
      </c>
      <c r="I350" s="119">
        <v>100</v>
      </c>
    </row>
    <row r="351" spans="2:9" x14ac:dyDescent="0.25">
      <c r="C351" t="s">
        <v>40</v>
      </c>
      <c r="G351" s="119">
        <v>253.8</v>
      </c>
      <c r="H351" s="119">
        <v>205.2</v>
      </c>
      <c r="I351" s="119">
        <v>459</v>
      </c>
    </row>
    <row r="352" spans="2:9" x14ac:dyDescent="0.25">
      <c r="C352" t="s">
        <v>39</v>
      </c>
      <c r="D352">
        <v>1</v>
      </c>
      <c r="E352" s="119">
        <v>4.7</v>
      </c>
      <c r="F352" s="119">
        <v>8.5</v>
      </c>
      <c r="G352" s="119">
        <v>253.8</v>
      </c>
      <c r="H352" s="119">
        <v>205.2</v>
      </c>
      <c r="I352" s="119">
        <v>459</v>
      </c>
    </row>
    <row r="353" spans="1:9" x14ac:dyDescent="0.25">
      <c r="C353" t="s">
        <v>18</v>
      </c>
      <c r="D353">
        <v>1</v>
      </c>
      <c r="E353" s="119">
        <v>10.5</v>
      </c>
      <c r="F353" s="119">
        <v>12.3</v>
      </c>
      <c r="G353" s="119">
        <v>210</v>
      </c>
      <c r="H353" s="119">
        <v>36.000000000000014</v>
      </c>
      <c r="I353" s="119">
        <v>246</v>
      </c>
    </row>
    <row r="354" spans="1:9" x14ac:dyDescent="0.25">
      <c r="C354" t="s">
        <v>36</v>
      </c>
      <c r="D354">
        <v>1</v>
      </c>
      <c r="E354" s="119">
        <v>7.6</v>
      </c>
      <c r="F354" s="119">
        <v>8.5</v>
      </c>
      <c r="G354" s="119">
        <v>1672</v>
      </c>
      <c r="H354" s="119">
        <v>198.00000000000009</v>
      </c>
      <c r="I354" s="119">
        <v>1870</v>
      </c>
    </row>
    <row r="355" spans="1:9" x14ac:dyDescent="0.25">
      <c r="C355" t="s">
        <v>34</v>
      </c>
      <c r="D355">
        <v>1</v>
      </c>
      <c r="E355" s="119">
        <v>1.2</v>
      </c>
      <c r="F355" s="119">
        <v>2.2000000000000002</v>
      </c>
      <c r="G355" s="119">
        <v>30</v>
      </c>
      <c r="H355" s="119">
        <v>25.000000000000007</v>
      </c>
      <c r="I355" s="119">
        <v>55.000000000000007</v>
      </c>
    </row>
    <row r="356" spans="1:9" x14ac:dyDescent="0.25">
      <c r="C356" t="s">
        <v>63</v>
      </c>
      <c r="D356">
        <v>2</v>
      </c>
      <c r="E356" s="119">
        <v>28</v>
      </c>
      <c r="F356" s="119">
        <v>45</v>
      </c>
      <c r="G356" s="119">
        <v>56</v>
      </c>
      <c r="H356" s="119">
        <v>34</v>
      </c>
      <c r="I356" s="119">
        <v>90</v>
      </c>
    </row>
    <row r="357" spans="1:9" x14ac:dyDescent="0.25">
      <c r="C357" t="s">
        <v>280</v>
      </c>
      <c r="D357">
        <v>1</v>
      </c>
      <c r="E357" s="119">
        <v>305</v>
      </c>
      <c r="F357" s="119">
        <v>380</v>
      </c>
      <c r="G357" s="119">
        <v>305</v>
      </c>
      <c r="H357" s="119">
        <v>75</v>
      </c>
      <c r="I357" s="119">
        <v>380</v>
      </c>
    </row>
    <row r="358" spans="1:9" x14ac:dyDescent="0.25">
      <c r="C358" t="s">
        <v>281</v>
      </c>
      <c r="D358">
        <v>1</v>
      </c>
      <c r="E358" s="119">
        <v>50</v>
      </c>
      <c r="F358" s="119">
        <v>68</v>
      </c>
      <c r="G358" s="119">
        <v>50</v>
      </c>
      <c r="H358" s="119">
        <v>18</v>
      </c>
      <c r="I358" s="119">
        <v>68</v>
      </c>
    </row>
    <row r="359" spans="1:9" x14ac:dyDescent="0.25">
      <c r="C359" t="s">
        <v>282</v>
      </c>
      <c r="D359">
        <v>2</v>
      </c>
      <c r="E359" s="119">
        <v>50</v>
      </c>
      <c r="F359" s="119">
        <v>65</v>
      </c>
      <c r="G359" s="119">
        <v>100</v>
      </c>
      <c r="H359" s="119">
        <v>30</v>
      </c>
      <c r="I359" s="119">
        <v>130</v>
      </c>
    </row>
    <row r="360" spans="1:9" x14ac:dyDescent="0.25">
      <c r="C360" t="s">
        <v>283</v>
      </c>
      <c r="D360">
        <v>1</v>
      </c>
      <c r="E360" s="119">
        <v>28.8</v>
      </c>
      <c r="F360" s="119">
        <v>42</v>
      </c>
      <c r="G360" s="119">
        <v>28.8</v>
      </c>
      <c r="H360" s="119">
        <v>13.2</v>
      </c>
      <c r="I360" s="119">
        <v>42</v>
      </c>
    </row>
    <row r="361" spans="1:9" x14ac:dyDescent="0.25">
      <c r="C361" t="s">
        <v>284</v>
      </c>
      <c r="D361">
        <v>1</v>
      </c>
      <c r="E361" s="119">
        <v>54</v>
      </c>
      <c r="F361" s="119">
        <v>60</v>
      </c>
      <c r="G361" s="119">
        <v>54</v>
      </c>
      <c r="H361" s="119">
        <v>6</v>
      </c>
      <c r="I361" s="119">
        <v>60</v>
      </c>
    </row>
    <row r="362" spans="1:9" x14ac:dyDescent="0.25">
      <c r="B362" s="145" t="s">
        <v>251</v>
      </c>
      <c r="C362" s="145"/>
      <c r="D362" s="145"/>
      <c r="E362" s="145"/>
      <c r="F362" s="145"/>
      <c r="G362" s="146">
        <v>3093.4</v>
      </c>
      <c r="H362" s="146">
        <v>865.60000000000014</v>
      </c>
      <c r="I362" s="146">
        <v>3959</v>
      </c>
    </row>
    <row r="363" spans="1:9" x14ac:dyDescent="0.25">
      <c r="A363" s="120" t="s">
        <v>327</v>
      </c>
      <c r="B363" s="120"/>
      <c r="C363" s="120"/>
      <c r="D363" s="120"/>
      <c r="E363" s="120"/>
      <c r="F363" s="120"/>
      <c r="G363" s="121">
        <v>27212.199999999997</v>
      </c>
      <c r="H363" s="121">
        <v>3879.6000000000004</v>
      </c>
      <c r="I363" s="121">
        <v>31091.800000000003</v>
      </c>
    </row>
    <row r="364" spans="1:9" x14ac:dyDescent="0.25">
      <c r="A364" t="s">
        <v>50</v>
      </c>
      <c r="G364" s="119">
        <v>325050.99949999998</v>
      </c>
      <c r="H364" s="119">
        <v>66544.75049999998</v>
      </c>
      <c r="I364" s="119">
        <v>391595.74999999994</v>
      </c>
    </row>
  </sheetData>
  <pageMargins left="0.59055118110236227" right="0" top="0.59055118110236227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H188"/>
  <sheetViews>
    <sheetView topLeftCell="B163" workbookViewId="0">
      <selection activeCell="O189" sqref="O189"/>
    </sheetView>
  </sheetViews>
  <sheetFormatPr defaultRowHeight="12.5" x14ac:dyDescent="0.25"/>
  <cols>
    <col min="1" max="1" width="49.81640625" customWidth="1"/>
    <col min="2" max="2" width="32.26953125" bestFit="1" customWidth="1"/>
    <col min="3" max="13" width="9.1796875" bestFit="1" customWidth="1"/>
    <col min="14" max="14" width="9.1796875" style="148" bestFit="1" customWidth="1"/>
    <col min="15" max="15" width="3.81640625" style="148" bestFit="1" customWidth="1"/>
    <col min="16" max="21" width="1.6328125" style="148" customWidth="1"/>
    <col min="22" max="22" width="45.26953125" bestFit="1" customWidth="1"/>
    <col min="23" max="33" width="9.1796875" bestFit="1" customWidth="1"/>
    <col min="34" max="34" width="6.1796875" bestFit="1" customWidth="1"/>
    <col min="76" max="76" width="8.7265625" customWidth="1"/>
  </cols>
  <sheetData>
    <row r="3" spans="1:34" x14ac:dyDescent="0.25">
      <c r="A3" s="118" t="s">
        <v>172</v>
      </c>
      <c r="C3" s="118" t="s">
        <v>30</v>
      </c>
      <c r="N3"/>
      <c r="O3"/>
      <c r="V3" s="135" t="s">
        <v>172</v>
      </c>
      <c r="W3" s="118" t="s">
        <v>30</v>
      </c>
    </row>
    <row r="4" spans="1:34" ht="50" x14ac:dyDescent="0.25">
      <c r="A4" s="118" t="s">
        <v>15</v>
      </c>
      <c r="B4" s="118" t="s">
        <v>68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>
        <v>5</v>
      </c>
      <c r="O4" s="136" t="s">
        <v>50</v>
      </c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 s="136" t="s">
        <v>50</v>
      </c>
    </row>
    <row r="5" spans="1:34" x14ac:dyDescent="0.25">
      <c r="A5" t="s">
        <v>48</v>
      </c>
      <c r="B5" t="s">
        <v>69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/>
      <c r="O5" s="134">
        <v>1</v>
      </c>
      <c r="P5" s="150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>
        <v>4</v>
      </c>
    </row>
    <row r="6" spans="1:34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/>
      <c r="O6" s="134">
        <v>3</v>
      </c>
      <c r="P6" s="150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>
        <v>1</v>
      </c>
    </row>
    <row r="7" spans="1:34" x14ac:dyDescent="0.25">
      <c r="A7" s="120" t="s">
        <v>148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/>
      <c r="O7" s="137">
        <v>4</v>
      </c>
      <c r="P7" s="150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>
        <v>2</v>
      </c>
    </row>
    <row r="8" spans="1:34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/>
      <c r="N8" s="134"/>
      <c r="O8" s="134">
        <v>1</v>
      </c>
      <c r="P8" s="150"/>
      <c r="Q8" s="150"/>
      <c r="R8" s="150"/>
      <c r="S8" s="150"/>
      <c r="T8" s="150"/>
      <c r="U8" s="150"/>
      <c r="V8" t="s">
        <v>26</v>
      </c>
      <c r="W8" s="134">
        <v>4</v>
      </c>
      <c r="X8" s="134">
        <v>4</v>
      </c>
      <c r="Y8" s="134">
        <v>15</v>
      </c>
      <c r="Z8" s="134">
        <v>10</v>
      </c>
      <c r="AA8" s="134">
        <v>27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126</v>
      </c>
    </row>
    <row r="9" spans="1:34" x14ac:dyDescent="0.25">
      <c r="A9" t="s">
        <v>35</v>
      </c>
      <c r="B9" t="s">
        <v>112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/>
      <c r="O9" s="134">
        <v>2</v>
      </c>
      <c r="P9" s="150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5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28</v>
      </c>
    </row>
    <row r="10" spans="1:34" x14ac:dyDescent="0.25">
      <c r="A10" s="120" t="s">
        <v>149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/>
      <c r="O10" s="137">
        <v>2</v>
      </c>
      <c r="P10" s="15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>
        <v>4</v>
      </c>
    </row>
    <row r="11" spans="1:34" x14ac:dyDescent="0.25">
      <c r="A11" t="s">
        <v>26</v>
      </c>
      <c r="B11" t="s">
        <v>64</v>
      </c>
      <c r="C11" s="134"/>
      <c r="D11" s="134"/>
      <c r="E11" s="134">
        <v>1</v>
      </c>
      <c r="F11" s="134"/>
      <c r="G11" s="134">
        <v>1</v>
      </c>
      <c r="H11" s="134">
        <v>1</v>
      </c>
      <c r="I11" s="134"/>
      <c r="J11" s="134"/>
      <c r="K11" s="134">
        <v>1</v>
      </c>
      <c r="L11" s="134"/>
      <c r="M11" s="134"/>
      <c r="N11" s="134"/>
      <c r="O11" s="134">
        <v>4</v>
      </c>
      <c r="P11" s="150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/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32</v>
      </c>
    </row>
    <row r="12" spans="1:34" x14ac:dyDescent="0.25">
      <c r="B12" t="s">
        <v>101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/>
      <c r="O12" s="134">
        <v>12</v>
      </c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>
        <v>53</v>
      </c>
    </row>
    <row r="13" spans="1:34" x14ac:dyDescent="0.25">
      <c r="B13" t="s">
        <v>69</v>
      </c>
      <c r="C13" s="134">
        <v>2</v>
      </c>
      <c r="D13" s="134">
        <v>4</v>
      </c>
      <c r="E13" s="134"/>
      <c r="F13" s="134"/>
      <c r="G13" s="134"/>
      <c r="H13" s="134">
        <v>4</v>
      </c>
      <c r="I13" s="134"/>
      <c r="J13" s="134"/>
      <c r="K13" s="134"/>
      <c r="L13" s="134"/>
      <c r="M13" s="134"/>
      <c r="N13" s="134"/>
      <c r="O13" s="134">
        <v>10</v>
      </c>
      <c r="P13" s="150"/>
      <c r="Q13" s="150"/>
      <c r="R13" s="150"/>
      <c r="S13" s="150"/>
      <c r="T13" s="150"/>
      <c r="U13" s="150"/>
      <c r="V13" t="s">
        <v>18</v>
      </c>
      <c r="W13" s="134"/>
      <c r="X13" s="134">
        <v>9</v>
      </c>
      <c r="Y13" s="134">
        <v>5</v>
      </c>
      <c r="Z13" s="134">
        <v>20</v>
      </c>
      <c r="AA13" s="134">
        <v>17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74</v>
      </c>
    </row>
    <row r="14" spans="1:34" x14ac:dyDescent="0.25">
      <c r="B14" t="s">
        <v>66</v>
      </c>
      <c r="C14" s="134">
        <v>2</v>
      </c>
      <c r="D14" s="134"/>
      <c r="E14" s="134">
        <v>6</v>
      </c>
      <c r="F14" s="134"/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/>
      <c r="O14" s="134">
        <v>39</v>
      </c>
      <c r="P14" s="150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>
        <v>4</v>
      </c>
    </row>
    <row r="15" spans="1:34" x14ac:dyDescent="0.25">
      <c r="B15" t="s">
        <v>84</v>
      </c>
      <c r="C15" s="134"/>
      <c r="D15" s="134"/>
      <c r="E15" s="134"/>
      <c r="F15" s="134">
        <v>4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/>
      <c r="O15" s="134">
        <v>14</v>
      </c>
      <c r="P15" s="150"/>
      <c r="Q15" s="150"/>
      <c r="R15" s="150"/>
      <c r="S15" s="150"/>
      <c r="T15" s="150"/>
      <c r="U15" s="150"/>
      <c r="V15" t="s">
        <v>58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>
        <v>3</v>
      </c>
    </row>
    <row r="16" spans="1:34" x14ac:dyDescent="0.25">
      <c r="B16" t="s">
        <v>104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/>
      <c r="O16" s="134">
        <v>3</v>
      </c>
      <c r="P16" s="150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>
        <v>4</v>
      </c>
    </row>
    <row r="17" spans="1:34" x14ac:dyDescent="0.25">
      <c r="B17" t="s">
        <v>112</v>
      </c>
      <c r="C17" s="134"/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/>
      <c r="O17" s="134">
        <v>32</v>
      </c>
      <c r="P17" s="150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2</v>
      </c>
      <c r="AB17" s="134"/>
      <c r="AC17" s="134">
        <v>2</v>
      </c>
      <c r="AD17" s="134"/>
      <c r="AE17" s="134"/>
      <c r="AF17" s="134">
        <v>2</v>
      </c>
      <c r="AG17" s="134"/>
      <c r="AH17" s="134">
        <v>9</v>
      </c>
    </row>
    <row r="18" spans="1:34" x14ac:dyDescent="0.25">
      <c r="B18" t="s">
        <v>199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/>
      <c r="O18" s="134">
        <v>7</v>
      </c>
      <c r="P18" s="150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>
        <v>66</v>
      </c>
    </row>
    <row r="19" spans="1:34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/>
      <c r="O19" s="134">
        <v>2</v>
      </c>
      <c r="P19" s="150"/>
      <c r="Q19" s="150"/>
      <c r="R19" s="150"/>
      <c r="S19" s="150"/>
      <c r="T19" s="150"/>
      <c r="U19" s="150"/>
      <c r="V19" t="s">
        <v>57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>
        <v>1</v>
      </c>
    </row>
    <row r="20" spans="1:34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/>
      <c r="O20" s="134">
        <v>1</v>
      </c>
      <c r="P20" s="15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>
        <v>1</v>
      </c>
    </row>
    <row r="21" spans="1:34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/>
      <c r="O21" s="134">
        <v>2</v>
      </c>
      <c r="P21" s="150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5</v>
      </c>
      <c r="AA21" s="134">
        <v>10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43</v>
      </c>
    </row>
    <row r="22" spans="1:34" x14ac:dyDescent="0.25">
      <c r="A22" s="120" t="s">
        <v>150</v>
      </c>
      <c r="B22" s="120"/>
      <c r="C22" s="137">
        <v>4</v>
      </c>
      <c r="D22" s="137">
        <v>4</v>
      </c>
      <c r="E22" s="137">
        <v>15</v>
      </c>
      <c r="F22" s="137">
        <v>10</v>
      </c>
      <c r="G22" s="137">
        <v>27</v>
      </c>
      <c r="H22" s="137">
        <v>12</v>
      </c>
      <c r="I22" s="137">
        <v>8</v>
      </c>
      <c r="J22" s="137">
        <v>13</v>
      </c>
      <c r="K22" s="137">
        <v>10</v>
      </c>
      <c r="L22" s="137">
        <v>11</v>
      </c>
      <c r="M22" s="137">
        <v>12</v>
      </c>
      <c r="N22" s="137"/>
      <c r="O22" s="137">
        <v>126</v>
      </c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>
        <v>4</v>
      </c>
    </row>
    <row r="23" spans="1:34" x14ac:dyDescent="0.25">
      <c r="A23" t="s">
        <v>40</v>
      </c>
      <c r="B23" t="s">
        <v>108</v>
      </c>
      <c r="C23" s="134"/>
      <c r="D23" s="134"/>
      <c r="E23" s="134"/>
      <c r="F23" s="134"/>
      <c r="G23" s="134"/>
      <c r="H23" s="134">
        <v>1</v>
      </c>
      <c r="I23" s="134"/>
      <c r="J23" s="134"/>
      <c r="K23" s="134"/>
      <c r="L23" s="134">
        <v>2</v>
      </c>
      <c r="M23" s="134"/>
      <c r="N23" s="134"/>
      <c r="O23" s="134">
        <v>3</v>
      </c>
      <c r="P23" s="150"/>
      <c r="Q23" s="150"/>
      <c r="R23" s="150"/>
      <c r="S23" s="150"/>
      <c r="T23" s="150"/>
      <c r="U23" s="150"/>
      <c r="V23" t="s">
        <v>34</v>
      </c>
      <c r="W23" s="134"/>
      <c r="X23" s="134"/>
      <c r="Y23" s="134">
        <v>9</v>
      </c>
      <c r="Z23" s="134">
        <v>5</v>
      </c>
      <c r="AA23" s="134">
        <v>13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105</v>
      </c>
    </row>
    <row r="24" spans="1:34" x14ac:dyDescent="0.25">
      <c r="B24" t="s">
        <v>66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>
        <v>1</v>
      </c>
      <c r="N24" s="134"/>
      <c r="O24" s="134">
        <v>1</v>
      </c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>
        <v>1</v>
      </c>
    </row>
    <row r="25" spans="1:34" x14ac:dyDescent="0.25">
      <c r="B25" t="s">
        <v>98</v>
      </c>
      <c r="C25" s="134"/>
      <c r="D25" s="134"/>
      <c r="E25" s="134"/>
      <c r="F25" s="134"/>
      <c r="G25" s="134"/>
      <c r="H25" s="134">
        <v>1</v>
      </c>
      <c r="I25" s="134"/>
      <c r="J25" s="134"/>
      <c r="K25" s="134"/>
      <c r="L25" s="134"/>
      <c r="M25" s="134"/>
      <c r="N25" s="134"/>
      <c r="O25" s="134">
        <v>1</v>
      </c>
      <c r="P25" s="150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>
        <v>2</v>
      </c>
    </row>
    <row r="26" spans="1:34" x14ac:dyDescent="0.25">
      <c r="B26" t="s">
        <v>84</v>
      </c>
      <c r="C26" s="134"/>
      <c r="D26" s="134"/>
      <c r="E26" s="134"/>
      <c r="F26" s="134">
        <v>5</v>
      </c>
      <c r="G26" s="134">
        <v>3</v>
      </c>
      <c r="H26" s="134"/>
      <c r="I26" s="134"/>
      <c r="J26" s="134"/>
      <c r="K26" s="134"/>
      <c r="L26" s="134">
        <v>9</v>
      </c>
      <c r="M26" s="134"/>
      <c r="N26" s="134">
        <v>4</v>
      </c>
      <c r="O26" s="134">
        <v>21</v>
      </c>
      <c r="P26" s="150"/>
      <c r="Q26" s="150"/>
      <c r="R26" s="150"/>
      <c r="S26" s="150"/>
      <c r="T26" s="150"/>
      <c r="U26" s="150"/>
      <c r="V26" t="s">
        <v>75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>
        <v>12</v>
      </c>
    </row>
    <row r="27" spans="1:34" x14ac:dyDescent="0.25">
      <c r="B27" t="s">
        <v>187</v>
      </c>
      <c r="C27" s="134"/>
      <c r="D27" s="134"/>
      <c r="E27" s="134"/>
      <c r="F27" s="134"/>
      <c r="G27" s="134"/>
      <c r="H27" s="134"/>
      <c r="I27" s="134">
        <v>2</v>
      </c>
      <c r="J27" s="134"/>
      <c r="K27" s="134"/>
      <c r="L27" s="134"/>
      <c r="M27" s="134"/>
      <c r="N27" s="134"/>
      <c r="O27" s="134">
        <v>2</v>
      </c>
      <c r="P27" s="150"/>
      <c r="Q27" s="150"/>
      <c r="R27" s="150"/>
      <c r="S27" s="150"/>
      <c r="T27" s="150"/>
      <c r="U27" s="150"/>
      <c r="V27" t="s">
        <v>61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>
        <v>3</v>
      </c>
    </row>
    <row r="28" spans="1:34" x14ac:dyDescent="0.25">
      <c r="B28" t="s">
        <v>199</v>
      </c>
      <c r="C28" s="134"/>
      <c r="D28" s="134"/>
      <c r="E28" s="134"/>
      <c r="F28" s="134"/>
      <c r="G28" s="134"/>
      <c r="H28" s="134"/>
      <c r="I28" s="134"/>
      <c r="J28" s="134">
        <v>2</v>
      </c>
      <c r="K28" s="134"/>
      <c r="L28" s="134">
        <v>2</v>
      </c>
      <c r="M28" s="134"/>
      <c r="N28" s="134"/>
      <c r="O28" s="134">
        <v>4</v>
      </c>
      <c r="P28" s="150"/>
      <c r="Q28" s="150"/>
      <c r="R28" s="150"/>
      <c r="S28" s="150"/>
      <c r="T28" s="150"/>
      <c r="U28" s="150"/>
      <c r="V28" t="s">
        <v>62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>
        <v>1</v>
      </c>
    </row>
    <row r="29" spans="1:34" x14ac:dyDescent="0.25">
      <c r="A29" s="120" t="s">
        <v>151</v>
      </c>
      <c r="B29" s="120"/>
      <c r="C29" s="137"/>
      <c r="D29" s="137"/>
      <c r="E29" s="137"/>
      <c r="F29" s="137">
        <v>5</v>
      </c>
      <c r="G29" s="137">
        <v>3</v>
      </c>
      <c r="H29" s="137">
        <v>2</v>
      </c>
      <c r="I29" s="137">
        <v>2</v>
      </c>
      <c r="J29" s="137">
        <v>2</v>
      </c>
      <c r="K29" s="137"/>
      <c r="L29" s="137">
        <v>13</v>
      </c>
      <c r="M29" s="137">
        <v>1</v>
      </c>
      <c r="N29" s="137">
        <v>4</v>
      </c>
      <c r="O29" s="137">
        <v>32</v>
      </c>
      <c r="P29" s="150"/>
      <c r="Q29" s="150"/>
      <c r="R29" s="150"/>
      <c r="S29" s="150"/>
      <c r="T29" s="150"/>
      <c r="U29" s="150"/>
      <c r="V29" t="s">
        <v>63</v>
      </c>
      <c r="W29" s="134"/>
      <c r="X29" s="134"/>
      <c r="Y29" s="134"/>
      <c r="Z29" s="134"/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12</v>
      </c>
    </row>
    <row r="30" spans="1:34" x14ac:dyDescent="0.25">
      <c r="A30" t="s">
        <v>43</v>
      </c>
      <c r="B30" t="s">
        <v>66</v>
      </c>
      <c r="C30" s="134"/>
      <c r="D30" s="134"/>
      <c r="E30" s="134"/>
      <c r="F30" s="134"/>
      <c r="G30" s="134">
        <v>2</v>
      </c>
      <c r="H30" s="134"/>
      <c r="I30" s="134"/>
      <c r="J30" s="134"/>
      <c r="K30" s="134"/>
      <c r="L30" s="134"/>
      <c r="M30" s="134"/>
      <c r="N30" s="134"/>
      <c r="O30" s="134">
        <v>2</v>
      </c>
      <c r="P30" s="150"/>
      <c r="Q30" s="150"/>
      <c r="R30" s="150"/>
      <c r="S30" s="150"/>
      <c r="T30" s="150"/>
      <c r="U30" s="150"/>
      <c r="V30" t="s">
        <v>171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>
        <v>12</v>
      </c>
    </row>
    <row r="31" spans="1:34" x14ac:dyDescent="0.25">
      <c r="B31" t="s">
        <v>84</v>
      </c>
      <c r="C31" s="134"/>
      <c r="D31" s="134"/>
      <c r="E31" s="134">
        <v>2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>
        <v>2</v>
      </c>
      <c r="P31" s="150"/>
      <c r="Q31" s="150"/>
      <c r="R31" s="150"/>
      <c r="S31" s="150"/>
      <c r="T31" s="150"/>
      <c r="U31" s="150"/>
      <c r="V31" t="s">
        <v>175</v>
      </c>
      <c r="W31" s="134"/>
      <c r="X31" s="134"/>
      <c r="Y31" s="134"/>
      <c r="Z31" s="134"/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20</v>
      </c>
    </row>
    <row r="32" spans="1:34" x14ac:dyDescent="0.25">
      <c r="A32" s="120" t="s">
        <v>152</v>
      </c>
      <c r="B32" s="120"/>
      <c r="C32" s="137"/>
      <c r="D32" s="137"/>
      <c r="E32" s="137">
        <v>2</v>
      </c>
      <c r="F32" s="137"/>
      <c r="G32" s="137">
        <v>2</v>
      </c>
      <c r="H32" s="137"/>
      <c r="I32" s="137"/>
      <c r="J32" s="137"/>
      <c r="K32" s="137"/>
      <c r="L32" s="137"/>
      <c r="M32" s="137"/>
      <c r="N32" s="137"/>
      <c r="O32" s="137">
        <v>4</v>
      </c>
      <c r="P32" s="150"/>
      <c r="Q32" s="150"/>
      <c r="R32" s="150"/>
      <c r="S32" s="150"/>
      <c r="T32" s="150"/>
      <c r="U32" s="150"/>
      <c r="V32" t="s">
        <v>191</v>
      </c>
      <c r="W32" s="134"/>
      <c r="X32" s="134"/>
      <c r="Y32" s="134"/>
      <c r="Z32" s="134"/>
      <c r="AA32" s="134"/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>
        <v>26</v>
      </c>
    </row>
    <row r="33" spans="1:34" x14ac:dyDescent="0.25">
      <c r="A33" t="s">
        <v>39</v>
      </c>
      <c r="B33" t="s">
        <v>101</v>
      </c>
      <c r="C33" s="134"/>
      <c r="D33" s="134"/>
      <c r="E33" s="134">
        <v>4</v>
      </c>
      <c r="F33" s="134"/>
      <c r="G33" s="134"/>
      <c r="H33" s="134"/>
      <c r="I33" s="134"/>
      <c r="J33" s="134"/>
      <c r="K33" s="134"/>
      <c r="L33" s="134"/>
      <c r="M33" s="134"/>
      <c r="N33" s="134"/>
      <c r="O33" s="134">
        <v>4</v>
      </c>
      <c r="P33" s="150"/>
      <c r="Q33" s="150"/>
      <c r="R33" s="150"/>
      <c r="S33" s="150"/>
      <c r="T33" s="150"/>
      <c r="U33" s="150"/>
      <c r="V33" t="s">
        <v>228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>
        <v>5</v>
      </c>
    </row>
    <row r="34" spans="1:34" x14ac:dyDescent="0.25">
      <c r="B34" t="s">
        <v>108</v>
      </c>
      <c r="C34" s="134"/>
      <c r="D34" s="134"/>
      <c r="E34" s="134"/>
      <c r="F34" s="134"/>
      <c r="G34" s="134"/>
      <c r="H34" s="134">
        <v>3</v>
      </c>
      <c r="I34" s="134"/>
      <c r="J34" s="134"/>
      <c r="K34" s="134"/>
      <c r="L34" s="134">
        <v>2</v>
      </c>
      <c r="M34" s="134"/>
      <c r="N34" s="134"/>
      <c r="O34" s="134">
        <v>5</v>
      </c>
      <c r="P34" s="150"/>
      <c r="Q34" s="150"/>
      <c r="R34" s="150"/>
      <c r="S34" s="150"/>
      <c r="T34" s="150"/>
      <c r="U34" s="150"/>
      <c r="V34" t="s">
        <v>200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>
        <v>2</v>
      </c>
    </row>
    <row r="35" spans="1:34" x14ac:dyDescent="0.25">
      <c r="B35" t="s">
        <v>66</v>
      </c>
      <c r="C35" s="134"/>
      <c r="D35" s="134"/>
      <c r="E35" s="134">
        <v>1</v>
      </c>
      <c r="F35" s="134"/>
      <c r="G35" s="134"/>
      <c r="H35" s="134"/>
      <c r="I35" s="134">
        <v>1</v>
      </c>
      <c r="J35" s="134"/>
      <c r="K35" s="134"/>
      <c r="L35" s="134"/>
      <c r="M35" s="134"/>
      <c r="N35" s="134"/>
      <c r="O35" s="134">
        <v>2</v>
      </c>
      <c r="P35" s="150"/>
      <c r="Q35" s="150"/>
      <c r="R35" s="150"/>
      <c r="S35" s="150"/>
      <c r="T35" s="150"/>
      <c r="U35" s="150"/>
      <c r="V35" t="s">
        <v>201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>
        <v>7</v>
      </c>
    </row>
    <row r="36" spans="1:34" x14ac:dyDescent="0.25">
      <c r="B36" t="s">
        <v>84</v>
      </c>
      <c r="C36" s="134"/>
      <c r="D36" s="134"/>
      <c r="E36" s="134"/>
      <c r="F36" s="134">
        <v>8</v>
      </c>
      <c r="G36" s="134"/>
      <c r="H36" s="134"/>
      <c r="I36" s="134"/>
      <c r="J36" s="134"/>
      <c r="K36" s="134"/>
      <c r="L36" s="134">
        <v>11</v>
      </c>
      <c r="M36" s="134"/>
      <c r="N36" s="134"/>
      <c r="O36" s="134">
        <v>19</v>
      </c>
      <c r="P36" s="150"/>
      <c r="Q36" s="150"/>
      <c r="R36" s="150"/>
      <c r="S36" s="150"/>
      <c r="T36" s="150"/>
      <c r="U36" s="150"/>
      <c r="V36" t="s">
        <v>202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>
        <v>2</v>
      </c>
    </row>
    <row r="37" spans="1:34" x14ac:dyDescent="0.25">
      <c r="B37" t="s">
        <v>199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>
        <v>2</v>
      </c>
      <c r="M37" s="134"/>
      <c r="N37" s="134"/>
      <c r="O37" s="134">
        <v>2</v>
      </c>
      <c r="P37" s="150"/>
      <c r="Q37" s="150"/>
      <c r="R37" s="150"/>
      <c r="S37" s="150"/>
      <c r="T37" s="150"/>
      <c r="U37" s="150"/>
      <c r="V37" t="s">
        <v>203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>
        <v>3</v>
      </c>
    </row>
    <row r="38" spans="1:34" x14ac:dyDescent="0.25">
      <c r="A38" s="120" t="s">
        <v>153</v>
      </c>
      <c r="B38" s="120"/>
      <c r="C38" s="137"/>
      <c r="D38" s="137"/>
      <c r="E38" s="137">
        <v>5</v>
      </c>
      <c r="F38" s="137">
        <v>8</v>
      </c>
      <c r="G38" s="137"/>
      <c r="H38" s="137">
        <v>3</v>
      </c>
      <c r="I38" s="137">
        <v>1</v>
      </c>
      <c r="J38" s="137"/>
      <c r="K38" s="137"/>
      <c r="L38" s="137">
        <v>15</v>
      </c>
      <c r="M38" s="137"/>
      <c r="N38" s="137"/>
      <c r="O38" s="137">
        <v>32</v>
      </c>
      <c r="P38" s="150"/>
      <c r="Q38" s="150"/>
      <c r="R38" s="150"/>
      <c r="S38" s="150"/>
      <c r="T38" s="150"/>
      <c r="U38" s="150"/>
      <c r="V38" t="s">
        <v>204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>
        <v>5</v>
      </c>
    </row>
    <row r="39" spans="1:34" x14ac:dyDescent="0.25">
      <c r="A39" t="s">
        <v>17</v>
      </c>
      <c r="B39" t="s">
        <v>69</v>
      </c>
      <c r="C39" s="134">
        <v>3</v>
      </c>
      <c r="D39" s="134"/>
      <c r="E39" s="134">
        <v>4</v>
      </c>
      <c r="F39" s="134">
        <v>6</v>
      </c>
      <c r="G39" s="134">
        <v>8</v>
      </c>
      <c r="H39" s="134"/>
      <c r="I39" s="134">
        <v>6</v>
      </c>
      <c r="J39" s="134"/>
      <c r="K39" s="134"/>
      <c r="L39" s="134"/>
      <c r="M39" s="134"/>
      <c r="N39" s="134"/>
      <c r="O39" s="134">
        <v>27</v>
      </c>
      <c r="P39" s="150"/>
      <c r="Q39" s="150"/>
      <c r="R39" s="150"/>
      <c r="S39" s="150"/>
      <c r="T39" s="150"/>
      <c r="U39" s="150"/>
      <c r="V39" t="s">
        <v>205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>
        <v>2</v>
      </c>
    </row>
    <row r="40" spans="1:34" x14ac:dyDescent="0.25">
      <c r="B40" t="s">
        <v>104</v>
      </c>
      <c r="C40" s="134"/>
      <c r="D40" s="134"/>
      <c r="E40" s="134"/>
      <c r="F40" s="134"/>
      <c r="G40" s="134"/>
      <c r="H40" s="134">
        <v>2</v>
      </c>
      <c r="I40" s="134"/>
      <c r="J40" s="134"/>
      <c r="K40" s="134"/>
      <c r="L40" s="134"/>
      <c r="M40" s="134"/>
      <c r="N40" s="134"/>
      <c r="O40" s="134">
        <v>2</v>
      </c>
      <c r="P40" s="150"/>
      <c r="Q40" s="150"/>
      <c r="R40" s="150"/>
      <c r="S40" s="150"/>
      <c r="T40" s="150"/>
      <c r="U40" s="150"/>
      <c r="V40" t="s">
        <v>206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>
        <v>1</v>
      </c>
    </row>
    <row r="41" spans="1:34" x14ac:dyDescent="0.25">
      <c r="B41" t="s">
        <v>112</v>
      </c>
      <c r="C41" s="134"/>
      <c r="D41" s="134"/>
      <c r="E41" s="134">
        <v>2</v>
      </c>
      <c r="F41" s="134">
        <v>4</v>
      </c>
      <c r="G41" s="134">
        <v>4</v>
      </c>
      <c r="H41" s="134">
        <v>8</v>
      </c>
      <c r="I41" s="134"/>
      <c r="J41" s="134"/>
      <c r="K41" s="134"/>
      <c r="L41" s="134"/>
      <c r="M41" s="134">
        <v>6</v>
      </c>
      <c r="N41" s="134"/>
      <c r="O41" s="134">
        <v>24</v>
      </c>
      <c r="P41" s="150"/>
      <c r="Q41" s="150"/>
      <c r="R41" s="150"/>
      <c r="S41" s="150"/>
      <c r="T41" s="150"/>
      <c r="U41" s="150"/>
      <c r="V41" t="s">
        <v>207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>
        <v>3</v>
      </c>
    </row>
    <row r="42" spans="1:34" x14ac:dyDescent="0.25">
      <c r="A42" s="120" t="s">
        <v>154</v>
      </c>
      <c r="B42" s="120"/>
      <c r="C42" s="137">
        <v>3</v>
      </c>
      <c r="D42" s="137"/>
      <c r="E42" s="137">
        <v>6</v>
      </c>
      <c r="F42" s="137">
        <v>10</v>
      </c>
      <c r="G42" s="137">
        <v>12</v>
      </c>
      <c r="H42" s="137">
        <v>10</v>
      </c>
      <c r="I42" s="137">
        <v>6</v>
      </c>
      <c r="J42" s="137"/>
      <c r="K42" s="137"/>
      <c r="L42" s="137"/>
      <c r="M42" s="137">
        <v>6</v>
      </c>
      <c r="N42" s="137"/>
      <c r="O42" s="137">
        <v>53</v>
      </c>
      <c r="P42" s="150"/>
      <c r="Q42" s="150"/>
      <c r="R42" s="150"/>
      <c r="S42" s="150"/>
      <c r="T42" s="150"/>
      <c r="U42" s="150"/>
      <c r="V42" t="s">
        <v>208</v>
      </c>
      <c r="W42" s="134"/>
      <c r="X42" s="134"/>
      <c r="Y42" s="134"/>
      <c r="Z42" s="134"/>
      <c r="AA42" s="134"/>
      <c r="AB42" s="134"/>
      <c r="AC42" s="134"/>
      <c r="AD42" s="134">
        <v>1</v>
      </c>
      <c r="AE42" s="134"/>
      <c r="AF42" s="134"/>
      <c r="AG42" s="134"/>
      <c r="AH42" s="134">
        <v>1</v>
      </c>
    </row>
    <row r="43" spans="1:34" x14ac:dyDescent="0.25">
      <c r="A43" t="s">
        <v>18</v>
      </c>
      <c r="B43" t="s">
        <v>101</v>
      </c>
      <c r="C43" s="134"/>
      <c r="D43" s="134"/>
      <c r="E43" s="134">
        <v>4</v>
      </c>
      <c r="F43" s="134"/>
      <c r="G43" s="134">
        <v>7</v>
      </c>
      <c r="H43" s="134"/>
      <c r="I43" s="134"/>
      <c r="J43" s="134"/>
      <c r="K43" s="134"/>
      <c r="L43" s="134"/>
      <c r="M43" s="134"/>
      <c r="N43" s="134"/>
      <c r="O43" s="134">
        <v>11</v>
      </c>
      <c r="P43" s="150"/>
      <c r="Q43" s="150"/>
      <c r="R43" s="150"/>
      <c r="S43" s="150"/>
      <c r="T43" s="150"/>
      <c r="U43" s="150"/>
      <c r="V43" t="s">
        <v>209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>
        <v>1</v>
      </c>
    </row>
    <row r="44" spans="1:34" x14ac:dyDescent="0.25">
      <c r="B44" t="s">
        <v>108</v>
      </c>
      <c r="C44" s="134"/>
      <c r="D44" s="134"/>
      <c r="E44" s="134"/>
      <c r="F44" s="134"/>
      <c r="G44" s="134"/>
      <c r="H44" s="134">
        <v>2</v>
      </c>
      <c r="I44" s="134"/>
      <c r="J44" s="134"/>
      <c r="K44" s="134"/>
      <c r="L44" s="134"/>
      <c r="M44" s="134"/>
      <c r="N44" s="134"/>
      <c r="O44" s="134">
        <v>2</v>
      </c>
      <c r="P44" s="150"/>
      <c r="Q44" s="150"/>
      <c r="R44" s="150"/>
      <c r="S44" s="150"/>
      <c r="T44" s="150"/>
      <c r="U44" s="150"/>
      <c r="V44" t="s">
        <v>210</v>
      </c>
      <c r="W44" s="134"/>
      <c r="X44" s="134"/>
      <c r="Y44" s="134"/>
      <c r="Z44" s="134"/>
      <c r="AA44" s="134"/>
      <c r="AB44" s="134"/>
      <c r="AC44" s="134"/>
      <c r="AD44" s="134">
        <v>1</v>
      </c>
      <c r="AE44" s="134"/>
      <c r="AF44" s="134"/>
      <c r="AG44" s="134"/>
      <c r="AH44" s="134">
        <v>1</v>
      </c>
    </row>
    <row r="45" spans="1:34" x14ac:dyDescent="0.25">
      <c r="B45" t="s">
        <v>98</v>
      </c>
      <c r="C45" s="134"/>
      <c r="D45" s="134"/>
      <c r="E45" s="134">
        <v>1</v>
      </c>
      <c r="F45" s="134"/>
      <c r="G45" s="134"/>
      <c r="H45" s="134">
        <v>1</v>
      </c>
      <c r="I45" s="134"/>
      <c r="J45" s="134"/>
      <c r="K45" s="134"/>
      <c r="L45" s="134"/>
      <c r="M45" s="134"/>
      <c r="N45" s="134"/>
      <c r="O45" s="134">
        <v>2</v>
      </c>
      <c r="P45" s="150"/>
      <c r="Q45" s="150"/>
      <c r="R45" s="150"/>
      <c r="S45" s="150"/>
      <c r="T45" s="150"/>
      <c r="U45" s="150"/>
      <c r="V45" t="s">
        <v>211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>
        <v>1</v>
      </c>
    </row>
    <row r="46" spans="1:34" x14ac:dyDescent="0.25">
      <c r="B46" t="s">
        <v>84</v>
      </c>
      <c r="C46" s="134"/>
      <c r="D46" s="134">
        <v>9</v>
      </c>
      <c r="E46" s="134"/>
      <c r="F46" s="134">
        <v>16</v>
      </c>
      <c r="G46" s="134">
        <v>10</v>
      </c>
      <c r="H46" s="134"/>
      <c r="I46" s="134"/>
      <c r="J46" s="134"/>
      <c r="K46" s="134"/>
      <c r="L46" s="134"/>
      <c r="M46" s="134"/>
      <c r="N46" s="134"/>
      <c r="O46" s="134">
        <v>35</v>
      </c>
      <c r="P46" s="150"/>
      <c r="Q46" s="150"/>
      <c r="R46" s="150"/>
      <c r="S46" s="150"/>
      <c r="T46" s="150"/>
      <c r="U46" s="150"/>
      <c r="V46" t="s">
        <v>235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>
        <v>1</v>
      </c>
    </row>
    <row r="47" spans="1:34" x14ac:dyDescent="0.25">
      <c r="B47" t="s">
        <v>104</v>
      </c>
      <c r="C47" s="134"/>
      <c r="D47" s="134"/>
      <c r="E47" s="134"/>
      <c r="F47" s="134">
        <v>4</v>
      </c>
      <c r="G47" s="134"/>
      <c r="H47" s="134">
        <v>7</v>
      </c>
      <c r="I47" s="134"/>
      <c r="J47" s="134"/>
      <c r="K47" s="134"/>
      <c r="L47" s="134"/>
      <c r="M47" s="134"/>
      <c r="N47" s="134"/>
      <c r="O47" s="134">
        <v>11</v>
      </c>
      <c r="P47" s="150"/>
      <c r="Q47" s="150"/>
      <c r="R47" s="150"/>
      <c r="S47" s="150"/>
      <c r="T47" s="150"/>
      <c r="U47" s="150"/>
      <c r="V47" t="s">
        <v>236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>
        <v>1</v>
      </c>
    </row>
    <row r="48" spans="1:34" x14ac:dyDescent="0.25">
      <c r="B48" t="s">
        <v>199</v>
      </c>
      <c r="C48" s="134"/>
      <c r="D48" s="134"/>
      <c r="E48" s="134"/>
      <c r="F48" s="134"/>
      <c r="G48" s="134"/>
      <c r="H48" s="134"/>
      <c r="I48" s="134"/>
      <c r="J48" s="134">
        <v>2</v>
      </c>
      <c r="K48" s="134">
        <v>2</v>
      </c>
      <c r="L48" s="134">
        <v>3</v>
      </c>
      <c r="M48" s="134"/>
      <c r="N48" s="134"/>
      <c r="O48" s="134">
        <v>7</v>
      </c>
      <c r="P48" s="150"/>
      <c r="Q48" s="150"/>
      <c r="R48" s="150"/>
      <c r="S48" s="150"/>
      <c r="T48" s="150"/>
      <c r="U48" s="150"/>
      <c r="V48" t="s">
        <v>261</v>
      </c>
      <c r="W48" s="134"/>
      <c r="X48" s="134"/>
      <c r="Y48" s="134"/>
      <c r="Z48" s="134"/>
      <c r="AA48" s="134"/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24</v>
      </c>
    </row>
    <row r="49" spans="1:34" x14ac:dyDescent="0.25">
      <c r="B49" t="s">
        <v>253</v>
      </c>
      <c r="C49" s="134"/>
      <c r="D49" s="134"/>
      <c r="E49" s="134"/>
      <c r="F49" s="134"/>
      <c r="G49" s="134"/>
      <c r="H49" s="134"/>
      <c r="I49" s="134"/>
      <c r="J49" s="134"/>
      <c r="K49" s="134">
        <v>1</v>
      </c>
      <c r="L49" s="134">
        <v>1</v>
      </c>
      <c r="M49" s="134"/>
      <c r="N49" s="134"/>
      <c r="O49" s="134">
        <v>2</v>
      </c>
      <c r="P49" s="150"/>
      <c r="Q49" s="150"/>
      <c r="R49" s="150"/>
      <c r="S49" s="150"/>
      <c r="T49" s="150"/>
      <c r="U49" s="150"/>
      <c r="V49" t="s">
        <v>262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>
        <v>1</v>
      </c>
    </row>
    <row r="50" spans="1:34" x14ac:dyDescent="0.25">
      <c r="B50" t="s">
        <v>260</v>
      </c>
      <c r="C50" s="134"/>
      <c r="D50" s="134"/>
      <c r="E50" s="134"/>
      <c r="F50" s="134"/>
      <c r="G50" s="134"/>
      <c r="H50" s="134"/>
      <c r="I50" s="134"/>
      <c r="J50" s="134"/>
      <c r="K50" s="134">
        <v>4</v>
      </c>
      <c r="L50" s="134"/>
      <c r="M50" s="134"/>
      <c r="N50" s="134"/>
      <c r="O50" s="134">
        <v>4</v>
      </c>
      <c r="P50" s="150"/>
      <c r="Q50" s="150"/>
      <c r="R50" s="150"/>
      <c r="S50" s="150"/>
      <c r="T50" s="150"/>
      <c r="U50" s="150"/>
      <c r="V50" t="s">
        <v>276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>
        <v>3</v>
      </c>
    </row>
    <row r="51" spans="1:34" x14ac:dyDescent="0.25">
      <c r="A51" s="120" t="s">
        <v>155</v>
      </c>
      <c r="B51" s="120"/>
      <c r="C51" s="137"/>
      <c r="D51" s="137">
        <v>9</v>
      </c>
      <c r="E51" s="137">
        <v>5</v>
      </c>
      <c r="F51" s="137">
        <v>20</v>
      </c>
      <c r="G51" s="137">
        <v>17</v>
      </c>
      <c r="H51" s="137">
        <v>10</v>
      </c>
      <c r="I51" s="137"/>
      <c r="J51" s="137">
        <v>2</v>
      </c>
      <c r="K51" s="137">
        <v>7</v>
      </c>
      <c r="L51" s="137">
        <v>4</v>
      </c>
      <c r="M51" s="137"/>
      <c r="N51" s="137"/>
      <c r="O51" s="137">
        <v>74</v>
      </c>
      <c r="P51" s="150"/>
      <c r="Q51" s="150"/>
      <c r="R51" s="150"/>
      <c r="S51" s="150"/>
      <c r="T51" s="150"/>
      <c r="U51" s="150"/>
      <c r="V51" t="s">
        <v>280</v>
      </c>
      <c r="W51" s="134"/>
      <c r="X51" s="134"/>
      <c r="Y51" s="134"/>
      <c r="Z51" s="134"/>
      <c r="AA51" s="134"/>
      <c r="AB51" s="134"/>
      <c r="AC51" s="134"/>
      <c r="AD51" s="134"/>
      <c r="AE51" s="134"/>
      <c r="AF51" s="134">
        <v>2</v>
      </c>
      <c r="AG51" s="134"/>
      <c r="AH51" s="134">
        <v>2</v>
      </c>
    </row>
    <row r="52" spans="1:34" x14ac:dyDescent="0.25">
      <c r="A52" t="s">
        <v>33</v>
      </c>
      <c r="B52" t="s">
        <v>101</v>
      </c>
      <c r="C52" s="134"/>
      <c r="D52" s="134"/>
      <c r="E52" s="134">
        <v>2</v>
      </c>
      <c r="F52" s="134"/>
      <c r="G52" s="134">
        <v>2</v>
      </c>
      <c r="H52" s="134"/>
      <c r="I52" s="134"/>
      <c r="J52" s="134"/>
      <c r="K52" s="134"/>
      <c r="L52" s="134"/>
      <c r="M52" s="134"/>
      <c r="N52" s="134"/>
      <c r="O52" s="134">
        <v>4</v>
      </c>
      <c r="P52" s="150"/>
      <c r="Q52" s="150"/>
      <c r="R52" s="150"/>
      <c r="S52" s="150"/>
      <c r="T52" s="150"/>
      <c r="U52" s="150"/>
      <c r="V52" t="s">
        <v>281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</row>
    <row r="53" spans="1:34" x14ac:dyDescent="0.25">
      <c r="A53" s="120" t="s">
        <v>156</v>
      </c>
      <c r="B53" s="120"/>
      <c r="C53" s="137"/>
      <c r="D53" s="137"/>
      <c r="E53" s="137">
        <v>2</v>
      </c>
      <c r="F53" s="137"/>
      <c r="G53" s="137">
        <v>2</v>
      </c>
      <c r="H53" s="137"/>
      <c r="I53" s="137"/>
      <c r="J53" s="137"/>
      <c r="K53" s="137"/>
      <c r="L53" s="137"/>
      <c r="M53" s="137"/>
      <c r="N53" s="137"/>
      <c r="O53" s="137">
        <v>4</v>
      </c>
      <c r="P53" s="150"/>
      <c r="Q53" s="150"/>
      <c r="R53" s="150"/>
      <c r="S53" s="150"/>
      <c r="T53" s="150"/>
      <c r="U53" s="150"/>
      <c r="V53" t="s">
        <v>282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</row>
    <row r="54" spans="1:34" x14ac:dyDescent="0.25">
      <c r="A54" t="s">
        <v>58</v>
      </c>
      <c r="B54" t="s">
        <v>112</v>
      </c>
      <c r="C54" s="134"/>
      <c r="D54" s="134"/>
      <c r="E54" s="134"/>
      <c r="F54" s="134"/>
      <c r="G54" s="134"/>
      <c r="H54" s="134">
        <v>3</v>
      </c>
      <c r="I54" s="134"/>
      <c r="J54" s="134"/>
      <c r="K54" s="134"/>
      <c r="L54" s="134"/>
      <c r="M54" s="134"/>
      <c r="N54" s="134"/>
      <c r="O54" s="134">
        <v>3</v>
      </c>
      <c r="P54" s="150"/>
      <c r="Q54" s="150"/>
      <c r="R54" s="150"/>
      <c r="S54" s="150"/>
      <c r="T54" s="150"/>
      <c r="U54" s="150"/>
      <c r="V54" t="s">
        <v>283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</row>
    <row r="55" spans="1:34" x14ac:dyDescent="0.25">
      <c r="A55" s="120" t="s">
        <v>157</v>
      </c>
      <c r="B55" s="120"/>
      <c r="C55" s="137"/>
      <c r="D55" s="137"/>
      <c r="E55" s="137"/>
      <c r="F55" s="137"/>
      <c r="G55" s="137"/>
      <c r="H55" s="137">
        <v>3</v>
      </c>
      <c r="I55" s="137"/>
      <c r="J55" s="137"/>
      <c r="K55" s="137"/>
      <c r="L55" s="137"/>
      <c r="M55" s="137"/>
      <c r="N55" s="137"/>
      <c r="O55" s="137">
        <v>3</v>
      </c>
      <c r="P55" s="150"/>
      <c r="Q55" s="150"/>
      <c r="R55" s="150"/>
      <c r="S55" s="150"/>
      <c r="T55" s="150"/>
      <c r="U55" s="150"/>
      <c r="V55" t="s">
        <v>284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</row>
    <row r="56" spans="1:34" x14ac:dyDescent="0.25">
      <c r="A56" t="s">
        <v>46</v>
      </c>
      <c r="B56" t="s">
        <v>66</v>
      </c>
      <c r="C56" s="134"/>
      <c r="D56" s="134"/>
      <c r="E56" s="134"/>
      <c r="F56" s="134"/>
      <c r="G56" s="134">
        <v>4</v>
      </c>
      <c r="H56" s="134"/>
      <c r="I56" s="134"/>
      <c r="J56" s="134"/>
      <c r="K56" s="134"/>
      <c r="L56" s="134"/>
      <c r="M56" s="134"/>
      <c r="N56" s="134"/>
      <c r="O56" s="134">
        <v>4</v>
      </c>
      <c r="P56" s="150"/>
      <c r="Q56" s="150"/>
      <c r="R56" s="150"/>
      <c r="S56" s="150"/>
      <c r="T56" s="150"/>
      <c r="U56" s="150"/>
      <c r="V56" t="s">
        <v>285</v>
      </c>
      <c r="W56" s="134"/>
      <c r="X56" s="134"/>
      <c r="Y56" s="134"/>
      <c r="Z56" s="134"/>
      <c r="AA56" s="134"/>
      <c r="AB56" s="134"/>
      <c r="AC56" s="134"/>
      <c r="AD56" s="134"/>
      <c r="AE56" s="134"/>
      <c r="AF56" s="134">
        <v>5</v>
      </c>
      <c r="AG56" s="134">
        <v>10</v>
      </c>
      <c r="AH56" s="134">
        <v>15</v>
      </c>
    </row>
    <row r="57" spans="1:34" x14ac:dyDescent="0.25">
      <c r="A57" s="120" t="s">
        <v>158</v>
      </c>
      <c r="B57" s="120"/>
      <c r="C57" s="137"/>
      <c r="D57" s="137"/>
      <c r="E57" s="137"/>
      <c r="F57" s="137"/>
      <c r="G57" s="137">
        <v>4</v>
      </c>
      <c r="H57" s="137"/>
      <c r="I57" s="137"/>
      <c r="J57" s="137"/>
      <c r="K57" s="137"/>
      <c r="L57" s="137"/>
      <c r="M57" s="137"/>
      <c r="N57" s="137"/>
      <c r="O57" s="137">
        <v>4</v>
      </c>
      <c r="P57" s="150"/>
      <c r="Q57" s="150"/>
      <c r="R57" s="150"/>
      <c r="S57" s="150"/>
      <c r="T57" s="150"/>
      <c r="U57" s="150"/>
      <c r="V57" t="s">
        <v>292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>
        <v>2</v>
      </c>
    </row>
    <row r="58" spans="1:34" x14ac:dyDescent="0.25">
      <c r="A58" t="s">
        <v>38</v>
      </c>
      <c r="B58" t="s">
        <v>108</v>
      </c>
      <c r="C58" s="134"/>
      <c r="D58" s="134"/>
      <c r="E58" s="134">
        <v>1</v>
      </c>
      <c r="F58" s="134"/>
      <c r="G58" s="134"/>
      <c r="H58" s="134"/>
      <c r="I58" s="134"/>
      <c r="J58" s="134"/>
      <c r="K58" s="134"/>
      <c r="L58" s="134">
        <v>1</v>
      </c>
      <c r="M58" s="134"/>
      <c r="N58" s="134"/>
      <c r="O58" s="134">
        <v>2</v>
      </c>
      <c r="P58" s="150"/>
      <c r="Q58" s="150"/>
      <c r="R58" s="150"/>
      <c r="S58" s="150"/>
      <c r="T58" s="150"/>
      <c r="U58" s="150"/>
      <c r="V58" t="s">
        <v>295</v>
      </c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>
        <v>3</v>
      </c>
      <c r="AH58" s="134">
        <v>3</v>
      </c>
    </row>
    <row r="59" spans="1:34" x14ac:dyDescent="0.25">
      <c r="B59" t="s">
        <v>84</v>
      </c>
      <c r="C59" s="134"/>
      <c r="D59" s="134"/>
      <c r="E59" s="134"/>
      <c r="F59" s="134">
        <v>2</v>
      </c>
      <c r="G59" s="134">
        <v>2</v>
      </c>
      <c r="H59" s="134"/>
      <c r="I59" s="134">
        <v>2</v>
      </c>
      <c r="J59" s="134"/>
      <c r="K59" s="134"/>
      <c r="L59" s="134">
        <v>1</v>
      </c>
      <c r="M59" s="134"/>
      <c r="N59" s="134"/>
      <c r="O59" s="134">
        <v>7</v>
      </c>
      <c r="P59" s="150"/>
      <c r="Q59" s="150"/>
      <c r="R59" s="150"/>
      <c r="S59" s="150"/>
      <c r="T59" s="150"/>
      <c r="U59" s="150"/>
      <c r="V59" t="s">
        <v>296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>
        <v>4</v>
      </c>
    </row>
    <row r="60" spans="1:34" x14ac:dyDescent="0.25">
      <c r="A60" s="120" t="s">
        <v>159</v>
      </c>
      <c r="B60" s="120"/>
      <c r="C60" s="137"/>
      <c r="D60" s="137"/>
      <c r="E60" s="137">
        <v>1</v>
      </c>
      <c r="F60" s="137">
        <v>2</v>
      </c>
      <c r="G60" s="137">
        <v>2</v>
      </c>
      <c r="H60" s="137"/>
      <c r="I60" s="137">
        <v>2</v>
      </c>
      <c r="J60" s="137"/>
      <c r="K60" s="137"/>
      <c r="L60" s="137">
        <v>2</v>
      </c>
      <c r="M60" s="137"/>
      <c r="N60" s="137"/>
      <c r="O60" s="137">
        <v>9</v>
      </c>
      <c r="P60" s="150"/>
      <c r="Q60" s="150"/>
      <c r="R60" s="150"/>
      <c r="S60" s="150"/>
      <c r="T60" s="150"/>
      <c r="U60" s="150"/>
      <c r="V60" t="s">
        <v>297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>
        <v>2</v>
      </c>
    </row>
    <row r="61" spans="1:34" x14ac:dyDescent="0.25">
      <c r="A61" t="s">
        <v>29</v>
      </c>
      <c r="B61" t="s">
        <v>64</v>
      </c>
      <c r="C61" s="134"/>
      <c r="D61" s="134"/>
      <c r="E61" s="134">
        <v>1</v>
      </c>
      <c r="F61" s="134"/>
      <c r="G61" s="134"/>
      <c r="H61" s="134"/>
      <c r="I61" s="134"/>
      <c r="J61" s="134"/>
      <c r="K61" s="134"/>
      <c r="L61" s="134"/>
      <c r="M61" s="134"/>
      <c r="N61" s="134"/>
      <c r="O61" s="134">
        <v>1</v>
      </c>
      <c r="P61" s="150"/>
      <c r="Q61" s="150"/>
      <c r="R61" s="150"/>
      <c r="S61" s="150"/>
      <c r="T61" s="150"/>
      <c r="U61" s="150"/>
      <c r="V61" t="s">
        <v>302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</row>
    <row r="62" spans="1:34" x14ac:dyDescent="0.25">
      <c r="B62" t="s">
        <v>108</v>
      </c>
      <c r="C62" s="134"/>
      <c r="D62" s="134"/>
      <c r="E62" s="134">
        <v>1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>
        <v>1</v>
      </c>
      <c r="P62" s="150"/>
      <c r="Q62" s="150"/>
      <c r="R62" s="150"/>
      <c r="S62" s="150"/>
      <c r="T62" s="150"/>
      <c r="U62" s="150"/>
      <c r="V62" t="s">
        <v>303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5</v>
      </c>
    </row>
    <row r="63" spans="1:34" x14ac:dyDescent="0.25">
      <c r="B63" t="s">
        <v>69</v>
      </c>
      <c r="C63" s="134"/>
      <c r="D63" s="134">
        <v>1</v>
      </c>
      <c r="E63" s="134">
        <v>2</v>
      </c>
      <c r="F63" s="134">
        <v>1</v>
      </c>
      <c r="G63" s="134"/>
      <c r="H63" s="134">
        <v>1</v>
      </c>
      <c r="I63" s="134"/>
      <c r="J63" s="134"/>
      <c r="K63" s="134"/>
      <c r="L63" s="134"/>
      <c r="M63" s="134"/>
      <c r="N63" s="134"/>
      <c r="O63" s="134">
        <v>5</v>
      </c>
      <c r="P63" s="150"/>
      <c r="Q63" s="150"/>
      <c r="R63" s="150"/>
      <c r="S63" s="150"/>
      <c r="T63" s="150"/>
      <c r="U63" s="150"/>
      <c r="V63" t="s">
        <v>321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>
        <v>1</v>
      </c>
    </row>
    <row r="64" spans="1:34" x14ac:dyDescent="0.25">
      <c r="B64" t="s">
        <v>66</v>
      </c>
      <c r="C64" s="134"/>
      <c r="D64" s="134"/>
      <c r="E64" s="134">
        <v>3</v>
      </c>
      <c r="F64" s="134"/>
      <c r="G64" s="134"/>
      <c r="H64" s="134"/>
      <c r="I64" s="134"/>
      <c r="J64" s="134"/>
      <c r="K64" s="134"/>
      <c r="L64" s="134"/>
      <c r="M64" s="134"/>
      <c r="N64" s="134"/>
      <c r="O64" s="134">
        <v>3</v>
      </c>
      <c r="P64" s="150"/>
      <c r="Q64" s="150"/>
      <c r="R64" s="150"/>
      <c r="S64" s="150"/>
      <c r="T64" s="150"/>
      <c r="U64" s="150"/>
      <c r="V64" t="s">
        <v>50</v>
      </c>
      <c r="W64" s="134">
        <v>13</v>
      </c>
      <c r="X64" s="134">
        <v>16</v>
      </c>
      <c r="Y64" s="134">
        <v>69</v>
      </c>
      <c r="Z64" s="134">
        <v>89</v>
      </c>
      <c r="AA64" s="134">
        <v>114</v>
      </c>
      <c r="AB64" s="134">
        <v>90</v>
      </c>
      <c r="AC64" s="134">
        <v>49</v>
      </c>
      <c r="AD64" s="134">
        <v>85</v>
      </c>
      <c r="AE64" s="134">
        <v>51</v>
      </c>
      <c r="AF64" s="134">
        <v>97</v>
      </c>
      <c r="AG64" s="134">
        <v>84</v>
      </c>
      <c r="AH64" s="134">
        <v>757</v>
      </c>
    </row>
    <row r="65" spans="1:21" x14ac:dyDescent="0.25">
      <c r="B65" t="s">
        <v>98</v>
      </c>
      <c r="C65" s="134"/>
      <c r="D65" s="134"/>
      <c r="E65" s="134">
        <v>1</v>
      </c>
      <c r="F65" s="134"/>
      <c r="G65" s="134"/>
      <c r="H65" s="134">
        <v>1</v>
      </c>
      <c r="I65" s="134"/>
      <c r="J65" s="134"/>
      <c r="K65" s="134"/>
      <c r="L65" s="134"/>
      <c r="M65" s="134"/>
      <c r="N65" s="134"/>
      <c r="O65" s="134">
        <v>2</v>
      </c>
      <c r="P65" s="150"/>
      <c r="Q65" s="150"/>
      <c r="R65" s="150"/>
      <c r="S65" s="150"/>
      <c r="T65" s="150"/>
      <c r="U65" s="150"/>
    </row>
    <row r="66" spans="1:21" x14ac:dyDescent="0.25">
      <c r="B66" t="s">
        <v>84</v>
      </c>
      <c r="C66" s="134"/>
      <c r="D66" s="134"/>
      <c r="E66" s="134">
        <v>4</v>
      </c>
      <c r="F66" s="134">
        <v>10</v>
      </c>
      <c r="G66" s="134">
        <v>11</v>
      </c>
      <c r="H66" s="134"/>
      <c r="I66" s="134"/>
      <c r="J66" s="134"/>
      <c r="K66" s="134"/>
      <c r="L66" s="134"/>
      <c r="M66" s="134"/>
      <c r="N66" s="134"/>
      <c r="O66" s="134">
        <v>25</v>
      </c>
      <c r="P66" s="150"/>
      <c r="Q66" s="150"/>
      <c r="R66" s="150"/>
      <c r="S66" s="150"/>
      <c r="T66" s="150"/>
      <c r="U66" s="150"/>
    </row>
    <row r="67" spans="1:21" x14ac:dyDescent="0.25">
      <c r="B67" t="s">
        <v>104</v>
      </c>
      <c r="C67" s="134"/>
      <c r="D67" s="134"/>
      <c r="E67" s="134">
        <v>1</v>
      </c>
      <c r="F67" s="134"/>
      <c r="G67" s="134"/>
      <c r="H67" s="134">
        <v>1</v>
      </c>
      <c r="I67" s="134"/>
      <c r="J67" s="134"/>
      <c r="K67" s="134"/>
      <c r="L67" s="134"/>
      <c r="M67" s="134"/>
      <c r="N67" s="134"/>
      <c r="O67" s="134">
        <v>2</v>
      </c>
      <c r="P67" s="150"/>
      <c r="Q67" s="150"/>
      <c r="R67" s="150"/>
      <c r="S67" s="150"/>
      <c r="T67" s="150"/>
      <c r="U67" s="150"/>
    </row>
    <row r="68" spans="1:21" x14ac:dyDescent="0.25">
      <c r="B68" t="s">
        <v>112</v>
      </c>
      <c r="C68" s="134"/>
      <c r="D68" s="134"/>
      <c r="E68" s="134">
        <v>4</v>
      </c>
      <c r="F68" s="134">
        <v>5</v>
      </c>
      <c r="G68" s="134">
        <v>5</v>
      </c>
      <c r="H68" s="134">
        <v>7</v>
      </c>
      <c r="I68" s="134">
        <v>5</v>
      </c>
      <c r="J68" s="134"/>
      <c r="K68" s="134"/>
      <c r="L68" s="134"/>
      <c r="M68" s="134"/>
      <c r="N68" s="134"/>
      <c r="O68" s="134">
        <v>26</v>
      </c>
      <c r="P68" s="150"/>
      <c r="Q68" s="150"/>
      <c r="R68" s="150"/>
      <c r="S68" s="150"/>
      <c r="T68" s="150"/>
      <c r="U68" s="150"/>
    </row>
    <row r="69" spans="1:21" x14ac:dyDescent="0.25">
      <c r="B69" t="s">
        <v>199</v>
      </c>
      <c r="C69" s="134"/>
      <c r="D69" s="134"/>
      <c r="E69" s="134"/>
      <c r="F69" s="134"/>
      <c r="G69" s="134"/>
      <c r="H69" s="134"/>
      <c r="I69" s="134"/>
      <c r="J69" s="134">
        <v>1</v>
      </c>
      <c r="K69" s="134"/>
      <c r="L69" s="134"/>
      <c r="M69" s="134"/>
      <c r="N69" s="134"/>
      <c r="O69" s="134">
        <v>1</v>
      </c>
      <c r="P69" s="150"/>
      <c r="Q69" s="150"/>
      <c r="R69" s="150"/>
      <c r="S69" s="150"/>
      <c r="T69" s="150"/>
      <c r="U69" s="150"/>
    </row>
    <row r="70" spans="1:21" x14ac:dyDescent="0.25">
      <c r="A70" s="120" t="s">
        <v>160</v>
      </c>
      <c r="B70" s="120"/>
      <c r="C70" s="137"/>
      <c r="D70" s="137">
        <v>1</v>
      </c>
      <c r="E70" s="137">
        <v>17</v>
      </c>
      <c r="F70" s="137">
        <v>16</v>
      </c>
      <c r="G70" s="137">
        <v>16</v>
      </c>
      <c r="H70" s="137">
        <v>10</v>
      </c>
      <c r="I70" s="137">
        <v>5</v>
      </c>
      <c r="J70" s="137">
        <v>1</v>
      </c>
      <c r="K70" s="137"/>
      <c r="L70" s="137"/>
      <c r="M70" s="137"/>
      <c r="N70" s="137"/>
      <c r="O70" s="137">
        <v>66</v>
      </c>
      <c r="P70" s="150"/>
      <c r="Q70" s="150"/>
      <c r="R70" s="150"/>
      <c r="S70" s="150"/>
      <c r="T70" s="150"/>
      <c r="U70" s="150"/>
    </row>
    <row r="71" spans="1:21" x14ac:dyDescent="0.25">
      <c r="A71" t="s">
        <v>57</v>
      </c>
      <c r="B71" t="s">
        <v>98</v>
      </c>
      <c r="C71" s="134"/>
      <c r="D71" s="134"/>
      <c r="E71" s="134"/>
      <c r="F71" s="134"/>
      <c r="G71" s="134"/>
      <c r="H71" s="134">
        <v>1</v>
      </c>
      <c r="I71" s="134"/>
      <c r="J71" s="134"/>
      <c r="K71" s="134"/>
      <c r="L71" s="134"/>
      <c r="M71" s="134"/>
      <c r="N71" s="134"/>
      <c r="O71" s="134">
        <v>1</v>
      </c>
      <c r="P71" s="150"/>
      <c r="Q71" s="150"/>
      <c r="R71" s="150"/>
      <c r="S71" s="150"/>
      <c r="T71" s="150"/>
      <c r="U71" s="150"/>
    </row>
    <row r="72" spans="1:21" x14ac:dyDescent="0.25">
      <c r="A72" s="120" t="s">
        <v>161</v>
      </c>
      <c r="B72" s="120"/>
      <c r="C72" s="137"/>
      <c r="D72" s="137"/>
      <c r="E72" s="137"/>
      <c r="F72" s="137"/>
      <c r="G72" s="137"/>
      <c r="H72" s="137">
        <v>1</v>
      </c>
      <c r="I72" s="137"/>
      <c r="J72" s="137"/>
      <c r="K72" s="137"/>
      <c r="L72" s="137"/>
      <c r="M72" s="137"/>
      <c r="N72" s="137"/>
      <c r="O72" s="137">
        <v>1</v>
      </c>
      <c r="P72" s="150"/>
      <c r="Q72" s="150"/>
      <c r="R72" s="150"/>
      <c r="S72" s="150"/>
      <c r="T72" s="150"/>
      <c r="U72" s="150"/>
    </row>
    <row r="73" spans="1:21" x14ac:dyDescent="0.25">
      <c r="A73" t="s">
        <v>47</v>
      </c>
      <c r="B73" t="s">
        <v>69</v>
      </c>
      <c r="C73" s="134"/>
      <c r="D73" s="134"/>
      <c r="E73" s="134"/>
      <c r="F73" s="134"/>
      <c r="G73" s="134">
        <v>1</v>
      </c>
      <c r="H73" s="134"/>
      <c r="I73" s="134"/>
      <c r="J73" s="134"/>
      <c r="K73" s="134"/>
      <c r="L73" s="134"/>
      <c r="M73" s="134"/>
      <c r="N73" s="134"/>
      <c r="O73" s="134">
        <v>1</v>
      </c>
      <c r="P73" s="150"/>
      <c r="Q73" s="150"/>
      <c r="R73" s="150"/>
      <c r="S73" s="150"/>
      <c r="T73" s="150"/>
      <c r="U73" s="150"/>
    </row>
    <row r="74" spans="1:21" x14ac:dyDescent="0.25">
      <c r="A74" s="120" t="s">
        <v>162</v>
      </c>
      <c r="B74" s="120"/>
      <c r="C74" s="137"/>
      <c r="D74" s="137"/>
      <c r="E74" s="137"/>
      <c r="F74" s="137"/>
      <c r="G74" s="137">
        <v>1</v>
      </c>
      <c r="H74" s="137"/>
      <c r="I74" s="137"/>
      <c r="J74" s="137"/>
      <c r="K74" s="137"/>
      <c r="L74" s="137"/>
      <c r="M74" s="137"/>
      <c r="N74" s="137"/>
      <c r="O74" s="137">
        <v>1</v>
      </c>
      <c r="P74" s="150"/>
      <c r="Q74" s="150"/>
      <c r="R74" s="150"/>
      <c r="S74" s="150"/>
      <c r="T74" s="150"/>
      <c r="U74" s="150"/>
    </row>
    <row r="75" spans="1:21" x14ac:dyDescent="0.25">
      <c r="A75" t="s">
        <v>36</v>
      </c>
      <c r="B75" t="s">
        <v>64</v>
      </c>
      <c r="C75" s="134"/>
      <c r="D75" s="134"/>
      <c r="E75" s="134"/>
      <c r="F75" s="134">
        <v>1</v>
      </c>
      <c r="G75" s="134">
        <v>2</v>
      </c>
      <c r="H75" s="134">
        <v>2</v>
      </c>
      <c r="I75" s="134"/>
      <c r="J75" s="134"/>
      <c r="K75" s="134">
        <v>1</v>
      </c>
      <c r="L75" s="134"/>
      <c r="M75" s="134"/>
      <c r="N75" s="134">
        <v>1</v>
      </c>
      <c r="O75" s="134">
        <v>7</v>
      </c>
      <c r="P75" s="150"/>
      <c r="Q75" s="150"/>
      <c r="R75" s="150"/>
      <c r="S75" s="150"/>
      <c r="T75" s="150"/>
      <c r="U75" s="150"/>
    </row>
    <row r="76" spans="1:21" x14ac:dyDescent="0.25">
      <c r="B76" t="s">
        <v>69</v>
      </c>
      <c r="C76" s="134"/>
      <c r="D76" s="134"/>
      <c r="E76" s="134"/>
      <c r="F76" s="134">
        <v>2</v>
      </c>
      <c r="G76" s="134">
        <v>2</v>
      </c>
      <c r="H76" s="134">
        <v>2</v>
      </c>
      <c r="I76" s="134">
        <v>1</v>
      </c>
      <c r="J76" s="134">
        <v>1</v>
      </c>
      <c r="K76" s="134">
        <v>1</v>
      </c>
      <c r="L76" s="134"/>
      <c r="M76" s="134"/>
      <c r="N76" s="134">
        <v>1</v>
      </c>
      <c r="O76" s="134">
        <v>10</v>
      </c>
      <c r="P76" s="150"/>
      <c r="Q76" s="150"/>
      <c r="R76" s="150"/>
      <c r="S76" s="150"/>
      <c r="T76" s="150"/>
      <c r="U76" s="150"/>
    </row>
    <row r="77" spans="1:21" x14ac:dyDescent="0.25">
      <c r="B77" t="s">
        <v>66</v>
      </c>
      <c r="C77" s="134"/>
      <c r="D77" s="134"/>
      <c r="E77" s="134"/>
      <c r="F77" s="134"/>
      <c r="G77" s="134">
        <v>6</v>
      </c>
      <c r="H77" s="134">
        <v>1</v>
      </c>
      <c r="I77" s="134">
        <v>3</v>
      </c>
      <c r="J77" s="134">
        <v>3</v>
      </c>
      <c r="K77" s="134"/>
      <c r="L77" s="134"/>
      <c r="M77" s="134">
        <v>3</v>
      </c>
      <c r="N77" s="134"/>
      <c r="O77" s="134">
        <v>16</v>
      </c>
      <c r="P77" s="150"/>
      <c r="Q77" s="150"/>
      <c r="R77" s="150"/>
      <c r="S77" s="150"/>
      <c r="T77" s="150"/>
      <c r="U77" s="150"/>
    </row>
    <row r="78" spans="1:21" x14ac:dyDescent="0.25">
      <c r="B78" t="s">
        <v>104</v>
      </c>
      <c r="C78" s="134"/>
      <c r="D78" s="134"/>
      <c r="E78" s="134"/>
      <c r="F78" s="134">
        <v>2</v>
      </c>
      <c r="G78" s="134"/>
      <c r="H78" s="134"/>
      <c r="I78" s="134"/>
      <c r="J78" s="134"/>
      <c r="K78" s="134"/>
      <c r="L78" s="134"/>
      <c r="M78" s="134"/>
      <c r="N78" s="134"/>
      <c r="O78" s="134">
        <v>2</v>
      </c>
      <c r="P78" s="150"/>
      <c r="Q78" s="150"/>
      <c r="R78" s="150"/>
      <c r="S78" s="150"/>
      <c r="T78" s="150"/>
      <c r="U78" s="150"/>
    </row>
    <row r="79" spans="1:21" x14ac:dyDescent="0.25">
      <c r="B79" t="s">
        <v>112</v>
      </c>
      <c r="C79" s="134"/>
      <c r="D79" s="134"/>
      <c r="E79" s="134"/>
      <c r="F79" s="134"/>
      <c r="G79" s="134"/>
      <c r="H79" s="134"/>
      <c r="I79" s="134"/>
      <c r="J79" s="134">
        <v>5</v>
      </c>
      <c r="K79" s="134"/>
      <c r="L79" s="134"/>
      <c r="M79" s="134"/>
      <c r="N79" s="134"/>
      <c r="O79" s="134">
        <v>5</v>
      </c>
      <c r="P79" s="150"/>
      <c r="Q79" s="150"/>
      <c r="R79" s="150"/>
      <c r="S79" s="150"/>
      <c r="T79" s="150"/>
      <c r="U79" s="150"/>
    </row>
    <row r="80" spans="1:21" x14ac:dyDescent="0.25">
      <c r="B80" t="s">
        <v>199</v>
      </c>
      <c r="C80" s="134"/>
      <c r="D80" s="134"/>
      <c r="E80" s="134"/>
      <c r="F80" s="134"/>
      <c r="G80" s="134"/>
      <c r="H80" s="134"/>
      <c r="I80" s="134"/>
      <c r="J80" s="134"/>
      <c r="K80" s="134">
        <v>1</v>
      </c>
      <c r="L80" s="134"/>
      <c r="M80" s="134"/>
      <c r="N80" s="134"/>
      <c r="O80" s="134">
        <v>1</v>
      </c>
      <c r="P80" s="150"/>
      <c r="Q80" s="150"/>
      <c r="R80" s="150"/>
      <c r="S80" s="150"/>
      <c r="T80" s="150"/>
      <c r="U80" s="150"/>
    </row>
    <row r="81" spans="1:21" x14ac:dyDescent="0.25">
      <c r="B81" t="s">
        <v>253</v>
      </c>
      <c r="C81" s="134"/>
      <c r="D81" s="134"/>
      <c r="E81" s="134"/>
      <c r="F81" s="134"/>
      <c r="G81" s="134"/>
      <c r="H81" s="134"/>
      <c r="I81" s="134"/>
      <c r="J81" s="134"/>
      <c r="K81" s="134">
        <v>2</v>
      </c>
      <c r="L81" s="134"/>
      <c r="M81" s="134"/>
      <c r="N81" s="134"/>
      <c r="O81" s="134">
        <v>2</v>
      </c>
      <c r="P81" s="150"/>
      <c r="Q81" s="150"/>
      <c r="R81" s="150"/>
      <c r="S81" s="150"/>
      <c r="T81" s="150"/>
      <c r="U81" s="150"/>
    </row>
    <row r="82" spans="1:21" x14ac:dyDescent="0.25">
      <c r="B82" t="s">
        <v>275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>
        <v>2</v>
      </c>
      <c r="M82" s="134"/>
      <c r="N82" s="134"/>
      <c r="O82" s="134">
        <v>2</v>
      </c>
      <c r="P82" s="150"/>
      <c r="Q82" s="150"/>
      <c r="R82" s="150"/>
      <c r="S82" s="150"/>
      <c r="T82" s="150"/>
      <c r="U82" s="150"/>
    </row>
    <row r="83" spans="1:21" x14ac:dyDescent="0.25">
      <c r="A83" s="120" t="s">
        <v>163</v>
      </c>
      <c r="B83" s="120"/>
      <c r="C83" s="137"/>
      <c r="D83" s="137"/>
      <c r="E83" s="137"/>
      <c r="F83" s="137">
        <v>5</v>
      </c>
      <c r="G83" s="137">
        <v>10</v>
      </c>
      <c r="H83" s="137">
        <v>5</v>
      </c>
      <c r="I83" s="137">
        <v>4</v>
      </c>
      <c r="J83" s="137">
        <v>9</v>
      </c>
      <c r="K83" s="137">
        <v>5</v>
      </c>
      <c r="L83" s="137">
        <v>2</v>
      </c>
      <c r="M83" s="137">
        <v>3</v>
      </c>
      <c r="N83" s="137">
        <v>2</v>
      </c>
      <c r="O83" s="137">
        <v>45</v>
      </c>
      <c r="P83" s="150"/>
      <c r="Q83" s="150"/>
      <c r="R83" s="150"/>
      <c r="S83" s="150"/>
      <c r="T83" s="150"/>
      <c r="U83" s="150"/>
    </row>
    <row r="84" spans="1:21" x14ac:dyDescent="0.25">
      <c r="A84" t="s">
        <v>16</v>
      </c>
      <c r="B84" t="s">
        <v>69</v>
      </c>
      <c r="C84" s="134">
        <v>1</v>
      </c>
      <c r="D84" s="134"/>
      <c r="E84" s="134"/>
      <c r="F84" s="134"/>
      <c r="G84" s="134"/>
      <c r="H84" s="134"/>
      <c r="I84" s="134">
        <v>1</v>
      </c>
      <c r="J84" s="134"/>
      <c r="K84" s="134"/>
      <c r="L84" s="134"/>
      <c r="M84" s="134"/>
      <c r="N84" s="134"/>
      <c r="O84" s="134">
        <v>2</v>
      </c>
      <c r="P84" s="150"/>
      <c r="Q84" s="150"/>
      <c r="R84" s="150"/>
      <c r="S84" s="150"/>
      <c r="T84" s="150"/>
      <c r="U84" s="150"/>
    </row>
    <row r="85" spans="1:21" x14ac:dyDescent="0.25">
      <c r="B85" t="s">
        <v>66</v>
      </c>
      <c r="C85" s="134">
        <v>1</v>
      </c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>
        <v>1</v>
      </c>
      <c r="P85" s="150"/>
      <c r="Q85" s="150"/>
      <c r="R85" s="150"/>
      <c r="S85" s="150"/>
      <c r="T85" s="150"/>
      <c r="U85" s="150"/>
    </row>
    <row r="86" spans="1:21" x14ac:dyDescent="0.25">
      <c r="B86" t="s">
        <v>78</v>
      </c>
      <c r="C86" s="134">
        <v>1</v>
      </c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>
        <v>1</v>
      </c>
      <c r="P86" s="150"/>
      <c r="Q86" s="150"/>
      <c r="R86" s="150"/>
      <c r="S86" s="150"/>
      <c r="T86" s="150"/>
      <c r="U86" s="150"/>
    </row>
    <row r="87" spans="1:21" x14ac:dyDescent="0.25">
      <c r="A87" s="120" t="s">
        <v>164</v>
      </c>
      <c r="B87" s="120"/>
      <c r="C87" s="137">
        <v>3</v>
      </c>
      <c r="D87" s="137"/>
      <c r="E87" s="137"/>
      <c r="F87" s="137"/>
      <c r="G87" s="137"/>
      <c r="H87" s="137"/>
      <c r="I87" s="137">
        <v>1</v>
      </c>
      <c r="J87" s="137"/>
      <c r="K87" s="137"/>
      <c r="L87" s="137"/>
      <c r="M87" s="137"/>
      <c r="N87" s="137"/>
      <c r="O87" s="137">
        <v>4</v>
      </c>
      <c r="P87" s="150"/>
      <c r="Q87" s="150"/>
      <c r="R87" s="150"/>
      <c r="S87" s="150"/>
      <c r="T87" s="150"/>
      <c r="U87" s="150"/>
    </row>
    <row r="88" spans="1:21" x14ac:dyDescent="0.25">
      <c r="A88" t="s">
        <v>34</v>
      </c>
      <c r="B88" t="s">
        <v>66</v>
      </c>
      <c r="C88" s="134"/>
      <c r="D88" s="134"/>
      <c r="E88" s="134">
        <v>4</v>
      </c>
      <c r="F88" s="134"/>
      <c r="G88" s="134">
        <v>8</v>
      </c>
      <c r="H88" s="134">
        <v>3</v>
      </c>
      <c r="I88" s="134"/>
      <c r="J88" s="134">
        <v>10</v>
      </c>
      <c r="K88" s="134"/>
      <c r="L88" s="134"/>
      <c r="M88" s="134">
        <v>5</v>
      </c>
      <c r="N88" s="134"/>
      <c r="O88" s="134">
        <v>30</v>
      </c>
      <c r="P88" s="150"/>
      <c r="Q88" s="150"/>
      <c r="R88" s="150"/>
      <c r="S88" s="150"/>
      <c r="T88" s="150"/>
      <c r="U88" s="150"/>
    </row>
    <row r="89" spans="1:21" x14ac:dyDescent="0.25">
      <c r="B89" t="s">
        <v>112</v>
      </c>
      <c r="C89" s="134"/>
      <c r="D89" s="134"/>
      <c r="E89" s="134">
        <v>5</v>
      </c>
      <c r="F89" s="134">
        <v>5</v>
      </c>
      <c r="G89" s="134">
        <v>5</v>
      </c>
      <c r="H89" s="134">
        <v>15</v>
      </c>
      <c r="I89" s="134">
        <v>10</v>
      </c>
      <c r="J89" s="134">
        <v>10</v>
      </c>
      <c r="K89" s="134"/>
      <c r="L89" s="134">
        <v>5</v>
      </c>
      <c r="M89" s="134">
        <v>20</v>
      </c>
      <c r="N89" s="134"/>
      <c r="O89" s="134">
        <v>75</v>
      </c>
      <c r="P89" s="150"/>
      <c r="Q89" s="150"/>
      <c r="R89" s="150"/>
      <c r="S89" s="150"/>
      <c r="T89" s="150"/>
      <c r="U89" s="150"/>
    </row>
    <row r="90" spans="1:21" x14ac:dyDescent="0.25">
      <c r="A90" s="120" t="s">
        <v>165</v>
      </c>
      <c r="B90" s="120"/>
      <c r="C90" s="137"/>
      <c r="D90" s="137"/>
      <c r="E90" s="137">
        <v>9</v>
      </c>
      <c r="F90" s="137">
        <v>5</v>
      </c>
      <c r="G90" s="137">
        <v>13</v>
      </c>
      <c r="H90" s="137">
        <v>18</v>
      </c>
      <c r="I90" s="137">
        <v>10</v>
      </c>
      <c r="J90" s="137">
        <v>20</v>
      </c>
      <c r="K90" s="137"/>
      <c r="L90" s="137">
        <v>5</v>
      </c>
      <c r="M90" s="137">
        <v>25</v>
      </c>
      <c r="N90" s="137"/>
      <c r="O90" s="137">
        <v>105</v>
      </c>
      <c r="P90" s="150"/>
      <c r="Q90" s="150"/>
      <c r="R90" s="150"/>
      <c r="S90" s="150"/>
      <c r="T90" s="150"/>
      <c r="U90" s="150"/>
    </row>
    <row r="91" spans="1:21" x14ac:dyDescent="0.25">
      <c r="A91" t="s">
        <v>19</v>
      </c>
      <c r="B91" t="s">
        <v>78</v>
      </c>
      <c r="C91" s="134">
        <v>1</v>
      </c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>
        <v>1</v>
      </c>
      <c r="P91" s="150"/>
      <c r="Q91" s="150"/>
      <c r="R91" s="150"/>
      <c r="S91" s="150"/>
      <c r="T91" s="150"/>
      <c r="U91" s="150"/>
    </row>
    <row r="92" spans="1:21" x14ac:dyDescent="0.25">
      <c r="A92" s="120" t="s">
        <v>166</v>
      </c>
      <c r="B92" s="120"/>
      <c r="C92" s="137">
        <v>1</v>
      </c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>
        <v>1</v>
      </c>
      <c r="P92" s="150"/>
      <c r="Q92" s="150"/>
      <c r="R92" s="150"/>
      <c r="S92" s="150"/>
      <c r="T92" s="150"/>
      <c r="U92" s="150"/>
    </row>
    <row r="93" spans="1:21" x14ac:dyDescent="0.25">
      <c r="A93" t="s">
        <v>28</v>
      </c>
      <c r="B93" t="s">
        <v>69</v>
      </c>
      <c r="C93" s="134"/>
      <c r="D93" s="134"/>
      <c r="E93" s="134"/>
      <c r="F93" s="134">
        <v>1</v>
      </c>
      <c r="G93" s="134"/>
      <c r="H93" s="134"/>
      <c r="I93" s="134"/>
      <c r="J93" s="134"/>
      <c r="K93" s="134"/>
      <c r="L93" s="134"/>
      <c r="M93" s="134"/>
      <c r="N93" s="134"/>
      <c r="O93" s="134">
        <v>1</v>
      </c>
      <c r="P93" s="150"/>
      <c r="Q93" s="150"/>
      <c r="R93" s="150"/>
      <c r="S93" s="150"/>
      <c r="T93" s="150"/>
      <c r="U93" s="150"/>
    </row>
    <row r="94" spans="1:21" x14ac:dyDescent="0.25">
      <c r="B94" t="s">
        <v>66</v>
      </c>
      <c r="C94" s="134"/>
      <c r="D94" s="134">
        <v>1</v>
      </c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>
        <v>1</v>
      </c>
      <c r="P94" s="150"/>
      <c r="Q94" s="150"/>
      <c r="R94" s="150"/>
      <c r="S94" s="150"/>
      <c r="T94" s="150"/>
      <c r="U94" s="150"/>
    </row>
    <row r="95" spans="1:21" x14ac:dyDescent="0.25">
      <c r="A95" s="120" t="s">
        <v>167</v>
      </c>
      <c r="B95" s="120"/>
      <c r="C95" s="137"/>
      <c r="D95" s="137">
        <v>1</v>
      </c>
      <c r="E95" s="137"/>
      <c r="F95" s="137">
        <v>1</v>
      </c>
      <c r="G95" s="137"/>
      <c r="H95" s="137"/>
      <c r="I95" s="137"/>
      <c r="J95" s="137"/>
      <c r="K95" s="137"/>
      <c r="L95" s="137"/>
      <c r="M95" s="137"/>
      <c r="N95" s="137"/>
      <c r="O95" s="137">
        <v>2</v>
      </c>
      <c r="P95" s="150"/>
      <c r="Q95" s="150"/>
      <c r="R95" s="150"/>
      <c r="S95" s="150"/>
      <c r="T95" s="150"/>
      <c r="U95" s="150"/>
    </row>
    <row r="96" spans="1:21" x14ac:dyDescent="0.25">
      <c r="A96" t="s">
        <v>75</v>
      </c>
      <c r="B96" t="s">
        <v>69</v>
      </c>
      <c r="C96" s="134">
        <v>2</v>
      </c>
      <c r="D96" s="134"/>
      <c r="E96" s="134">
        <v>4</v>
      </c>
      <c r="F96" s="134"/>
      <c r="G96" s="134">
        <v>4</v>
      </c>
      <c r="H96" s="134"/>
      <c r="I96" s="134">
        <v>2</v>
      </c>
      <c r="J96" s="134"/>
      <c r="K96" s="134"/>
      <c r="L96" s="134"/>
      <c r="M96" s="134"/>
      <c r="N96" s="134"/>
      <c r="O96" s="134">
        <v>12</v>
      </c>
      <c r="P96" s="150"/>
      <c r="Q96" s="150"/>
      <c r="R96" s="150"/>
      <c r="S96" s="150"/>
      <c r="T96" s="150"/>
      <c r="U96" s="150"/>
    </row>
    <row r="97" spans="1:21" x14ac:dyDescent="0.25">
      <c r="A97" s="120" t="s">
        <v>168</v>
      </c>
      <c r="B97" s="120"/>
      <c r="C97" s="137">
        <v>2</v>
      </c>
      <c r="D97" s="137"/>
      <c r="E97" s="137">
        <v>4</v>
      </c>
      <c r="F97" s="137"/>
      <c r="G97" s="137">
        <v>4</v>
      </c>
      <c r="H97" s="137"/>
      <c r="I97" s="137">
        <v>2</v>
      </c>
      <c r="J97" s="137"/>
      <c r="K97" s="137"/>
      <c r="L97" s="137"/>
      <c r="M97" s="137"/>
      <c r="N97" s="137"/>
      <c r="O97" s="137">
        <v>12</v>
      </c>
      <c r="P97" s="150"/>
      <c r="Q97" s="150"/>
      <c r="R97" s="150"/>
      <c r="S97" s="150"/>
      <c r="T97" s="150"/>
      <c r="U97" s="150"/>
    </row>
    <row r="98" spans="1:21" x14ac:dyDescent="0.25">
      <c r="A98" t="s">
        <v>61</v>
      </c>
      <c r="B98" t="s">
        <v>65</v>
      </c>
      <c r="C98" s="134"/>
      <c r="D98" s="134"/>
      <c r="E98" s="134"/>
      <c r="F98" s="134"/>
      <c r="G98" s="134"/>
      <c r="H98" s="134">
        <v>3</v>
      </c>
      <c r="I98" s="134"/>
      <c r="J98" s="134"/>
      <c r="K98" s="134"/>
      <c r="L98" s="134"/>
      <c r="M98" s="134"/>
      <c r="N98" s="134"/>
      <c r="O98" s="134">
        <v>3</v>
      </c>
      <c r="P98" s="150"/>
      <c r="Q98" s="150"/>
      <c r="R98" s="150"/>
      <c r="S98" s="150"/>
      <c r="T98" s="150"/>
      <c r="U98" s="150"/>
    </row>
    <row r="99" spans="1:21" x14ac:dyDescent="0.25">
      <c r="A99" s="120" t="s">
        <v>169</v>
      </c>
      <c r="B99" s="120"/>
      <c r="C99" s="137"/>
      <c r="D99" s="137"/>
      <c r="E99" s="137"/>
      <c r="F99" s="137"/>
      <c r="G99" s="137"/>
      <c r="H99" s="137">
        <v>3</v>
      </c>
      <c r="I99" s="137"/>
      <c r="J99" s="137"/>
      <c r="K99" s="137"/>
      <c r="L99" s="137"/>
      <c r="M99" s="137"/>
      <c r="N99" s="137"/>
      <c r="O99" s="137">
        <v>3</v>
      </c>
      <c r="P99" s="150"/>
      <c r="Q99" s="150"/>
      <c r="R99" s="150"/>
      <c r="S99" s="150"/>
      <c r="T99" s="150"/>
      <c r="U99" s="150"/>
    </row>
    <row r="100" spans="1:21" x14ac:dyDescent="0.25">
      <c r="A100" t="s">
        <v>62</v>
      </c>
      <c r="B100" t="s">
        <v>65</v>
      </c>
      <c r="C100" s="134"/>
      <c r="D100" s="134"/>
      <c r="E100" s="134"/>
      <c r="F100" s="134"/>
      <c r="G100" s="134"/>
      <c r="H100" s="134">
        <v>1</v>
      </c>
      <c r="I100" s="134"/>
      <c r="J100" s="134"/>
      <c r="K100" s="134"/>
      <c r="L100" s="134"/>
      <c r="M100" s="134"/>
      <c r="N100" s="134"/>
      <c r="O100" s="134">
        <v>1</v>
      </c>
      <c r="P100" s="150"/>
      <c r="Q100" s="150"/>
      <c r="R100" s="150"/>
      <c r="S100" s="150"/>
      <c r="T100" s="150"/>
      <c r="U100" s="150"/>
    </row>
    <row r="101" spans="1:21" x14ac:dyDescent="0.25">
      <c r="A101" s="120" t="s">
        <v>170</v>
      </c>
      <c r="B101" s="120"/>
      <c r="C101" s="137"/>
      <c r="D101" s="137"/>
      <c r="E101" s="137"/>
      <c r="F101" s="137"/>
      <c r="G101" s="137"/>
      <c r="H101" s="137">
        <v>1</v>
      </c>
      <c r="I101" s="137"/>
      <c r="J101" s="137"/>
      <c r="K101" s="137"/>
      <c r="L101" s="137"/>
      <c r="M101" s="137"/>
      <c r="N101" s="137"/>
      <c r="O101" s="137">
        <v>1</v>
      </c>
      <c r="P101" s="150"/>
      <c r="Q101" s="150"/>
      <c r="R101" s="150"/>
      <c r="S101" s="150"/>
      <c r="T101" s="150"/>
      <c r="U101" s="150"/>
    </row>
    <row r="102" spans="1:21" x14ac:dyDescent="0.25">
      <c r="A102" t="s">
        <v>171</v>
      </c>
      <c r="B102" t="s">
        <v>69</v>
      </c>
      <c r="C102" s="134"/>
      <c r="D102" s="134">
        <v>1</v>
      </c>
      <c r="E102" s="134">
        <v>2</v>
      </c>
      <c r="F102" s="134">
        <v>6</v>
      </c>
      <c r="G102" s="134"/>
      <c r="H102" s="134">
        <v>2</v>
      </c>
      <c r="I102" s="134"/>
      <c r="J102" s="134">
        <v>1</v>
      </c>
      <c r="K102" s="134"/>
      <c r="L102" s="134"/>
      <c r="M102" s="134"/>
      <c r="N102" s="134"/>
      <c r="O102" s="134">
        <v>12</v>
      </c>
      <c r="P102" s="150"/>
      <c r="Q102" s="150"/>
      <c r="R102" s="150"/>
      <c r="S102" s="150"/>
      <c r="T102" s="150"/>
      <c r="U102" s="150"/>
    </row>
    <row r="103" spans="1:21" x14ac:dyDescent="0.25">
      <c r="A103" s="120" t="s">
        <v>173</v>
      </c>
      <c r="B103" s="120"/>
      <c r="C103" s="137"/>
      <c r="D103" s="137">
        <v>1</v>
      </c>
      <c r="E103" s="137">
        <v>2</v>
      </c>
      <c r="F103" s="137">
        <v>6</v>
      </c>
      <c r="G103" s="137"/>
      <c r="H103" s="137">
        <v>2</v>
      </c>
      <c r="I103" s="137"/>
      <c r="J103" s="137">
        <v>1</v>
      </c>
      <c r="K103" s="137"/>
      <c r="L103" s="137"/>
      <c r="M103" s="137"/>
      <c r="N103" s="137"/>
      <c r="O103" s="137">
        <v>12</v>
      </c>
      <c r="P103" s="150"/>
      <c r="Q103" s="150"/>
      <c r="R103" s="150"/>
      <c r="S103" s="150"/>
      <c r="T103" s="150"/>
      <c r="U103" s="150"/>
    </row>
    <row r="104" spans="1:21" x14ac:dyDescent="0.25">
      <c r="A104" t="s">
        <v>175</v>
      </c>
      <c r="B104" t="s">
        <v>64</v>
      </c>
      <c r="C104" s="134"/>
      <c r="D104" s="134"/>
      <c r="E104" s="134"/>
      <c r="F104" s="134"/>
      <c r="G104" s="134"/>
      <c r="H104" s="134"/>
      <c r="I104" s="134"/>
      <c r="J104" s="134"/>
      <c r="K104" s="134">
        <v>1</v>
      </c>
      <c r="L104" s="134"/>
      <c r="M104" s="134"/>
      <c r="N104" s="134"/>
      <c r="O104" s="134">
        <v>1</v>
      </c>
      <c r="P104" s="150"/>
      <c r="Q104" s="150"/>
      <c r="R104" s="150"/>
      <c r="S104" s="150"/>
      <c r="T104" s="150"/>
      <c r="U104" s="150"/>
    </row>
    <row r="105" spans="1:21" x14ac:dyDescent="0.25">
      <c r="B105" t="s">
        <v>69</v>
      </c>
      <c r="C105" s="134"/>
      <c r="D105" s="134"/>
      <c r="E105" s="134"/>
      <c r="F105" s="134"/>
      <c r="G105" s="134"/>
      <c r="H105" s="134">
        <v>4</v>
      </c>
      <c r="I105" s="134"/>
      <c r="J105" s="134">
        <v>4</v>
      </c>
      <c r="K105" s="134"/>
      <c r="L105" s="134"/>
      <c r="M105" s="134"/>
      <c r="N105" s="134">
        <v>4</v>
      </c>
      <c r="O105" s="134">
        <v>12</v>
      </c>
      <c r="P105" s="150"/>
      <c r="Q105" s="150"/>
      <c r="R105" s="150"/>
      <c r="S105" s="150"/>
      <c r="T105" s="150"/>
      <c r="U105" s="150"/>
    </row>
    <row r="106" spans="1:21" x14ac:dyDescent="0.25">
      <c r="B106" t="s">
        <v>112</v>
      </c>
      <c r="C106" s="134"/>
      <c r="D106" s="134"/>
      <c r="E106" s="134"/>
      <c r="F106" s="134"/>
      <c r="G106" s="134"/>
      <c r="H106" s="134">
        <v>4</v>
      </c>
      <c r="I106" s="134"/>
      <c r="J106" s="134"/>
      <c r="K106" s="134"/>
      <c r="L106" s="134"/>
      <c r="M106" s="134"/>
      <c r="N106" s="134"/>
      <c r="O106" s="134">
        <v>4</v>
      </c>
      <c r="P106" s="150"/>
      <c r="Q106" s="150"/>
      <c r="R106" s="150"/>
      <c r="S106" s="150"/>
      <c r="T106" s="150"/>
      <c r="U106" s="150"/>
    </row>
    <row r="107" spans="1:21" x14ac:dyDescent="0.25">
      <c r="B107" t="s">
        <v>253</v>
      </c>
      <c r="C107" s="134"/>
      <c r="D107" s="134"/>
      <c r="E107" s="134"/>
      <c r="F107" s="134"/>
      <c r="G107" s="134"/>
      <c r="H107" s="134"/>
      <c r="I107" s="134"/>
      <c r="J107" s="134"/>
      <c r="K107" s="134">
        <v>5</v>
      </c>
      <c r="L107" s="134"/>
      <c r="M107" s="134"/>
      <c r="N107" s="134"/>
      <c r="O107" s="134">
        <v>5</v>
      </c>
      <c r="P107" s="150"/>
      <c r="Q107" s="150"/>
      <c r="R107" s="150"/>
      <c r="S107" s="150"/>
      <c r="T107" s="150"/>
      <c r="U107" s="150"/>
    </row>
    <row r="108" spans="1:21" x14ac:dyDescent="0.25">
      <c r="B108" t="s">
        <v>271</v>
      </c>
      <c r="C108" s="134"/>
      <c r="D108" s="134"/>
      <c r="E108" s="134"/>
      <c r="F108" s="134"/>
      <c r="G108" s="134"/>
      <c r="H108" s="134"/>
      <c r="I108" s="134"/>
      <c r="J108" s="134"/>
      <c r="K108" s="134">
        <v>1</v>
      </c>
      <c r="L108" s="134"/>
      <c r="M108" s="134">
        <v>1</v>
      </c>
      <c r="N108" s="134"/>
      <c r="O108" s="134">
        <v>2</v>
      </c>
      <c r="P108" s="150"/>
      <c r="Q108" s="150"/>
      <c r="R108" s="150"/>
      <c r="S108" s="150"/>
      <c r="T108" s="150"/>
      <c r="U108" s="150"/>
    </row>
    <row r="109" spans="1:21" x14ac:dyDescent="0.25">
      <c r="A109" s="120" t="s">
        <v>183</v>
      </c>
      <c r="B109" s="120"/>
      <c r="C109" s="137"/>
      <c r="D109" s="137"/>
      <c r="E109" s="137"/>
      <c r="F109" s="137"/>
      <c r="G109" s="137"/>
      <c r="H109" s="137">
        <v>8</v>
      </c>
      <c r="I109" s="137"/>
      <c r="J109" s="137">
        <v>4</v>
      </c>
      <c r="K109" s="137">
        <v>7</v>
      </c>
      <c r="L109" s="137"/>
      <c r="M109" s="137">
        <v>1</v>
      </c>
      <c r="N109" s="137">
        <v>4</v>
      </c>
      <c r="O109" s="137">
        <v>24</v>
      </c>
      <c r="P109" s="150"/>
      <c r="Q109" s="150"/>
      <c r="R109" s="150"/>
      <c r="S109" s="150"/>
      <c r="T109" s="150"/>
      <c r="U109" s="150"/>
    </row>
    <row r="110" spans="1:21" x14ac:dyDescent="0.25">
      <c r="A110" t="s">
        <v>191</v>
      </c>
      <c r="B110" t="s">
        <v>112</v>
      </c>
      <c r="C110" s="134"/>
      <c r="D110" s="134"/>
      <c r="E110" s="134"/>
      <c r="F110" s="134"/>
      <c r="G110" s="134"/>
      <c r="H110" s="134"/>
      <c r="I110" s="134">
        <v>8</v>
      </c>
      <c r="J110" s="134">
        <v>8</v>
      </c>
      <c r="K110" s="134"/>
      <c r="L110" s="134">
        <v>5</v>
      </c>
      <c r="M110" s="134">
        <v>5</v>
      </c>
      <c r="N110" s="134"/>
      <c r="O110" s="134">
        <v>26</v>
      </c>
      <c r="P110" s="150"/>
      <c r="Q110" s="150"/>
      <c r="R110" s="150"/>
      <c r="S110" s="150"/>
      <c r="T110" s="150"/>
      <c r="U110" s="150"/>
    </row>
    <row r="111" spans="1:21" x14ac:dyDescent="0.25">
      <c r="A111" s="120" t="s">
        <v>193</v>
      </c>
      <c r="B111" s="120"/>
      <c r="C111" s="137"/>
      <c r="D111" s="137"/>
      <c r="E111" s="137"/>
      <c r="F111" s="137"/>
      <c r="G111" s="137"/>
      <c r="H111" s="137"/>
      <c r="I111" s="137">
        <v>8</v>
      </c>
      <c r="J111" s="137">
        <v>8</v>
      </c>
      <c r="K111" s="137"/>
      <c r="L111" s="137">
        <v>5</v>
      </c>
      <c r="M111" s="137">
        <v>5</v>
      </c>
      <c r="N111" s="137"/>
      <c r="O111" s="137">
        <v>26</v>
      </c>
      <c r="P111" s="150"/>
      <c r="Q111" s="150"/>
      <c r="R111" s="150"/>
      <c r="S111" s="150"/>
      <c r="T111" s="150"/>
      <c r="U111" s="150"/>
    </row>
    <row r="112" spans="1:21" x14ac:dyDescent="0.25">
      <c r="A112" t="s">
        <v>200</v>
      </c>
      <c r="B112" t="s">
        <v>199</v>
      </c>
      <c r="C112" s="134"/>
      <c r="D112" s="134"/>
      <c r="E112" s="134"/>
      <c r="F112" s="134"/>
      <c r="G112" s="134"/>
      <c r="H112" s="134"/>
      <c r="I112" s="134"/>
      <c r="J112" s="134">
        <v>2</v>
      </c>
      <c r="K112" s="134"/>
      <c r="L112" s="134"/>
      <c r="M112" s="134"/>
      <c r="N112" s="134"/>
      <c r="O112" s="134">
        <v>2</v>
      </c>
      <c r="P112" s="150"/>
      <c r="Q112" s="150"/>
      <c r="R112" s="150"/>
      <c r="S112" s="150"/>
      <c r="T112" s="150"/>
      <c r="U112" s="150"/>
    </row>
    <row r="113" spans="1:21" x14ac:dyDescent="0.25">
      <c r="A113" s="120" t="s">
        <v>214</v>
      </c>
      <c r="B113" s="120"/>
      <c r="C113" s="137"/>
      <c r="D113" s="137"/>
      <c r="E113" s="137"/>
      <c r="F113" s="137"/>
      <c r="G113" s="137"/>
      <c r="H113" s="137"/>
      <c r="I113" s="137"/>
      <c r="J113" s="137">
        <v>2</v>
      </c>
      <c r="K113" s="137"/>
      <c r="L113" s="137"/>
      <c r="M113" s="137"/>
      <c r="N113" s="137"/>
      <c r="O113" s="137">
        <v>2</v>
      </c>
      <c r="P113" s="150"/>
      <c r="Q113" s="150"/>
      <c r="R113" s="150"/>
      <c r="S113" s="150"/>
      <c r="T113" s="150"/>
      <c r="U113" s="150"/>
    </row>
    <row r="114" spans="1:21" x14ac:dyDescent="0.25">
      <c r="A114" t="s">
        <v>201</v>
      </c>
      <c r="B114" t="s">
        <v>84</v>
      </c>
      <c r="C114" s="134"/>
      <c r="D114" s="134"/>
      <c r="E114" s="134"/>
      <c r="F114" s="134"/>
      <c r="G114" s="134"/>
      <c r="H114" s="134"/>
      <c r="I114" s="134"/>
      <c r="J114" s="134"/>
      <c r="K114" s="134">
        <v>3</v>
      </c>
      <c r="L114" s="134"/>
      <c r="M114" s="134"/>
      <c r="N114" s="134"/>
      <c r="O114" s="134">
        <v>3</v>
      </c>
      <c r="P114" s="150"/>
      <c r="Q114" s="150"/>
      <c r="R114" s="150"/>
      <c r="S114" s="150"/>
      <c r="T114" s="150"/>
      <c r="U114" s="150"/>
    </row>
    <row r="115" spans="1:21" x14ac:dyDescent="0.25">
      <c r="B115" t="s">
        <v>199</v>
      </c>
      <c r="C115" s="134"/>
      <c r="D115" s="134"/>
      <c r="E115" s="134"/>
      <c r="F115" s="134"/>
      <c r="G115" s="134"/>
      <c r="H115" s="134"/>
      <c r="I115" s="134"/>
      <c r="J115" s="134">
        <v>3</v>
      </c>
      <c r="K115" s="134">
        <v>1</v>
      </c>
      <c r="L115" s="134"/>
      <c r="M115" s="134"/>
      <c r="N115" s="134"/>
      <c r="O115" s="134">
        <v>4</v>
      </c>
      <c r="P115" s="150"/>
      <c r="Q115" s="150"/>
      <c r="R115" s="150"/>
      <c r="S115" s="150"/>
      <c r="T115" s="150"/>
      <c r="U115" s="150"/>
    </row>
    <row r="116" spans="1:21" x14ac:dyDescent="0.25">
      <c r="A116" s="120" t="s">
        <v>215</v>
      </c>
      <c r="B116" s="120"/>
      <c r="C116" s="137"/>
      <c r="D116" s="137"/>
      <c r="E116" s="137"/>
      <c r="F116" s="137"/>
      <c r="G116" s="137"/>
      <c r="H116" s="137"/>
      <c r="I116" s="137"/>
      <c r="J116" s="137">
        <v>3</v>
      </c>
      <c r="K116" s="137">
        <v>4</v>
      </c>
      <c r="L116" s="137"/>
      <c r="M116" s="137"/>
      <c r="N116" s="137"/>
      <c r="O116" s="137">
        <v>7</v>
      </c>
      <c r="P116" s="150"/>
      <c r="Q116" s="150"/>
      <c r="R116" s="150"/>
      <c r="S116" s="150"/>
      <c r="T116" s="150"/>
      <c r="U116" s="150"/>
    </row>
    <row r="117" spans="1:21" x14ac:dyDescent="0.25">
      <c r="A117" t="s">
        <v>202</v>
      </c>
      <c r="B117" t="s">
        <v>199</v>
      </c>
      <c r="C117" s="134"/>
      <c r="D117" s="134"/>
      <c r="E117" s="134"/>
      <c r="F117" s="134"/>
      <c r="G117" s="134"/>
      <c r="H117" s="134"/>
      <c r="I117" s="134"/>
      <c r="J117" s="134">
        <v>2</v>
      </c>
      <c r="K117" s="134"/>
      <c r="L117" s="134"/>
      <c r="M117" s="134"/>
      <c r="N117" s="134"/>
      <c r="O117" s="134">
        <v>2</v>
      </c>
      <c r="P117" s="150"/>
      <c r="Q117" s="150"/>
      <c r="R117" s="150"/>
      <c r="S117" s="150"/>
      <c r="T117" s="150"/>
      <c r="U117" s="150"/>
    </row>
    <row r="118" spans="1:21" x14ac:dyDescent="0.25">
      <c r="A118" s="120" t="s">
        <v>216</v>
      </c>
      <c r="B118" s="120"/>
      <c r="C118" s="137"/>
      <c r="D118" s="137"/>
      <c r="E118" s="137"/>
      <c r="F118" s="137"/>
      <c r="G118" s="137"/>
      <c r="H118" s="137"/>
      <c r="I118" s="137"/>
      <c r="J118" s="137">
        <v>2</v>
      </c>
      <c r="K118" s="137"/>
      <c r="L118" s="137"/>
      <c r="M118" s="137"/>
      <c r="N118" s="137"/>
      <c r="O118" s="137">
        <v>2</v>
      </c>
      <c r="P118" s="150"/>
      <c r="Q118" s="150"/>
      <c r="R118" s="150"/>
      <c r="S118" s="150"/>
      <c r="T118" s="150"/>
      <c r="U118" s="150"/>
    </row>
    <row r="119" spans="1:21" x14ac:dyDescent="0.25">
      <c r="A119" t="s">
        <v>203</v>
      </c>
      <c r="B119" t="s">
        <v>199</v>
      </c>
      <c r="C119" s="134"/>
      <c r="D119" s="134"/>
      <c r="E119" s="134"/>
      <c r="F119" s="134"/>
      <c r="G119" s="134"/>
      <c r="H119" s="134"/>
      <c r="I119" s="134"/>
      <c r="J119" s="134">
        <v>3</v>
      </c>
      <c r="K119" s="134"/>
      <c r="L119" s="134"/>
      <c r="M119" s="134"/>
      <c r="N119" s="134"/>
      <c r="O119" s="134">
        <v>3</v>
      </c>
      <c r="P119" s="150"/>
      <c r="Q119" s="150"/>
      <c r="R119" s="150"/>
      <c r="S119" s="150"/>
      <c r="T119" s="150"/>
      <c r="U119" s="150"/>
    </row>
    <row r="120" spans="1:21" x14ac:dyDescent="0.25">
      <c r="A120" s="120" t="s">
        <v>217</v>
      </c>
      <c r="B120" s="120"/>
      <c r="C120" s="137"/>
      <c r="D120" s="137"/>
      <c r="E120" s="137"/>
      <c r="F120" s="137"/>
      <c r="G120" s="137"/>
      <c r="H120" s="137"/>
      <c r="I120" s="137"/>
      <c r="J120" s="137">
        <v>3</v>
      </c>
      <c r="K120" s="137"/>
      <c r="L120" s="137"/>
      <c r="M120" s="137"/>
      <c r="N120" s="137"/>
      <c r="O120" s="137">
        <v>3</v>
      </c>
      <c r="P120" s="150"/>
      <c r="Q120" s="150"/>
      <c r="R120" s="150"/>
      <c r="S120" s="150"/>
      <c r="T120" s="150"/>
      <c r="U120" s="150"/>
    </row>
    <row r="121" spans="1:21" x14ac:dyDescent="0.25">
      <c r="A121" t="s">
        <v>204</v>
      </c>
      <c r="B121" t="s">
        <v>199</v>
      </c>
      <c r="C121" s="134"/>
      <c r="D121" s="134"/>
      <c r="E121" s="134"/>
      <c r="F121" s="134"/>
      <c r="G121" s="134"/>
      <c r="H121" s="134"/>
      <c r="I121" s="134"/>
      <c r="J121" s="134">
        <v>2</v>
      </c>
      <c r="K121" s="134">
        <v>1</v>
      </c>
      <c r="L121" s="134">
        <v>2</v>
      </c>
      <c r="M121" s="134"/>
      <c r="N121" s="134"/>
      <c r="O121" s="134">
        <v>5</v>
      </c>
      <c r="P121" s="150"/>
      <c r="Q121" s="150"/>
      <c r="R121" s="150"/>
      <c r="S121" s="150"/>
      <c r="T121" s="150"/>
      <c r="U121" s="150"/>
    </row>
    <row r="122" spans="1:21" x14ac:dyDescent="0.25">
      <c r="A122" s="120" t="s">
        <v>218</v>
      </c>
      <c r="B122" s="120"/>
      <c r="C122" s="137"/>
      <c r="D122" s="137"/>
      <c r="E122" s="137"/>
      <c r="F122" s="137"/>
      <c r="G122" s="137"/>
      <c r="H122" s="137"/>
      <c r="I122" s="137"/>
      <c r="J122" s="137">
        <v>2</v>
      </c>
      <c r="K122" s="137">
        <v>1</v>
      </c>
      <c r="L122" s="137">
        <v>2</v>
      </c>
      <c r="M122" s="137"/>
      <c r="N122" s="137"/>
      <c r="O122" s="137">
        <v>5</v>
      </c>
      <c r="P122" s="150"/>
      <c r="Q122" s="150"/>
      <c r="R122" s="150"/>
      <c r="S122" s="150"/>
      <c r="T122" s="150"/>
      <c r="U122" s="150"/>
    </row>
    <row r="123" spans="1:21" x14ac:dyDescent="0.25">
      <c r="A123" t="s">
        <v>205</v>
      </c>
      <c r="B123" t="s">
        <v>199</v>
      </c>
      <c r="C123" s="134"/>
      <c r="D123" s="134"/>
      <c r="E123" s="134"/>
      <c r="F123" s="134"/>
      <c r="G123" s="134"/>
      <c r="H123" s="134"/>
      <c r="I123" s="134"/>
      <c r="J123" s="134">
        <v>1</v>
      </c>
      <c r="K123" s="134">
        <v>1</v>
      </c>
      <c r="L123" s="134"/>
      <c r="M123" s="134"/>
      <c r="N123" s="134"/>
      <c r="O123" s="134">
        <v>2</v>
      </c>
      <c r="P123" s="150"/>
      <c r="Q123" s="150"/>
      <c r="R123" s="150"/>
      <c r="S123" s="150"/>
      <c r="T123" s="150"/>
      <c r="U123" s="150"/>
    </row>
    <row r="124" spans="1:21" x14ac:dyDescent="0.25">
      <c r="A124" s="120" t="s">
        <v>219</v>
      </c>
      <c r="B124" s="120"/>
      <c r="C124" s="137"/>
      <c r="D124" s="137"/>
      <c r="E124" s="137"/>
      <c r="F124" s="137"/>
      <c r="G124" s="137"/>
      <c r="H124" s="137"/>
      <c r="I124" s="137"/>
      <c r="J124" s="137">
        <v>1</v>
      </c>
      <c r="K124" s="137">
        <v>1</v>
      </c>
      <c r="L124" s="137"/>
      <c r="M124" s="137"/>
      <c r="N124" s="137"/>
      <c r="O124" s="137">
        <v>2</v>
      </c>
      <c r="P124" s="150"/>
      <c r="Q124" s="150"/>
      <c r="R124" s="150"/>
      <c r="S124" s="150"/>
      <c r="T124" s="150"/>
      <c r="U124" s="150"/>
    </row>
    <row r="125" spans="1:21" x14ac:dyDescent="0.25">
      <c r="A125" t="s">
        <v>206</v>
      </c>
      <c r="B125" t="s">
        <v>199</v>
      </c>
      <c r="C125" s="134"/>
      <c r="D125" s="134"/>
      <c r="E125" s="134"/>
      <c r="F125" s="134"/>
      <c r="G125" s="134"/>
      <c r="H125" s="134"/>
      <c r="I125" s="134"/>
      <c r="J125" s="134">
        <v>1</v>
      </c>
      <c r="K125" s="134"/>
      <c r="L125" s="134"/>
      <c r="M125" s="134"/>
      <c r="N125" s="134"/>
      <c r="O125" s="134">
        <v>1</v>
      </c>
      <c r="P125" s="150"/>
      <c r="Q125" s="150"/>
      <c r="R125" s="150"/>
      <c r="S125" s="150"/>
      <c r="T125" s="150"/>
      <c r="U125" s="150"/>
    </row>
    <row r="126" spans="1:21" x14ac:dyDescent="0.25">
      <c r="A126" s="120" t="s">
        <v>220</v>
      </c>
      <c r="B126" s="120"/>
      <c r="C126" s="137"/>
      <c r="D126" s="137"/>
      <c r="E126" s="137"/>
      <c r="F126" s="137"/>
      <c r="G126" s="137"/>
      <c r="H126" s="137"/>
      <c r="I126" s="137"/>
      <c r="J126" s="137">
        <v>1</v>
      </c>
      <c r="K126" s="137"/>
      <c r="L126" s="137"/>
      <c r="M126" s="137"/>
      <c r="N126" s="137"/>
      <c r="O126" s="137">
        <v>1</v>
      </c>
      <c r="P126" s="150"/>
      <c r="Q126" s="150"/>
      <c r="R126" s="150"/>
      <c r="S126" s="150"/>
      <c r="T126" s="150"/>
      <c r="U126" s="150"/>
    </row>
    <row r="127" spans="1:21" x14ac:dyDescent="0.25">
      <c r="A127" t="s">
        <v>207</v>
      </c>
      <c r="B127" t="s">
        <v>199</v>
      </c>
      <c r="C127" s="134"/>
      <c r="D127" s="134"/>
      <c r="E127" s="134"/>
      <c r="F127" s="134"/>
      <c r="G127" s="134"/>
      <c r="H127" s="134"/>
      <c r="I127" s="134"/>
      <c r="J127" s="134">
        <v>3</v>
      </c>
      <c r="K127" s="134"/>
      <c r="L127" s="134"/>
      <c r="M127" s="134"/>
      <c r="N127" s="134"/>
      <c r="O127" s="134">
        <v>3</v>
      </c>
      <c r="P127" s="150"/>
      <c r="Q127" s="150"/>
      <c r="R127" s="150"/>
      <c r="S127" s="150"/>
      <c r="T127" s="150"/>
      <c r="U127" s="150"/>
    </row>
    <row r="128" spans="1:21" x14ac:dyDescent="0.25">
      <c r="A128" s="120" t="s">
        <v>221</v>
      </c>
      <c r="B128" s="120"/>
      <c r="C128" s="137"/>
      <c r="D128" s="137"/>
      <c r="E128" s="137"/>
      <c r="F128" s="137"/>
      <c r="G128" s="137"/>
      <c r="H128" s="137"/>
      <c r="I128" s="137"/>
      <c r="J128" s="137">
        <v>3</v>
      </c>
      <c r="K128" s="137"/>
      <c r="L128" s="137"/>
      <c r="M128" s="137"/>
      <c r="N128" s="137"/>
      <c r="O128" s="137">
        <v>3</v>
      </c>
      <c r="P128" s="150"/>
      <c r="Q128" s="150"/>
      <c r="R128" s="150"/>
      <c r="S128" s="150"/>
      <c r="T128" s="150"/>
      <c r="U128" s="150"/>
    </row>
    <row r="129" spans="1:21" x14ac:dyDescent="0.25">
      <c r="A129" t="s">
        <v>208</v>
      </c>
      <c r="B129" t="s">
        <v>199</v>
      </c>
      <c r="C129" s="134"/>
      <c r="D129" s="134"/>
      <c r="E129" s="134"/>
      <c r="F129" s="134"/>
      <c r="G129" s="134"/>
      <c r="H129" s="134"/>
      <c r="I129" s="134"/>
      <c r="J129" s="134">
        <v>1</v>
      </c>
      <c r="K129" s="134"/>
      <c r="L129" s="134"/>
      <c r="M129" s="134"/>
      <c r="N129" s="134"/>
      <c r="O129" s="134">
        <v>1</v>
      </c>
      <c r="P129" s="150"/>
      <c r="Q129" s="150"/>
      <c r="R129" s="150"/>
      <c r="S129" s="150"/>
      <c r="T129" s="150"/>
      <c r="U129" s="150"/>
    </row>
    <row r="130" spans="1:21" x14ac:dyDescent="0.25">
      <c r="A130" s="120" t="s">
        <v>222</v>
      </c>
      <c r="B130" s="120"/>
      <c r="C130" s="137"/>
      <c r="D130" s="137"/>
      <c r="E130" s="137"/>
      <c r="F130" s="137"/>
      <c r="G130" s="137"/>
      <c r="H130" s="137"/>
      <c r="I130" s="137"/>
      <c r="J130" s="137">
        <v>1</v>
      </c>
      <c r="K130" s="137"/>
      <c r="L130" s="137"/>
      <c r="M130" s="137"/>
      <c r="N130" s="137"/>
      <c r="O130" s="137">
        <v>1</v>
      </c>
      <c r="P130" s="150"/>
      <c r="Q130" s="150"/>
      <c r="R130" s="150"/>
      <c r="S130" s="150"/>
      <c r="T130" s="150"/>
      <c r="U130" s="150"/>
    </row>
    <row r="131" spans="1:21" x14ac:dyDescent="0.25">
      <c r="A131" t="s">
        <v>209</v>
      </c>
      <c r="B131" t="s">
        <v>199</v>
      </c>
      <c r="C131" s="134"/>
      <c r="D131" s="134"/>
      <c r="E131" s="134"/>
      <c r="F131" s="134"/>
      <c r="G131" s="134"/>
      <c r="H131" s="134"/>
      <c r="I131" s="134"/>
      <c r="J131" s="134">
        <v>1</v>
      </c>
      <c r="K131" s="134"/>
      <c r="L131" s="134"/>
      <c r="M131" s="134"/>
      <c r="N131" s="134"/>
      <c r="O131" s="134">
        <v>1</v>
      </c>
      <c r="P131" s="150"/>
      <c r="Q131" s="150"/>
      <c r="R131" s="150"/>
      <c r="S131" s="150"/>
      <c r="T131" s="150"/>
      <c r="U131" s="150"/>
    </row>
    <row r="132" spans="1:21" x14ac:dyDescent="0.25">
      <c r="A132" s="120" t="s">
        <v>223</v>
      </c>
      <c r="B132" s="120"/>
      <c r="C132" s="137"/>
      <c r="D132" s="137"/>
      <c r="E132" s="137"/>
      <c r="F132" s="137"/>
      <c r="G132" s="137"/>
      <c r="H132" s="137"/>
      <c r="I132" s="137"/>
      <c r="J132" s="137">
        <v>1</v>
      </c>
      <c r="K132" s="137"/>
      <c r="L132" s="137"/>
      <c r="M132" s="137"/>
      <c r="N132" s="137"/>
      <c r="O132" s="137">
        <v>1</v>
      </c>
      <c r="P132" s="150"/>
      <c r="Q132" s="150"/>
      <c r="R132" s="150"/>
      <c r="S132" s="150"/>
      <c r="T132" s="150"/>
      <c r="U132" s="150"/>
    </row>
    <row r="133" spans="1:21" x14ac:dyDescent="0.25">
      <c r="A133" t="s">
        <v>210</v>
      </c>
      <c r="B133" t="s">
        <v>112</v>
      </c>
      <c r="C133" s="134"/>
      <c r="D133" s="134"/>
      <c r="E133" s="134"/>
      <c r="F133" s="134"/>
      <c r="G133" s="134"/>
      <c r="H133" s="134"/>
      <c r="I133" s="134"/>
      <c r="J133" s="134">
        <v>1</v>
      </c>
      <c r="K133" s="134"/>
      <c r="L133" s="134"/>
      <c r="M133" s="134"/>
      <c r="N133" s="134"/>
      <c r="O133" s="134">
        <v>1</v>
      </c>
      <c r="P133" s="150"/>
      <c r="Q133" s="150"/>
      <c r="R133" s="150"/>
      <c r="S133" s="150"/>
      <c r="T133" s="150"/>
      <c r="U133" s="150"/>
    </row>
    <row r="134" spans="1:21" x14ac:dyDescent="0.25">
      <c r="A134" s="120" t="s">
        <v>224</v>
      </c>
      <c r="B134" s="120"/>
      <c r="C134" s="137"/>
      <c r="D134" s="137"/>
      <c r="E134" s="137"/>
      <c r="F134" s="137"/>
      <c r="G134" s="137"/>
      <c r="H134" s="137"/>
      <c r="I134" s="137"/>
      <c r="J134" s="137">
        <v>1</v>
      </c>
      <c r="K134" s="137"/>
      <c r="L134" s="137"/>
      <c r="M134" s="137"/>
      <c r="N134" s="137"/>
      <c r="O134" s="137">
        <v>1</v>
      </c>
      <c r="P134" s="150"/>
      <c r="Q134" s="150"/>
      <c r="R134" s="150"/>
      <c r="S134" s="150"/>
      <c r="T134" s="150"/>
      <c r="U134" s="150"/>
    </row>
    <row r="135" spans="1:21" x14ac:dyDescent="0.25">
      <c r="A135" t="s">
        <v>211</v>
      </c>
      <c r="B135" t="s">
        <v>199</v>
      </c>
      <c r="C135" s="134"/>
      <c r="D135" s="134"/>
      <c r="E135" s="134"/>
      <c r="F135" s="134"/>
      <c r="G135" s="134"/>
      <c r="H135" s="134"/>
      <c r="I135" s="134"/>
      <c r="J135" s="134">
        <v>1</v>
      </c>
      <c r="K135" s="134"/>
      <c r="L135" s="134"/>
      <c r="M135" s="134"/>
      <c r="N135" s="134"/>
      <c r="O135" s="134">
        <v>1</v>
      </c>
      <c r="P135" s="150"/>
      <c r="Q135" s="150"/>
      <c r="R135" s="150"/>
      <c r="S135" s="150"/>
      <c r="T135" s="150"/>
      <c r="U135" s="150"/>
    </row>
    <row r="136" spans="1:21" x14ac:dyDescent="0.25">
      <c r="A136" s="120" t="s">
        <v>225</v>
      </c>
      <c r="B136" s="120"/>
      <c r="C136" s="137"/>
      <c r="D136" s="137"/>
      <c r="E136" s="137"/>
      <c r="F136" s="137"/>
      <c r="G136" s="137"/>
      <c r="H136" s="137"/>
      <c r="I136" s="137"/>
      <c r="J136" s="137">
        <v>1</v>
      </c>
      <c r="K136" s="137"/>
      <c r="L136" s="137"/>
      <c r="M136" s="137"/>
      <c r="N136" s="137"/>
      <c r="O136" s="137">
        <v>1</v>
      </c>
      <c r="P136" s="150"/>
      <c r="Q136" s="150"/>
      <c r="R136" s="150"/>
      <c r="S136" s="150"/>
      <c r="T136" s="150"/>
      <c r="U136" s="150"/>
    </row>
    <row r="137" spans="1:21" x14ac:dyDescent="0.25">
      <c r="A137" t="s">
        <v>228</v>
      </c>
      <c r="B137" t="s">
        <v>66</v>
      </c>
      <c r="C137" s="134"/>
      <c r="D137" s="134"/>
      <c r="E137" s="134"/>
      <c r="F137" s="134"/>
      <c r="G137" s="134"/>
      <c r="H137" s="134">
        <v>1</v>
      </c>
      <c r="I137" s="134"/>
      <c r="J137" s="134">
        <v>2</v>
      </c>
      <c r="K137" s="134"/>
      <c r="L137" s="134"/>
      <c r="M137" s="134"/>
      <c r="N137" s="134"/>
      <c r="O137" s="134">
        <v>3</v>
      </c>
      <c r="P137" s="150"/>
      <c r="Q137" s="150"/>
      <c r="R137" s="150"/>
      <c r="S137" s="150"/>
      <c r="T137" s="150"/>
      <c r="U137" s="150"/>
    </row>
    <row r="138" spans="1:21" x14ac:dyDescent="0.25">
      <c r="B138" t="s">
        <v>199</v>
      </c>
      <c r="C138" s="134"/>
      <c r="D138" s="134"/>
      <c r="E138" s="134"/>
      <c r="F138" s="134"/>
      <c r="G138" s="134"/>
      <c r="H138" s="134"/>
      <c r="I138" s="134"/>
      <c r="J138" s="134">
        <v>2</v>
      </c>
      <c r="K138" s="134"/>
      <c r="L138" s="134"/>
      <c r="M138" s="134"/>
      <c r="N138" s="134"/>
      <c r="O138" s="134">
        <v>2</v>
      </c>
      <c r="P138" s="150"/>
      <c r="Q138" s="150"/>
      <c r="R138" s="150"/>
      <c r="S138" s="150"/>
      <c r="T138" s="150"/>
      <c r="U138" s="150"/>
    </row>
    <row r="139" spans="1:21" x14ac:dyDescent="0.25">
      <c r="A139" s="120" t="s">
        <v>229</v>
      </c>
      <c r="B139" s="120"/>
      <c r="C139" s="137"/>
      <c r="D139" s="137"/>
      <c r="E139" s="137"/>
      <c r="F139" s="137"/>
      <c r="G139" s="137"/>
      <c r="H139" s="137">
        <v>1</v>
      </c>
      <c r="I139" s="137"/>
      <c r="J139" s="137">
        <v>4</v>
      </c>
      <c r="K139" s="137"/>
      <c r="L139" s="137"/>
      <c r="M139" s="137"/>
      <c r="N139" s="137"/>
      <c r="O139" s="137">
        <v>5</v>
      </c>
      <c r="P139" s="150"/>
      <c r="Q139" s="150"/>
      <c r="R139" s="150"/>
      <c r="S139" s="150"/>
      <c r="T139" s="150"/>
      <c r="U139" s="150"/>
    </row>
    <row r="140" spans="1:21" x14ac:dyDescent="0.25">
      <c r="A140" t="s">
        <v>235</v>
      </c>
      <c r="B140" t="s">
        <v>253</v>
      </c>
      <c r="C140" s="134"/>
      <c r="D140" s="134"/>
      <c r="E140" s="134"/>
      <c r="F140" s="134"/>
      <c r="G140" s="134"/>
      <c r="H140" s="134"/>
      <c r="I140" s="134"/>
      <c r="J140" s="134"/>
      <c r="K140" s="134">
        <v>1</v>
      </c>
      <c r="L140" s="134"/>
      <c r="M140" s="134"/>
      <c r="N140" s="134"/>
      <c r="O140" s="134">
        <v>1</v>
      </c>
      <c r="P140" s="150"/>
      <c r="Q140" s="150"/>
      <c r="R140" s="150"/>
      <c r="S140" s="150"/>
      <c r="T140" s="150"/>
      <c r="U140" s="150"/>
    </row>
    <row r="141" spans="1:21" x14ac:dyDescent="0.25">
      <c r="A141" s="120" t="s">
        <v>264</v>
      </c>
      <c r="B141" s="120"/>
      <c r="C141" s="137"/>
      <c r="D141" s="137"/>
      <c r="E141" s="137"/>
      <c r="F141" s="137"/>
      <c r="G141" s="137"/>
      <c r="H141" s="137"/>
      <c r="I141" s="137"/>
      <c r="J141" s="137"/>
      <c r="K141" s="137">
        <v>1</v>
      </c>
      <c r="L141" s="137"/>
      <c r="M141" s="137"/>
      <c r="N141" s="137"/>
      <c r="O141" s="137">
        <v>1</v>
      </c>
      <c r="P141" s="150"/>
      <c r="Q141" s="150"/>
      <c r="R141" s="150"/>
      <c r="S141" s="150"/>
      <c r="T141" s="150"/>
      <c r="U141" s="150"/>
    </row>
    <row r="142" spans="1:21" x14ac:dyDescent="0.25">
      <c r="A142" t="s">
        <v>63</v>
      </c>
      <c r="B142" t="s">
        <v>108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>
        <v>2</v>
      </c>
      <c r="M142" s="134"/>
      <c r="N142" s="134"/>
      <c r="O142" s="134">
        <v>2</v>
      </c>
      <c r="P142" s="150"/>
      <c r="Q142" s="150"/>
      <c r="R142" s="150"/>
      <c r="S142" s="150"/>
      <c r="T142" s="150"/>
      <c r="U142" s="150"/>
    </row>
    <row r="143" spans="1:21" x14ac:dyDescent="0.25">
      <c r="B143" t="s">
        <v>66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>
        <v>2</v>
      </c>
      <c r="N143" s="134"/>
      <c r="O143" s="134">
        <v>2</v>
      </c>
      <c r="P143" s="150"/>
      <c r="Q143" s="150"/>
      <c r="R143" s="150"/>
      <c r="S143" s="150"/>
      <c r="T143" s="150"/>
      <c r="U143" s="150"/>
    </row>
    <row r="144" spans="1:21" x14ac:dyDescent="0.25">
      <c r="B144" t="s">
        <v>199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>
        <v>4</v>
      </c>
      <c r="M144" s="134"/>
      <c r="N144" s="134"/>
      <c r="O144" s="134">
        <v>4</v>
      </c>
      <c r="P144" s="150"/>
      <c r="Q144" s="150"/>
      <c r="R144" s="150"/>
      <c r="S144" s="150"/>
      <c r="T144" s="150"/>
      <c r="U144" s="150"/>
    </row>
    <row r="145" spans="1:21" x14ac:dyDescent="0.25">
      <c r="B145" t="s">
        <v>253</v>
      </c>
      <c r="C145" s="134"/>
      <c r="D145" s="134"/>
      <c r="E145" s="134"/>
      <c r="F145" s="134"/>
      <c r="G145" s="134"/>
      <c r="H145" s="134"/>
      <c r="I145" s="134"/>
      <c r="J145" s="134"/>
      <c r="K145" s="134">
        <v>4</v>
      </c>
      <c r="L145" s="134"/>
      <c r="M145" s="134"/>
      <c r="N145" s="134"/>
      <c r="O145" s="134">
        <v>4</v>
      </c>
      <c r="P145" s="150"/>
      <c r="Q145" s="150"/>
      <c r="R145" s="150"/>
      <c r="S145" s="150"/>
      <c r="T145" s="150"/>
      <c r="U145" s="150"/>
    </row>
    <row r="146" spans="1:21" x14ac:dyDescent="0.25">
      <c r="A146" s="120" t="s">
        <v>265</v>
      </c>
      <c r="B146" s="120"/>
      <c r="C146" s="137"/>
      <c r="D146" s="137"/>
      <c r="E146" s="137"/>
      <c r="F146" s="137"/>
      <c r="G146" s="137"/>
      <c r="H146" s="137"/>
      <c r="I146" s="137"/>
      <c r="J146" s="137"/>
      <c r="K146" s="137">
        <v>4</v>
      </c>
      <c r="L146" s="137">
        <v>6</v>
      </c>
      <c r="M146" s="137">
        <v>2</v>
      </c>
      <c r="N146" s="137"/>
      <c r="O146" s="137">
        <v>12</v>
      </c>
      <c r="P146" s="150"/>
      <c r="Q146" s="150"/>
      <c r="R146" s="150"/>
      <c r="S146" s="150"/>
      <c r="T146" s="150"/>
      <c r="U146" s="150"/>
    </row>
    <row r="147" spans="1:21" x14ac:dyDescent="0.25">
      <c r="A147" t="s">
        <v>236</v>
      </c>
      <c r="B147" t="s">
        <v>253</v>
      </c>
      <c r="C147" s="134"/>
      <c r="D147" s="134"/>
      <c r="E147" s="134"/>
      <c r="F147" s="134"/>
      <c r="G147" s="134"/>
      <c r="H147" s="134"/>
      <c r="I147" s="134"/>
      <c r="J147" s="134"/>
      <c r="K147" s="134">
        <v>1</v>
      </c>
      <c r="L147" s="134"/>
      <c r="M147" s="134"/>
      <c r="N147" s="134"/>
      <c r="O147" s="134">
        <v>1</v>
      </c>
      <c r="P147" s="150"/>
      <c r="Q147" s="150"/>
      <c r="R147" s="150"/>
      <c r="S147" s="150"/>
      <c r="T147" s="150"/>
      <c r="U147" s="150"/>
    </row>
    <row r="148" spans="1:21" x14ac:dyDescent="0.25">
      <c r="A148" s="120" t="s">
        <v>266</v>
      </c>
      <c r="B148" s="120"/>
      <c r="C148" s="137"/>
      <c r="D148" s="137"/>
      <c r="E148" s="137"/>
      <c r="F148" s="137"/>
      <c r="G148" s="137"/>
      <c r="H148" s="137"/>
      <c r="I148" s="137"/>
      <c r="J148" s="137"/>
      <c r="K148" s="137">
        <v>1</v>
      </c>
      <c r="L148" s="137"/>
      <c r="M148" s="137"/>
      <c r="N148" s="137"/>
      <c r="O148" s="137">
        <v>1</v>
      </c>
      <c r="P148" s="150"/>
      <c r="Q148" s="150"/>
      <c r="R148" s="150"/>
      <c r="S148" s="150"/>
      <c r="T148" s="150"/>
      <c r="U148" s="150"/>
    </row>
    <row r="149" spans="1:21" x14ac:dyDescent="0.25">
      <c r="A149" t="s">
        <v>261</v>
      </c>
      <c r="B149" t="s">
        <v>108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>
        <v>2</v>
      </c>
      <c r="M149" s="134">
        <v>2</v>
      </c>
      <c r="N149" s="134"/>
      <c r="O149" s="134">
        <v>4</v>
      </c>
    </row>
    <row r="150" spans="1:21" x14ac:dyDescent="0.25">
      <c r="B150" t="s">
        <v>84</v>
      </c>
      <c r="C150" s="134"/>
      <c r="D150" s="134"/>
      <c r="E150" s="134"/>
      <c r="F150" s="134"/>
      <c r="G150" s="134"/>
      <c r="H150" s="134"/>
      <c r="I150" s="134"/>
      <c r="J150" s="134"/>
      <c r="K150" s="134">
        <v>5</v>
      </c>
      <c r="L150" s="134">
        <v>11</v>
      </c>
      <c r="M150" s="134"/>
      <c r="N150" s="134">
        <v>5</v>
      </c>
      <c r="O150" s="134">
        <v>21</v>
      </c>
    </row>
    <row r="151" spans="1:21" x14ac:dyDescent="0.25">
      <c r="B151" t="s">
        <v>271</v>
      </c>
      <c r="C151" s="134"/>
      <c r="D151" s="134"/>
      <c r="E151" s="134"/>
      <c r="F151" s="134"/>
      <c r="G151" s="134"/>
      <c r="H151" s="134"/>
      <c r="I151" s="134"/>
      <c r="J151" s="134"/>
      <c r="K151" s="134">
        <v>1</v>
      </c>
      <c r="L151" s="134"/>
      <c r="M151" s="134">
        <v>1</v>
      </c>
      <c r="N151" s="134"/>
      <c r="O151" s="134">
        <v>2</v>
      </c>
    </row>
    <row r="152" spans="1:21" x14ac:dyDescent="0.25">
      <c r="B152" t="s">
        <v>275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>
        <v>2</v>
      </c>
      <c r="M152" s="134"/>
      <c r="N152" s="134"/>
      <c r="O152" s="134">
        <v>2</v>
      </c>
    </row>
    <row r="153" spans="1:21" x14ac:dyDescent="0.25">
      <c r="A153" s="120" t="s">
        <v>267</v>
      </c>
      <c r="B153" s="120"/>
      <c r="C153" s="137"/>
      <c r="D153" s="137"/>
      <c r="E153" s="137"/>
      <c r="F153" s="137"/>
      <c r="G153" s="137"/>
      <c r="H153" s="137"/>
      <c r="I153" s="137"/>
      <c r="J153" s="137"/>
      <c r="K153" s="137">
        <v>6</v>
      </c>
      <c r="L153" s="137">
        <v>15</v>
      </c>
      <c r="M153" s="137">
        <v>3</v>
      </c>
      <c r="N153" s="137">
        <v>5</v>
      </c>
      <c r="O153" s="137">
        <v>29</v>
      </c>
    </row>
    <row r="154" spans="1:21" x14ac:dyDescent="0.25">
      <c r="A154" t="s">
        <v>262</v>
      </c>
      <c r="B154" t="s">
        <v>84</v>
      </c>
      <c r="C154" s="134"/>
      <c r="D154" s="134"/>
      <c r="E154" s="134"/>
      <c r="F154" s="134"/>
      <c r="G154" s="134"/>
      <c r="H154" s="134"/>
      <c r="I154" s="134"/>
      <c r="J154" s="134"/>
      <c r="K154" s="134">
        <v>1</v>
      </c>
      <c r="L154" s="134"/>
      <c r="M154" s="134"/>
      <c r="N154" s="134"/>
      <c r="O154" s="134">
        <v>1</v>
      </c>
    </row>
    <row r="155" spans="1:21" x14ac:dyDescent="0.25">
      <c r="A155" s="120" t="s">
        <v>268</v>
      </c>
      <c r="B155" s="120"/>
      <c r="C155" s="137"/>
      <c r="D155" s="137"/>
      <c r="E155" s="137"/>
      <c r="F155" s="137"/>
      <c r="G155" s="137"/>
      <c r="H155" s="137"/>
      <c r="I155" s="137"/>
      <c r="J155" s="137"/>
      <c r="K155" s="137">
        <v>1</v>
      </c>
      <c r="L155" s="137"/>
      <c r="M155" s="137"/>
      <c r="N155" s="137"/>
      <c r="O155" s="137">
        <v>1</v>
      </c>
    </row>
    <row r="156" spans="1:21" x14ac:dyDescent="0.25">
      <c r="A156" t="s">
        <v>276</v>
      </c>
      <c r="B156" t="s">
        <v>275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>
        <v>3</v>
      </c>
      <c r="M156" s="134"/>
      <c r="N156" s="134"/>
      <c r="O156" s="134">
        <v>3</v>
      </c>
    </row>
    <row r="157" spans="1:21" x14ac:dyDescent="0.25">
      <c r="A157" s="120" t="s">
        <v>279</v>
      </c>
      <c r="B157" s="120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>
        <v>3</v>
      </c>
      <c r="M157" s="137"/>
      <c r="N157" s="137"/>
      <c r="O157" s="137">
        <v>3</v>
      </c>
    </row>
    <row r="158" spans="1:21" x14ac:dyDescent="0.25">
      <c r="A158" t="s">
        <v>280</v>
      </c>
      <c r="B158" t="s">
        <v>199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>
        <v>2</v>
      </c>
      <c r="M158" s="134"/>
      <c r="N158" s="134"/>
      <c r="O158" s="134">
        <v>2</v>
      </c>
    </row>
    <row r="159" spans="1:21" x14ac:dyDescent="0.25">
      <c r="A159" s="120" t="s">
        <v>286</v>
      </c>
      <c r="B159" s="120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>
        <v>2</v>
      </c>
      <c r="M159" s="137"/>
      <c r="N159" s="137"/>
      <c r="O159" s="137">
        <v>2</v>
      </c>
    </row>
    <row r="160" spans="1:21" x14ac:dyDescent="0.25">
      <c r="A160" t="s">
        <v>281</v>
      </c>
      <c r="B160" t="s">
        <v>199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>
        <v>1</v>
      </c>
      <c r="M160" s="134"/>
      <c r="N160" s="134"/>
      <c r="O160" s="134">
        <v>1</v>
      </c>
    </row>
    <row r="161" spans="1:15" x14ac:dyDescent="0.25">
      <c r="A161" s="120" t="s">
        <v>287</v>
      </c>
      <c r="B161" s="120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>
        <v>1</v>
      </c>
      <c r="M161" s="137"/>
      <c r="N161" s="137"/>
      <c r="O161" s="137">
        <v>1</v>
      </c>
    </row>
    <row r="162" spans="1:15" x14ac:dyDescent="0.25">
      <c r="A162" t="s">
        <v>282</v>
      </c>
      <c r="B162" t="s">
        <v>199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>
        <v>2</v>
      </c>
      <c r="M162" s="134"/>
      <c r="N162" s="134"/>
      <c r="O162" s="134">
        <v>2</v>
      </c>
    </row>
    <row r="163" spans="1:15" x14ac:dyDescent="0.25">
      <c r="A163" s="120" t="s">
        <v>288</v>
      </c>
      <c r="B163" s="120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>
        <v>2</v>
      </c>
      <c r="M163" s="137"/>
      <c r="N163" s="137"/>
      <c r="O163" s="137">
        <v>2</v>
      </c>
    </row>
    <row r="164" spans="1:15" x14ac:dyDescent="0.25">
      <c r="A164" t="s">
        <v>283</v>
      </c>
      <c r="B164" t="s">
        <v>199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>
        <v>1</v>
      </c>
      <c r="M164" s="134"/>
      <c r="N164" s="134"/>
      <c r="O164" s="134">
        <v>1</v>
      </c>
    </row>
    <row r="165" spans="1:15" x14ac:dyDescent="0.25">
      <c r="A165" s="120" t="s">
        <v>289</v>
      </c>
      <c r="B165" s="120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>
        <v>1</v>
      </c>
      <c r="M165" s="137"/>
      <c r="N165" s="137"/>
      <c r="O165" s="137">
        <v>1</v>
      </c>
    </row>
    <row r="166" spans="1:15" x14ac:dyDescent="0.25">
      <c r="A166" t="s">
        <v>284</v>
      </c>
      <c r="B166" t="s">
        <v>199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>
        <v>1</v>
      </c>
      <c r="M166" s="134"/>
      <c r="N166" s="134"/>
      <c r="O166" s="134">
        <v>1</v>
      </c>
    </row>
    <row r="167" spans="1:15" x14ac:dyDescent="0.25">
      <c r="A167" s="120" t="s">
        <v>290</v>
      </c>
      <c r="B167" s="120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>
        <v>1</v>
      </c>
      <c r="M167" s="137"/>
      <c r="N167" s="137"/>
      <c r="O167" s="137">
        <v>1</v>
      </c>
    </row>
    <row r="168" spans="1:15" x14ac:dyDescent="0.25">
      <c r="A168" t="s">
        <v>285</v>
      </c>
      <c r="B168" t="s">
        <v>112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>
        <v>5</v>
      </c>
      <c r="M168" s="134">
        <v>10</v>
      </c>
      <c r="N168" s="134"/>
      <c r="O168" s="134">
        <v>15</v>
      </c>
    </row>
    <row r="169" spans="1:15" x14ac:dyDescent="0.25">
      <c r="A169" s="120" t="s">
        <v>291</v>
      </c>
      <c r="B169" s="120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>
        <v>5</v>
      </c>
      <c r="M169" s="137">
        <v>10</v>
      </c>
      <c r="N169" s="137"/>
      <c r="O169" s="137">
        <v>15</v>
      </c>
    </row>
    <row r="170" spans="1:15" x14ac:dyDescent="0.25">
      <c r="A170" t="s">
        <v>292</v>
      </c>
      <c r="B170" t="s">
        <v>84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>
        <v>2</v>
      </c>
      <c r="M170" s="134"/>
      <c r="N170" s="134"/>
      <c r="O170" s="134">
        <v>2</v>
      </c>
    </row>
    <row r="171" spans="1:15" x14ac:dyDescent="0.25">
      <c r="A171" s="120" t="s">
        <v>293</v>
      </c>
      <c r="B171" s="120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>
        <v>2</v>
      </c>
      <c r="M171" s="137"/>
      <c r="N171" s="137"/>
      <c r="O171" s="137">
        <v>2</v>
      </c>
    </row>
    <row r="172" spans="1:15" x14ac:dyDescent="0.25">
      <c r="A172" t="s">
        <v>295</v>
      </c>
      <c r="B172" t="s">
        <v>112</v>
      </c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>
        <v>3</v>
      </c>
      <c r="N172" s="134"/>
      <c r="O172" s="134">
        <v>3</v>
      </c>
    </row>
    <row r="173" spans="1:15" x14ac:dyDescent="0.25">
      <c r="A173" s="120" t="s">
        <v>299</v>
      </c>
      <c r="B173" s="120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>
        <v>3</v>
      </c>
      <c r="N173" s="137"/>
      <c r="O173" s="137">
        <v>3</v>
      </c>
    </row>
    <row r="174" spans="1:15" x14ac:dyDescent="0.25">
      <c r="A174" t="s">
        <v>296</v>
      </c>
      <c r="B174" t="s">
        <v>112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>
        <v>4</v>
      </c>
      <c r="N174" s="134"/>
      <c r="O174" s="134">
        <v>4</v>
      </c>
    </row>
    <row r="175" spans="1:15" x14ac:dyDescent="0.25">
      <c r="A175" s="120" t="s">
        <v>300</v>
      </c>
      <c r="B175" s="120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>
        <v>4</v>
      </c>
      <c r="N175" s="137"/>
      <c r="O175" s="137">
        <v>4</v>
      </c>
    </row>
    <row r="176" spans="1:15" x14ac:dyDescent="0.25">
      <c r="A176" t="s">
        <v>297</v>
      </c>
      <c r="B176" t="s">
        <v>69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>
        <v>2</v>
      </c>
      <c r="N176" s="134"/>
      <c r="O176" s="134">
        <v>2</v>
      </c>
    </row>
    <row r="177" spans="1:15" x14ac:dyDescent="0.25">
      <c r="A177" s="120" t="s">
        <v>301</v>
      </c>
      <c r="B177" s="120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>
        <v>2</v>
      </c>
      <c r="N177" s="137"/>
      <c r="O177" s="137">
        <v>2</v>
      </c>
    </row>
    <row r="178" spans="1:15" x14ac:dyDescent="0.25">
      <c r="A178" t="s">
        <v>302</v>
      </c>
      <c r="B178" t="s">
        <v>108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>
        <v>1</v>
      </c>
      <c r="N178" s="134"/>
      <c r="O178" s="134">
        <v>1</v>
      </c>
    </row>
    <row r="179" spans="1:15" x14ac:dyDescent="0.25">
      <c r="B179" t="s">
        <v>84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>
        <v>1</v>
      </c>
      <c r="O179" s="134">
        <v>1</v>
      </c>
    </row>
    <row r="180" spans="1:15" x14ac:dyDescent="0.25">
      <c r="A180" s="120" t="s">
        <v>318</v>
      </c>
      <c r="B180" s="120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>
        <v>1</v>
      </c>
      <c r="N180" s="137">
        <v>1</v>
      </c>
      <c r="O180" s="137">
        <v>2</v>
      </c>
    </row>
    <row r="181" spans="1:15" x14ac:dyDescent="0.25">
      <c r="A181" t="s">
        <v>303</v>
      </c>
      <c r="B181" t="s">
        <v>108</v>
      </c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>
        <v>5</v>
      </c>
      <c r="N181" s="134"/>
      <c r="O181" s="134">
        <v>5</v>
      </c>
    </row>
    <row r="182" spans="1:15" x14ac:dyDescent="0.25">
      <c r="B182" t="s">
        <v>84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>
        <v>4</v>
      </c>
      <c r="O182" s="134">
        <v>4</v>
      </c>
    </row>
    <row r="183" spans="1:15" x14ac:dyDescent="0.25">
      <c r="A183" s="120" t="s">
        <v>319</v>
      </c>
      <c r="B183" s="120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>
        <v>5</v>
      </c>
      <c r="N183" s="137">
        <v>4</v>
      </c>
      <c r="O183" s="137">
        <v>9</v>
      </c>
    </row>
    <row r="184" spans="1:15" x14ac:dyDescent="0.25">
      <c r="A184" t="s">
        <v>321</v>
      </c>
      <c r="B184" t="s">
        <v>112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>
        <v>1</v>
      </c>
      <c r="N184" s="134"/>
      <c r="O184" s="134">
        <v>1</v>
      </c>
    </row>
    <row r="185" spans="1:15" x14ac:dyDescent="0.25">
      <c r="A185" s="120" t="s">
        <v>322</v>
      </c>
      <c r="B185" s="120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>
        <v>1</v>
      </c>
      <c r="N185" s="137"/>
      <c r="O185" s="137">
        <v>1</v>
      </c>
    </row>
    <row r="186" spans="1:15" x14ac:dyDescent="0.25">
      <c r="A186" t="s">
        <v>326</v>
      </c>
      <c r="B186" t="s">
        <v>64</v>
      </c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>
        <v>1</v>
      </c>
      <c r="O186" s="134">
        <v>1</v>
      </c>
    </row>
    <row r="187" spans="1:15" x14ac:dyDescent="0.25">
      <c r="A187" s="120" t="s">
        <v>328</v>
      </c>
      <c r="B187" s="120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>
        <v>1</v>
      </c>
      <c r="O187" s="137">
        <v>1</v>
      </c>
    </row>
    <row r="188" spans="1:15" x14ac:dyDescent="0.25">
      <c r="A188" t="s">
        <v>50</v>
      </c>
      <c r="C188" s="134">
        <v>13</v>
      </c>
      <c r="D188" s="134">
        <v>16</v>
      </c>
      <c r="E188" s="134">
        <v>69</v>
      </c>
      <c r="F188" s="134">
        <v>89</v>
      </c>
      <c r="G188" s="134">
        <v>114</v>
      </c>
      <c r="H188" s="134">
        <v>90</v>
      </c>
      <c r="I188" s="134">
        <v>49</v>
      </c>
      <c r="J188" s="134">
        <v>85</v>
      </c>
      <c r="K188" s="134">
        <v>51</v>
      </c>
      <c r="L188" s="134">
        <v>97</v>
      </c>
      <c r="M188" s="134">
        <v>84</v>
      </c>
      <c r="N188" s="134">
        <v>21</v>
      </c>
      <c r="O188" s="134">
        <v>778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2021-04-09T05:13:37Z</cp:lastPrinted>
  <dcterms:created xsi:type="dcterms:W3CDTF">2020-06-10T11:05:13Z</dcterms:created>
  <dcterms:modified xsi:type="dcterms:W3CDTF">2021-05-28T09:03:21Z</dcterms:modified>
</cp:coreProperties>
</file>