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4BEDC1FD-816C-4DDB-9C00-9C1619A2543F}" xr6:coauthVersionLast="46" xr6:coauthVersionMax="46" xr10:uidLastSave="{00000000-0000-0000-0000-000000000000}"/>
  <bookViews>
    <workbookView xWindow="-110" yWindow="-110" windowWidth="19420" windowHeight="10420" tabRatio="777" xr2:uid="{EBDAF350-97A4-4361-97A3-81F05068FE08}"/>
  </bookViews>
  <sheets>
    <sheet name="Raw Sales" sheetId="4" r:id="rId1"/>
    <sheet name="Customer Aging" sheetId="5" r:id="rId2"/>
    <sheet name="Customer Payment Term" sheetId="9" r:id="rId3"/>
    <sheet name="Sales_by Inv No &amp; by customer" sheetId="6" r:id="rId4"/>
    <sheet name="Transport_by month (estimate)" sheetId="7" r:id="rId5"/>
    <sheet name="Sales Qty_by product" sheetId="8" r:id="rId6"/>
  </sheets>
  <definedNames>
    <definedName name="_xlnm._FilterDatabase" localSheetId="0" hidden="1">'Raw Sales'!$A$1:$S$154</definedName>
    <definedName name="_xlnm.Print_Area" localSheetId="1">'Customer Aging'!$O$3:$W$59</definedName>
    <definedName name="_xlnm.Print_Area" localSheetId="2">'Customer Payment Term'!$A$1:$G$18</definedName>
    <definedName name="_xlnm.Print_Area" localSheetId="5">'Sales Qty_by product'!$A$2:$J$34</definedName>
    <definedName name="_xlnm.Print_Area" localSheetId="3">'Sales_by Inv No &amp; by customer'!$N$2:$X$85</definedName>
    <definedName name="_xlnm.Print_Area" localSheetId="4">'Transport_by month (estimate)'!$A$1:$D$81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1" i="4" l="1"/>
  <c r="D79" i="7" l="1"/>
  <c r="D30" i="7"/>
  <c r="D41" i="7"/>
  <c r="D56" i="7"/>
  <c r="D73" i="7"/>
  <c r="O148" i="4" l="1"/>
  <c r="O149" i="4"/>
  <c r="O150" i="4"/>
  <c r="O151" i="4"/>
  <c r="O152" i="4"/>
  <c r="O153" i="4"/>
  <c r="O154" i="4"/>
  <c r="J148" i="4"/>
  <c r="L148" i="4" s="1"/>
  <c r="J149" i="4"/>
  <c r="K149" i="4" s="1"/>
  <c r="J150" i="4"/>
  <c r="K150" i="4" s="1"/>
  <c r="J151" i="4"/>
  <c r="L151" i="4" s="1"/>
  <c r="J152" i="4"/>
  <c r="L152" i="4" s="1"/>
  <c r="J153" i="4"/>
  <c r="K153" i="4" s="1"/>
  <c r="J154" i="4"/>
  <c r="K154" i="4" s="1"/>
  <c r="B151" i="4"/>
  <c r="B152" i="4"/>
  <c r="B153" i="4"/>
  <c r="B154" i="4"/>
  <c r="B150" i="4"/>
  <c r="B149" i="4"/>
  <c r="B148" i="4"/>
  <c r="L150" i="4" l="1"/>
  <c r="K148" i="4"/>
  <c r="K151" i="4"/>
  <c r="L154" i="4"/>
  <c r="K152" i="4"/>
  <c r="L153" i="4"/>
  <c r="L149" i="4"/>
  <c r="O147" i="4"/>
  <c r="J147" i="4"/>
  <c r="L147" i="4" s="1"/>
  <c r="B147" i="4"/>
  <c r="K147" i="4" l="1"/>
  <c r="O145" i="4" l="1"/>
  <c r="O146" i="4"/>
  <c r="J145" i="4"/>
  <c r="L145" i="4" s="1"/>
  <c r="J146" i="4"/>
  <c r="K146" i="4" s="1"/>
  <c r="K145" i="4" l="1"/>
  <c r="L146" i="4"/>
  <c r="M161" i="4" l="1"/>
  <c r="B146" i="4"/>
  <c r="B138" i="4"/>
  <c r="B139" i="4"/>
  <c r="B140" i="4"/>
  <c r="B141" i="4"/>
  <c r="B142" i="4"/>
  <c r="B143" i="4"/>
  <c r="B144" i="4"/>
  <c r="B145" i="4"/>
  <c r="O144" i="4" l="1"/>
  <c r="J144" i="4"/>
  <c r="L144" i="4" s="1"/>
  <c r="J143" i="4"/>
  <c r="J142" i="4"/>
  <c r="J141" i="4"/>
  <c r="J140" i="4"/>
  <c r="K144" i="4" l="1"/>
  <c r="K143" i="4"/>
  <c r="L143" i="4"/>
  <c r="K140" i="4"/>
  <c r="L140" i="4"/>
  <c r="K141" i="4"/>
  <c r="L141" i="4"/>
  <c r="K142" i="4"/>
  <c r="L142" i="4"/>
  <c r="O143" i="4"/>
  <c r="N167" i="4" l="1"/>
  <c r="O42" i="4"/>
  <c r="O43" i="4"/>
  <c r="O44" i="4"/>
  <c r="O45" i="4"/>
  <c r="O46" i="4"/>
  <c r="O53" i="4"/>
  <c r="O54" i="4"/>
  <c r="O55" i="4"/>
  <c r="O56" i="4"/>
  <c r="O57" i="4"/>
  <c r="O58" i="4"/>
  <c r="O59" i="4"/>
  <c r="O62" i="4"/>
  <c r="O63" i="4"/>
  <c r="O64" i="4"/>
  <c r="O65" i="4"/>
  <c r="O66" i="4"/>
  <c r="O67" i="4"/>
  <c r="O68" i="4"/>
  <c r="O69" i="4"/>
  <c r="O70" i="4"/>
  <c r="O78" i="4"/>
  <c r="O79" i="4"/>
  <c r="O80" i="4"/>
  <c r="O81" i="4"/>
  <c r="O82" i="4"/>
  <c r="O83" i="4"/>
  <c r="O84" i="4"/>
  <c r="O87" i="4"/>
  <c r="O88" i="4"/>
  <c r="O89" i="4"/>
  <c r="O97" i="4"/>
  <c r="O98" i="4"/>
  <c r="O99" i="4"/>
  <c r="O100" i="4"/>
  <c r="O106" i="4"/>
  <c r="O107" i="4"/>
  <c r="O108" i="4"/>
  <c r="O109" i="4"/>
  <c r="O114" i="4"/>
  <c r="O115" i="4"/>
  <c r="O117" i="4"/>
  <c r="O118" i="4"/>
  <c r="O119" i="4"/>
  <c r="O120" i="4"/>
  <c r="O121" i="4"/>
  <c r="O122" i="4"/>
  <c r="O123" i="4"/>
  <c r="O124" i="4"/>
  <c r="O125" i="4"/>
  <c r="O126" i="4"/>
  <c r="O127" i="4"/>
  <c r="O135" i="4"/>
  <c r="O136" i="4"/>
  <c r="O137" i="4"/>
  <c r="O138" i="4"/>
  <c r="O139" i="4"/>
  <c r="O140" i="4"/>
  <c r="O141" i="4"/>
  <c r="O142" i="4"/>
  <c r="O131" i="4"/>
  <c r="O132" i="4"/>
  <c r="O133" i="4"/>
  <c r="O134" i="4"/>
  <c r="N130" i="4"/>
  <c r="O130" i="4" s="1"/>
  <c r="N129" i="4"/>
  <c r="O129" i="4" s="1"/>
  <c r="N128" i="4"/>
  <c r="O128" i="4" s="1"/>
  <c r="N116" i="4" l="1"/>
  <c r="O116" i="4" s="1"/>
  <c r="N113" i="4"/>
  <c r="O113" i="4" s="1"/>
  <c r="N112" i="4"/>
  <c r="O112" i="4" s="1"/>
  <c r="N111" i="4"/>
  <c r="O111" i="4" s="1"/>
  <c r="N110" i="4"/>
  <c r="O110" i="4" s="1"/>
  <c r="N4" i="4"/>
  <c r="O4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60" i="4"/>
  <c r="O60" i="4" s="1"/>
  <c r="N61" i="4"/>
  <c r="O61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85" i="4"/>
  <c r="O85" i="4" s="1"/>
  <c r="N86" i="4"/>
  <c r="O86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101" i="4"/>
  <c r="O101" i="4" s="1"/>
  <c r="N102" i="4"/>
  <c r="O102" i="4" s="1"/>
  <c r="N103" i="4"/>
  <c r="O103" i="4" s="1"/>
  <c r="N104" i="4"/>
  <c r="O104" i="4" s="1"/>
  <c r="N105" i="4"/>
  <c r="O105" i="4" s="1"/>
  <c r="N3" i="4"/>
  <c r="O3" i="4" s="1"/>
  <c r="N2" i="4"/>
  <c r="O2" i="4" s="1"/>
  <c r="D5" i="7"/>
  <c r="D10" i="7"/>
  <c r="D14" i="7"/>
  <c r="D80" i="7"/>
  <c r="O161" i="4" l="1"/>
  <c r="N161" i="4"/>
  <c r="P161" i="4" s="1"/>
  <c r="J139" i="4"/>
  <c r="J138" i="4"/>
  <c r="K139" i="4" l="1"/>
  <c r="L139" i="4"/>
  <c r="L138" i="4"/>
  <c r="K138" i="4"/>
  <c r="J135" i="4"/>
  <c r="L135" i="4" s="1"/>
  <c r="J136" i="4"/>
  <c r="J137" i="4"/>
  <c r="K137" i="4" s="1"/>
  <c r="B137" i="4"/>
  <c r="L136" i="4" l="1"/>
  <c r="K136" i="4"/>
  <c r="L137" i="4"/>
  <c r="K135" i="4"/>
  <c r="B135" i="4" l="1"/>
  <c r="B136" i="4"/>
  <c r="J131" i="4" l="1"/>
  <c r="J132" i="4"/>
  <c r="K132" i="4" s="1"/>
  <c r="J133" i="4"/>
  <c r="K133" i="4" s="1"/>
  <c r="J134" i="4"/>
  <c r="B132" i="4"/>
  <c r="B133" i="4"/>
  <c r="B134" i="4"/>
  <c r="J129" i="4"/>
  <c r="L129" i="4" s="1"/>
  <c r="J130" i="4"/>
  <c r="L130" i="4" s="1"/>
  <c r="B130" i="4"/>
  <c r="B131" i="4"/>
  <c r="B129" i="4"/>
  <c r="K129" i="4" l="1"/>
  <c r="L134" i="4"/>
  <c r="K134" i="4"/>
  <c r="L131" i="4"/>
  <c r="K131" i="4"/>
  <c r="L132" i="4"/>
  <c r="L133" i="4"/>
  <c r="K130" i="4"/>
  <c r="J128" i="4" l="1"/>
  <c r="K128" i="4" s="1"/>
  <c r="B128" i="4"/>
  <c r="L128" i="4" l="1"/>
  <c r="J124" i="4"/>
  <c r="J125" i="4"/>
  <c r="J126" i="4"/>
  <c r="J127" i="4"/>
  <c r="B125" i="4"/>
  <c r="B126" i="4"/>
  <c r="B127" i="4"/>
  <c r="B124" i="4"/>
  <c r="K127" i="4" l="1"/>
  <c r="L127" i="4"/>
  <c r="K126" i="4"/>
  <c r="L126" i="4"/>
  <c r="K125" i="4"/>
  <c r="L125" i="4"/>
  <c r="K124" i="4"/>
  <c r="L124" i="4"/>
  <c r="J123" i="4"/>
  <c r="B123" i="4"/>
  <c r="J118" i="4"/>
  <c r="K118" i="4" s="1"/>
  <c r="J119" i="4"/>
  <c r="K119" i="4" s="1"/>
  <c r="J120" i="4"/>
  <c r="J121" i="4"/>
  <c r="K121" i="4" s="1"/>
  <c r="J122" i="4"/>
  <c r="K122" i="4" s="1"/>
  <c r="B119" i="4"/>
  <c r="B120" i="4"/>
  <c r="B121" i="4"/>
  <c r="B122" i="4"/>
  <c r="B118" i="4"/>
  <c r="L118" i="4" l="1"/>
  <c r="L120" i="4"/>
  <c r="K120" i="4"/>
  <c r="L122" i="4"/>
  <c r="L123" i="4"/>
  <c r="K123" i="4"/>
  <c r="L119" i="4"/>
  <c r="L121" i="4"/>
  <c r="J117" i="4"/>
  <c r="B117" i="4"/>
  <c r="L117" i="4" l="1"/>
  <c r="K117" i="4"/>
  <c r="J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L116" i="4" l="1"/>
  <c r="K116" i="4"/>
  <c r="J115" i="4"/>
  <c r="K115" i="4" s="1"/>
  <c r="J114" i="4"/>
  <c r="K114" i="4" s="1"/>
  <c r="J113" i="4"/>
  <c r="K113" i="4" s="1"/>
  <c r="J112" i="4"/>
  <c r="K112" i="4" s="1"/>
  <c r="J111" i="4"/>
  <c r="J110" i="4"/>
  <c r="K110" i="4" s="1"/>
  <c r="J109" i="4"/>
  <c r="K109" i="4" s="1"/>
  <c r="J108" i="4"/>
  <c r="K108" i="4" s="1"/>
  <c r="J107" i="4"/>
  <c r="K107" i="4" s="1"/>
  <c r="J106" i="4"/>
  <c r="K106" i="4" s="1"/>
  <c r="J2" i="4"/>
  <c r="L112" i="4" l="1"/>
  <c r="L114" i="4"/>
  <c r="L111" i="4"/>
  <c r="K111" i="4"/>
  <c r="L115" i="4"/>
  <c r="L113" i="4"/>
  <c r="L110" i="4"/>
  <c r="L109" i="4"/>
  <c r="L108" i="4"/>
  <c r="L107" i="4"/>
  <c r="L106" i="4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L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K79" i="4" s="1"/>
  <c r="J78" i="4"/>
  <c r="K78" i="4" s="1"/>
  <c r="J77" i="4"/>
  <c r="L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L65" i="4" s="1"/>
  <c r="J64" i="4"/>
  <c r="L64" i="4" s="1"/>
  <c r="J63" i="4"/>
  <c r="L63" i="4" s="1"/>
  <c r="J62" i="4"/>
  <c r="K62" i="4" s="1"/>
  <c r="J61" i="4"/>
  <c r="L61" i="4" s="1"/>
  <c r="J60" i="4"/>
  <c r="L60" i="4" s="1"/>
  <c r="J59" i="4"/>
  <c r="L59" i="4" s="1"/>
  <c r="J58" i="4"/>
  <c r="K58" i="4" s="1"/>
  <c r="J57" i="4"/>
  <c r="L57" i="4" s="1"/>
  <c r="J56" i="4"/>
  <c r="L56" i="4" s="1"/>
  <c r="J55" i="4"/>
  <c r="L55" i="4" s="1"/>
  <c r="J54" i="4"/>
  <c r="L54" i="4" s="1"/>
  <c r="J53" i="4"/>
  <c r="L53" i="4" s="1"/>
  <c r="J52" i="4"/>
  <c r="L52" i="4" s="1"/>
  <c r="J51" i="4"/>
  <c r="L51" i="4" s="1"/>
  <c r="J50" i="4"/>
  <c r="K50" i="4" s="1"/>
  <c r="J49" i="4"/>
  <c r="L49" i="4" s="1"/>
  <c r="J48" i="4"/>
  <c r="L48" i="4" s="1"/>
  <c r="J47" i="4"/>
  <c r="L47" i="4" s="1"/>
  <c r="J46" i="4"/>
  <c r="K46" i="4" s="1"/>
  <c r="J45" i="4"/>
  <c r="L45" i="4" s="1"/>
  <c r="J44" i="4"/>
  <c r="L44" i="4" s="1"/>
  <c r="J43" i="4"/>
  <c r="L43" i="4" s="1"/>
  <c r="J42" i="4"/>
  <c r="K42" i="4" s="1"/>
  <c r="J41" i="4"/>
  <c r="L41" i="4" s="1"/>
  <c r="J40" i="4"/>
  <c r="L40" i="4" s="1"/>
  <c r="J39" i="4"/>
  <c r="L39" i="4" s="1"/>
  <c r="J38" i="4"/>
  <c r="L38" i="4" s="1"/>
  <c r="J37" i="4"/>
  <c r="L37" i="4" s="1"/>
  <c r="J36" i="4"/>
  <c r="L36" i="4" s="1"/>
  <c r="J35" i="4"/>
  <c r="L35" i="4" s="1"/>
  <c r="J34" i="4"/>
  <c r="K34" i="4" s="1"/>
  <c r="J33" i="4"/>
  <c r="L33" i="4" s="1"/>
  <c r="J32" i="4"/>
  <c r="L32" i="4" s="1"/>
  <c r="J31" i="4"/>
  <c r="L31" i="4" s="1"/>
  <c r="J30" i="4"/>
  <c r="K30" i="4" s="1"/>
  <c r="J29" i="4"/>
  <c r="L29" i="4" s="1"/>
  <c r="J28" i="4"/>
  <c r="L28" i="4" s="1"/>
  <c r="J27" i="4"/>
  <c r="L27" i="4" s="1"/>
  <c r="J26" i="4"/>
  <c r="K26" i="4" s="1"/>
  <c r="J25" i="4"/>
  <c r="L25" i="4" s="1"/>
  <c r="J24" i="4"/>
  <c r="L24" i="4" s="1"/>
  <c r="J23" i="4"/>
  <c r="L23" i="4" s="1"/>
  <c r="J22" i="4"/>
  <c r="L22" i="4" s="1"/>
  <c r="J21" i="4"/>
  <c r="L21" i="4" s="1"/>
  <c r="J20" i="4"/>
  <c r="L20" i="4" s="1"/>
  <c r="J19" i="4"/>
  <c r="L19" i="4" s="1"/>
  <c r="J18" i="4"/>
  <c r="K18" i="4" s="1"/>
  <c r="J17" i="4"/>
  <c r="L17" i="4" s="1"/>
  <c r="J16" i="4"/>
  <c r="L16" i="4" s="1"/>
  <c r="J15" i="4"/>
  <c r="L15" i="4" s="1"/>
  <c r="J14" i="4"/>
  <c r="K14" i="4" s="1"/>
  <c r="J13" i="4"/>
  <c r="L13" i="4" s="1"/>
  <c r="J12" i="4"/>
  <c r="L12" i="4" s="1"/>
  <c r="J11" i="4"/>
  <c r="L11" i="4" s="1"/>
  <c r="J10" i="4"/>
  <c r="K10" i="4" s="1"/>
  <c r="J9" i="4"/>
  <c r="L9" i="4" s="1"/>
  <c r="J8" i="4"/>
  <c r="L8" i="4" s="1"/>
  <c r="J7" i="4"/>
  <c r="L7" i="4" s="1"/>
  <c r="J6" i="4"/>
  <c r="L6" i="4" s="1"/>
  <c r="J5" i="4"/>
  <c r="L5" i="4" s="1"/>
  <c r="J4" i="4"/>
  <c r="L4" i="4" s="1"/>
  <c r="J3" i="4"/>
  <c r="L3" i="4" s="1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L2" i="4"/>
  <c r="L66" i="4" l="1"/>
  <c r="K6" i="4"/>
  <c r="L50" i="4"/>
  <c r="K22" i="4"/>
  <c r="K54" i="4"/>
  <c r="L98" i="4"/>
  <c r="L34" i="4"/>
  <c r="K38" i="4"/>
  <c r="L82" i="4"/>
  <c r="L18" i="4"/>
  <c r="L103" i="4"/>
  <c r="L94" i="4"/>
  <c r="L78" i="4"/>
  <c r="L62" i="4"/>
  <c r="L46" i="4"/>
  <c r="L30" i="4"/>
  <c r="L14" i="4"/>
  <c r="L102" i="4"/>
  <c r="L90" i="4"/>
  <c r="L74" i="4"/>
  <c r="L58" i="4"/>
  <c r="L42" i="4"/>
  <c r="L26" i="4"/>
  <c r="L10" i="4"/>
  <c r="L99" i="4"/>
  <c r="L86" i="4"/>
  <c r="L70" i="4"/>
  <c r="K2" i="4"/>
  <c r="K93" i="4"/>
  <c r="K77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5" i="4"/>
  <c r="L105" i="4"/>
  <c r="L101" i="4"/>
  <c r="L97" i="4"/>
  <c r="L89" i="4"/>
  <c r="L85" i="4"/>
  <c r="L81" i="4"/>
  <c r="L73" i="4"/>
  <c r="L69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4" i="4"/>
  <c r="L104" i="4"/>
  <c r="L100" i="4"/>
  <c r="L96" i="4"/>
  <c r="L92" i="4"/>
  <c r="L88" i="4"/>
  <c r="L84" i="4"/>
  <c r="L80" i="4"/>
  <c r="L76" i="4"/>
  <c r="L72" i="4"/>
  <c r="L68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K3" i="4"/>
  <c r="L95" i="4"/>
  <c r="L91" i="4"/>
  <c r="L87" i="4"/>
  <c r="L83" i="4"/>
  <c r="L79" i="4"/>
  <c r="L75" i="4"/>
  <c r="L71" i="4"/>
  <c r="L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F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F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F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F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</commentList>
</comments>
</file>

<file path=xl/sharedStrings.xml><?xml version="1.0" encoding="utf-8"?>
<sst xmlns="http://schemas.openxmlformats.org/spreadsheetml/2006/main" count="1647" uniqueCount="241">
  <si>
    <t>Customer Code</t>
  </si>
  <si>
    <t>Customer Name</t>
  </si>
  <si>
    <t>Invoice No</t>
  </si>
  <si>
    <t>Invoice Date</t>
  </si>
  <si>
    <t>Payment Term</t>
  </si>
  <si>
    <t>Cash</t>
  </si>
  <si>
    <t>INV2020/00000001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</si>
  <si>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</si>
  <si>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</si>
  <si>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</si>
  <si>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</si>
  <si>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</si>
  <si>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</si>
  <si>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</si>
  <si>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</si>
  <si>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</si>
  <si>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</si>
  <si>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</si>
  <si>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</si>
  <si>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</si>
  <si>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</si>
  <si>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</si>
  <si>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</si>
  <si>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</si>
  <si>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</si>
  <si>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</si>
  <si>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</si>
  <si>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</si>
  <si>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</si>
  <si>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</si>
  <si>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</si>
  <si>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</si>
  <si>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</si>
  <si>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</si>
  <si>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</si>
  <si>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</si>
  <si>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</si>
  <si>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</si>
  <si>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</si>
  <si>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</si>
  <si>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</si>
  <si>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</si>
  <si>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</si>
  <si>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</si>
  <si>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</si>
  <si>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</si>
  <si>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</si>
  <si>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</si>
  <si>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</si>
  <si>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</si>
  <si>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</si>
  <si>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</si>
  <si>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</si>
  <si>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</si>
  <si>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</si>
  <si>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</si>
  <si>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</si>
  <si>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</si>
  <si>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</si>
  <si>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</si>
  <si>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</si>
  <si>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</si>
  <si>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</si>
  <si>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</si>
  <si>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</si>
  <si>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</si>
  <si>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</si>
  <si>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</si>
  <si>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</si>
  <si>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</si>
  <si>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</si>
  <si>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</si>
  <si>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</si>
  <si>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</si>
  <si>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</si>
  <si>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</si>
  <si>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</si>
  <si>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</si>
  <si>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</si>
  <si>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</si>
  <si>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</si>
  <si>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</si>
  <si>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</si>
  <si>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</si>
  <si>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</si>
  <si>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</si>
  <si>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</si>
  <si>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</si>
  <si>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</si>
  <si>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</si>
  <si>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</si>
  <si>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</si>
  <si>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</si>
  <si>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</si>
  <si>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</si>
  <si>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</si>
  <si>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</si>
  <si>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</si>
  <si>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</si>
  <si>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</si>
  <si>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</si>
  <si>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</si>
  <si>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</si>
  <si>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</si>
  <si>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</si>
  <si>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Due 31/12/2020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</si>
  <si>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</si>
  <si>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</si>
  <si>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</si>
  <si>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</si>
  <si>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</si>
  <si>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</si>
  <si>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</si>
  <si>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</si>
  <si>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</si>
  <si>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</si>
  <si>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</si>
  <si>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</si>
  <si>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Due 31/1/2020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</si>
  <si>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</si>
  <si>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</si>
  <si>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</si>
  <si>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</si>
  <si>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</si>
  <si>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</si>
  <si>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</si>
  <si>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</si>
  <si>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</si>
  <si>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</si>
  <si>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</si>
  <si>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</si>
  <si>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</si>
  <si>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</si>
  <si>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</si>
  <si>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</si>
  <si>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</si>
  <si>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</si>
  <si>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</si>
  <si>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</si>
  <si>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</si>
  <si>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</si>
  <si>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</si>
  <si>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</si>
  <si>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</si>
  <si>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</si>
  <si>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</si>
  <si>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</si>
  <si>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</si>
  <si>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5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</si>
  <si>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</si>
  <si>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</si>
  <si>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</si>
  <si>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</si>
  <si>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</si>
  <si>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</si>
  <si>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</si>
  <si>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</si>
  <si>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</si>
  <si>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</si>
  <si>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</si>
  <si>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</si>
  <si>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</si>
  <si>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</si>
  <si>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</si>
  <si>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</si>
  <si>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</si>
  <si>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</si>
  <si>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</si>
  <si>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</si>
  <si>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</si>
  <si>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</si>
  <si>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</si>
  <si>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</si>
  <si>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</si>
  <si>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</si>
  <si>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</si>
  <si>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</si>
  <si>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</si>
  <si>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</si>
  <si>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</si>
  <si>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</si>
  <si>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</si>
  <si>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</si>
  <si>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</si>
  <si>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</si>
  <si>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</si>
  <si>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</si>
  <si>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</si>
  <si>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</si>
  <si>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</si>
  <si>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</si>
  <si>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</si>
  <si>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</si>
  <si>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</si>
  <si>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</si>
  <si>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</si>
  <si>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</si>
  <si>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</si>
  <si>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</si>
  <si>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</si>
  <si>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</si>
  <si>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</si>
  <si>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</si>
  <si>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</si>
  <si>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</si>
  <si>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</si>
  <si>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r>
      <rPr>
        <b/>
        <sz val="12"/>
        <color rgb="FF0070C0"/>
        <rFont val="Calibri"/>
        <family val="2"/>
        <scheme val="minor"/>
      </rPr>
      <t>Cash in Hand</t>
    </r>
    <r>
      <rPr>
        <b/>
        <sz val="12"/>
        <color rgb="FFC00000"/>
        <rFont val="Calibri"/>
        <family val="2"/>
        <scheme val="minor"/>
      </rPr>
      <t>**</t>
    </r>
    <r>
      <rPr>
        <sz val="12"/>
        <color theme="1"/>
        <rFont val="Calibri"/>
        <family val="2"/>
        <scheme val="minor"/>
      </rPr>
      <t xml:space="preserve">INV2020/00000005 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</si>
  <si>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</si>
  <si>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</si>
  <si>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</si>
  <si>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</si>
  <si>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</si>
  <si>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</si>
  <si>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</si>
  <si>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</si>
  <si>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 xml:space="preserve">                        </t>
  </si>
  <si>
    <t>Values</t>
  </si>
  <si>
    <t>Year (Due)</t>
  </si>
  <si>
    <t>Sum of Collection</t>
  </si>
  <si>
    <t>Sum of Sales Amount2</t>
  </si>
  <si>
    <t>INV2020/00000064</t>
  </si>
  <si>
    <t>Cash - MUHAMMAD SYAHIN BIN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</si>
  <si>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</si>
  <si>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</si>
  <si>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</si>
  <si>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</si>
  <si>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</si>
  <si>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</si>
  <si>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</si>
  <si>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</si>
  <si>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</si>
  <si>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</si>
  <si>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</si>
  <si>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</si>
  <si>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</si>
  <si>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Month : As of December 2020</t>
  </si>
  <si>
    <t>As per PBB Cash book (31/12/2020) * "C"</t>
  </si>
  <si>
    <t>Chq in hand pending for clearing (Jan'21)</t>
  </si>
  <si>
    <t>Chq in hand pending for clearing (Feb'21)</t>
  </si>
  <si>
    <t>Cash - Muhammad Syahin Bin</t>
  </si>
  <si>
    <t>Cash - Muhammad Syahin Bin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</si>
</sst>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4BEB35"/>
        <bgColor theme="4" tint="0.79998168889431442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 wrapText="1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43" fontId="5" fillId="0" borderId="0" xfId="1" applyFont="1" applyAlignment="1">
      <alignment horizontal="right"/>
    </xf>
    <xf numFmtId="43" fontId="5" fillId="0" borderId="0" xfId="0" applyNumberFormat="1" applyFont="1"/>
    <xf numFmtId="16" fontId="5" fillId="0" borderId="0" xfId="0" applyNumberFormat="1" applyFont="1"/>
    <xf numFmtId="0" fontId="5" fillId="3" borderId="0" xfId="0" applyFont="1" applyFill="1"/>
    <xf numFmtId="0" fontId="5" fillId="2" borderId="0" xfId="0" applyFont="1" applyFill="1"/>
    <xf numFmtId="0" fontId="5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Border="1" applyAlignment="1"/>
    <xf numFmtId="14" fontId="5" fillId="0" borderId="0" xfId="0" applyNumberFormat="1" applyFont="1" applyBorder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14" fontId="4" fillId="0" borderId="0" xfId="0" applyNumberFormat="1" applyFont="1" applyBorder="1" applyAlignment="1">
      <alignment horizontal="left"/>
    </xf>
    <xf numFmtId="43" fontId="5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4" borderId="0" xfId="0" applyFont="1" applyFill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0" xfId="0" pivotButton="1"/>
    <xf numFmtId="0" fontId="5" fillId="5" borderId="0" xfId="0" applyFont="1" applyFill="1"/>
    <xf numFmtId="43" fontId="0" fillId="0" borderId="0" xfId="1" applyFont="1"/>
    <xf numFmtId="43" fontId="5" fillId="0" borderId="0" xfId="0" applyNumberFormat="1" applyFont="1" applyFill="1"/>
    <xf numFmtId="0" fontId="6" fillId="6" borderId="0" xfId="0" applyFont="1" applyFill="1"/>
    <xf numFmtId="0" fontId="6" fillId="6" borderId="1" xfId="0" applyFont="1" applyFill="1" applyBorder="1"/>
    <xf numFmtId="0" fontId="6" fillId="0" borderId="0" xfId="0" applyFont="1"/>
    <xf numFmtId="0" fontId="6" fillId="0" borderId="1" xfId="0" applyFont="1" applyBorder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5" fillId="7" borderId="0" xfId="0" applyFont="1" applyFill="1"/>
    <xf numFmtId="14" fontId="5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6" fillId="8" borderId="2" xfId="0" applyFont="1" applyFill="1" applyBorder="1"/>
    <xf numFmtId="43" fontId="0" fillId="3" borderId="0" xfId="1" applyFont="1" applyFill="1"/>
    <xf numFmtId="0" fontId="0" fillId="0" borderId="0" xfId="0" applyNumberFormat="1"/>
    <xf numFmtId="14" fontId="4" fillId="0" borderId="0" xfId="0" applyNumberFormat="1" applyFont="1" applyBorder="1"/>
    <xf numFmtId="0" fontId="4" fillId="0" borderId="0" xfId="0" applyFont="1" applyBorder="1"/>
    <xf numFmtId="43" fontId="5" fillId="0" borderId="0" xfId="1" applyFont="1" applyBorder="1"/>
    <xf numFmtId="43" fontId="4" fillId="0" borderId="0" xfId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6" fillId="0" borderId="0" xfId="0" applyFont="1" applyBorder="1"/>
    <xf numFmtId="43" fontId="5" fillId="0" borderId="0" xfId="1" quotePrefix="1" applyFont="1" applyAlignment="1">
      <alignment horizontal="center"/>
    </xf>
    <xf numFmtId="43" fontId="5" fillId="0" borderId="0" xfId="1" applyFont="1" applyAlignment="1">
      <alignment horizontal="center"/>
    </xf>
    <xf numFmtId="0" fontId="8" fillId="0" borderId="0" xfId="0" applyFont="1"/>
    <xf numFmtId="43" fontId="5" fillId="0" borderId="3" xfId="1" applyFont="1" applyBorder="1" applyAlignment="1">
      <alignment horizontal="right"/>
    </xf>
    <xf numFmtId="43" fontId="5" fillId="10" borderId="0" xfId="1" applyFont="1" applyFill="1" applyAlignment="1">
      <alignment horizontal="right"/>
    </xf>
    <xf numFmtId="43" fontId="5" fillId="10" borderId="0" xfId="1" applyFont="1" applyFill="1" applyAlignment="1">
      <alignment horizontal="center"/>
    </xf>
    <xf numFmtId="43" fontId="5" fillId="9" borderId="0" xfId="1" applyFont="1" applyFill="1" applyAlignment="1">
      <alignment horizontal="right"/>
    </xf>
    <xf numFmtId="43" fontId="5" fillId="9" borderId="0" xfId="1" applyFont="1" applyFill="1" applyAlignment="1">
      <alignment horizontal="center"/>
    </xf>
    <xf numFmtId="43" fontId="5" fillId="2" borderId="0" xfId="1" applyFont="1" applyFill="1" applyAlignment="1">
      <alignment horizontal="right"/>
    </xf>
    <xf numFmtId="43" fontId="5" fillId="2" borderId="0" xfId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43" fontId="5" fillId="0" borderId="0" xfId="1" applyFont="1" applyFill="1" applyBorder="1" applyAlignment="1">
      <alignment horizontal="right"/>
    </xf>
    <xf numFmtId="0" fontId="0" fillId="11" borderId="0" xfId="0" applyFill="1"/>
    <xf numFmtId="4" fontId="0" fillId="11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5" fillId="0" borderId="0" xfId="0" applyFont="1" applyFill="1" applyAlignment="1">
      <alignment wrapText="1"/>
    </xf>
    <xf numFmtId="0" fontId="7" fillId="0" borderId="0" xfId="0" applyFont="1"/>
    <xf numFmtId="0" fontId="12" fillId="0" borderId="0" xfId="0" applyFont="1"/>
  </cellXfs>
  <cellStyles count="2">
    <cellStyle name="Comma" xfId="1" builtinId="3"/>
    <cellStyle name="Normal" xfId="0" builtinId="0"/>
  </cellStyles>
  <dxfs count="14"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</dxfs>
  <tableStyles count="0" defaultTableStyle="TableStyleMedium2" defaultPivotStyle="PivotStyleLight16"/>
  <colors>
    <mruColors>
      <color rgb="FFCCFFCC"/>
      <color rgb="FF99FF99"/>
      <color rgb="FFFF99FF"/>
      <color rgb="FFFFCCFF"/>
      <color rgb="FFFFFF00"/>
      <color rgb="FF66FF66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216.679539583332" createdVersion="6" refreshedVersion="6" minRefreshableVersion="3" recordCount="153" xr:uid="{0ECB500E-9B39-40CD-AC72-7F11190D0B08}">
  <cacheSource type="worksheet">
    <worksheetSource ref="A1:S154" sheet="Raw Sales"/>
  </cacheSource>
  <cacheFields count="19">
    <cacheField name="Invoice Date" numFmtId="14">
      <sharedItems containsSemiMixedTypes="0" containsNonDate="0" containsDate="1" containsString="0" minDate="2020-05-20T00:00:00" maxDate="2021-01-01T00:00:00"/>
    </cacheField>
    <cacheField name="Period (Sales)" numFmtId="0">
      <sharedItems containsSemiMixedTypes="0" containsString="0" containsNumber="1" containsInteger="1" minValue="5" maxValue="12" count="8">
        <n v="5"/>
        <n v="6"/>
        <n v="7"/>
        <n v="8"/>
        <n v="9"/>
        <n v="10"/>
        <n v="11"/>
        <n v="12"/>
      </sharedItems>
    </cacheField>
    <cacheField name="Invoice No" numFmtId="0">
      <sharedItems count="68">
        <s v="INV2020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</sharedItems>
    </cacheField>
    <cacheField name="Customer Code" numFmtId="0">
      <sharedItems/>
    </cacheField>
    <cacheField name="Customer Name" numFmtId="0">
      <sharedItems count="1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</sharedItems>
    </cacheField>
    <cacheField name="Product" numFmtId="0">
      <sharedItems count="29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20-05-20T00:00:00" maxDate="2021-05-01T00:00:00"/>
    </cacheField>
    <cacheField name="Period (Due)" numFmtId="0">
      <sharedItems containsSemiMixedTypes="0" containsString="0" containsNumber="1" containsInteger="1" minValue="1" maxValue="12" count="12">
        <n v="5"/>
        <n v="6"/>
        <n v="8"/>
        <n v="10"/>
        <n v="7"/>
        <n v="11"/>
        <n v="12"/>
        <n v="9"/>
        <n v="1"/>
        <n v="2"/>
        <n v="3"/>
        <n v="4"/>
      </sharedItems>
    </cacheField>
    <cacheField name="Year (Due)" numFmtId="0">
      <sharedItems containsSemiMixedTypes="0" containsString="0" containsNumber="1" containsInteger="1" minValue="2020" maxValue="2021" count="2">
        <n v="2020"/>
        <n v="2021"/>
      </sharedItems>
    </cacheField>
    <cacheField name="Sales Amount" numFmtId="43">
      <sharedItems containsSemiMixedTypes="0" containsString="0" containsNumber="1" minValue="45" maxValue="7700"/>
    </cacheField>
    <cacheField name="Collection" numFmtId="43">
      <sharedItems containsString="0" containsBlank="1" containsNumber="1" minValue="-5280" maxValue="-60"/>
    </cacheField>
    <cacheField name="Outstanding" numFmtId="43">
      <sharedItems containsSemiMixedTypes="0" containsString="0" containsNumber="1" minValue="0" maxValue="7700"/>
    </cacheField>
    <cacheField name="Total Sales " numFmtId="43">
      <sharedItems containsSemiMixedTypes="0" containsString="0" containsNumber="1" minValue="1530" maxValue="204135.49999999997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d v="2020-05-20T00:00:00"/>
    <x v="0"/>
    <x v="0"/>
    <s v="C00000001"/>
    <x v="0"/>
    <x v="0"/>
    <n v="1"/>
    <s v="Cash"/>
    <x v="0"/>
    <d v="2020-05-20T00:00:00"/>
    <x v="0"/>
    <x v="0"/>
    <n v="1530"/>
    <n v="-1530"/>
    <n v="0"/>
    <n v="1530"/>
    <s v="Trsf"/>
    <s v="Trsf 29/5"/>
    <m/>
  </r>
  <r>
    <d v="2020-05-20T00:00:00"/>
    <x v="0"/>
    <x v="0"/>
    <s v="C00000001"/>
    <x v="0"/>
    <x v="1"/>
    <n v="6"/>
    <s v="Cash"/>
    <x v="0"/>
    <d v="2020-05-20T00:00:00"/>
    <x v="0"/>
    <x v="0"/>
    <n v="1443"/>
    <n v="-1443"/>
    <n v="0"/>
    <n v="2973"/>
    <s v="Trsf"/>
    <s v="Trsf 29/5"/>
    <m/>
  </r>
  <r>
    <d v="2020-06-02T00:00:00"/>
    <x v="1"/>
    <x v="1"/>
    <s v="C00000001"/>
    <x v="0"/>
    <x v="2"/>
    <n v="2"/>
    <s v="Cash"/>
    <x v="0"/>
    <d v="2020-06-02T00:00:00"/>
    <x v="1"/>
    <x v="0"/>
    <n v="480"/>
    <n v="-480"/>
    <n v="0"/>
    <n v="3453"/>
    <s v="Trsf"/>
    <s v="Trsf 24/6"/>
    <m/>
  </r>
  <r>
    <d v="2020-06-11T00:00:00"/>
    <x v="1"/>
    <x v="2"/>
    <s v="C00000002"/>
    <x v="1"/>
    <x v="0"/>
    <n v="1"/>
    <s v="Cash"/>
    <x v="0"/>
    <d v="2020-06-11T00:00:00"/>
    <x v="1"/>
    <x v="0"/>
    <n v="1395"/>
    <n v="-1395"/>
    <n v="0"/>
    <n v="4848"/>
    <s v="Chq"/>
    <s v="Chq 13/6"/>
    <m/>
  </r>
  <r>
    <d v="2020-06-11T00:00:00"/>
    <x v="1"/>
    <x v="2"/>
    <s v="C00000002"/>
    <x v="1"/>
    <x v="3"/>
    <n v="1"/>
    <s v="Cash"/>
    <x v="0"/>
    <d v="2020-06-11T00:00:00"/>
    <x v="1"/>
    <x v="0"/>
    <n v="672"/>
    <n v="-672"/>
    <n v="0"/>
    <n v="5520"/>
    <s v="Chq"/>
    <s v="Chq 13/6"/>
    <m/>
  </r>
  <r>
    <d v="2020-06-17T00:00:00"/>
    <x v="1"/>
    <x v="3"/>
    <s v="C00000001"/>
    <x v="0"/>
    <x v="0"/>
    <n v="1"/>
    <s v="Cash"/>
    <x v="0"/>
    <d v="2020-06-17T00:00:00"/>
    <x v="1"/>
    <x v="0"/>
    <n v="1530"/>
    <n v="-1530"/>
    <n v="0"/>
    <n v="7050"/>
    <s v="Trsf"/>
    <s v="Trsf 24/6"/>
    <m/>
  </r>
  <r>
    <d v="2020-06-17T00:00:00"/>
    <x v="1"/>
    <x v="3"/>
    <s v="C00000001"/>
    <x v="0"/>
    <x v="1"/>
    <n v="3"/>
    <s v="Cash"/>
    <x v="0"/>
    <d v="2020-06-17T00:00:00"/>
    <x v="1"/>
    <x v="0"/>
    <n v="720"/>
    <n v="-720"/>
    <n v="0"/>
    <n v="7770"/>
    <s v="Trsf"/>
    <s v="Trsf 24/6"/>
    <m/>
  </r>
  <r>
    <d v="2020-06-17T00:00:00"/>
    <x v="1"/>
    <x v="3"/>
    <s v="C00000001"/>
    <x v="0"/>
    <x v="4"/>
    <n v="2"/>
    <s v="Cash"/>
    <x v="0"/>
    <d v="2020-06-17T00:00:00"/>
    <x v="1"/>
    <x v="0"/>
    <n v="185"/>
    <n v="-185"/>
    <n v="0"/>
    <n v="7955"/>
    <s v="Trsf"/>
    <s v="Trsf 24/6"/>
    <m/>
  </r>
  <r>
    <d v="2020-06-22T00:00:00"/>
    <x v="1"/>
    <x v="4"/>
    <s v="C00000003"/>
    <x v="2"/>
    <x v="0"/>
    <n v="1"/>
    <s v="T45"/>
    <x v="1"/>
    <d v="2020-08-06T00:00:00"/>
    <x v="2"/>
    <x v="0"/>
    <n v="1642.5"/>
    <n v="-1642.5"/>
    <n v="0"/>
    <n v="9597.5"/>
    <s v="PD Chq"/>
    <s v="PD chq 8/8, RM1,827.00 &amp; Cash RM0.50"/>
    <m/>
  </r>
  <r>
    <d v="2020-06-22T00:00:00"/>
    <x v="1"/>
    <x v="4"/>
    <s v="C00000003"/>
    <x v="2"/>
    <x v="4"/>
    <n v="2"/>
    <s v="T45"/>
    <x v="1"/>
    <d v="2020-08-06T00:00:00"/>
    <x v="2"/>
    <x v="0"/>
    <n v="185"/>
    <n v="-185"/>
    <n v="0"/>
    <n v="9782.5"/>
    <s v="PD Chq"/>
    <s v="PD chq 8/8, RM1,827.00 &amp; Cash RM0.50"/>
    <m/>
  </r>
  <r>
    <d v="2020-07-01T00:00:00"/>
    <x v="2"/>
    <x v="5"/>
    <s v="C00000004"/>
    <x v="3"/>
    <x v="5"/>
    <n v="9"/>
    <s v="T120"/>
    <x v="2"/>
    <d v="2020-10-29T00:00:00"/>
    <x v="3"/>
    <x v="0"/>
    <n v="1836"/>
    <n v="-1836"/>
    <n v="0"/>
    <n v="11618.5"/>
    <s v="Term"/>
    <s v="Chq 16/11/2020"/>
    <m/>
  </r>
  <r>
    <d v="2020-07-14T00:00:00"/>
    <x v="2"/>
    <x v="6"/>
    <s v="C00000003"/>
    <x v="2"/>
    <x v="6"/>
    <n v="1"/>
    <s v="T45"/>
    <x v="1"/>
    <d v="2020-08-28T00:00:00"/>
    <x v="2"/>
    <x v="0"/>
    <n v="1200"/>
    <n v="-1200"/>
    <n v="0"/>
    <n v="12818.5"/>
    <s v="PD Chq"/>
    <s v="PD chq 16/8"/>
    <m/>
  </r>
  <r>
    <d v="2020-07-15T00:00:00"/>
    <x v="2"/>
    <x v="7"/>
    <s v="C00000001"/>
    <x v="0"/>
    <x v="7"/>
    <n v="1"/>
    <s v="Cash"/>
    <x v="0"/>
    <d v="2020-07-15T00:00:00"/>
    <x v="4"/>
    <x v="0"/>
    <n v="1496"/>
    <n v="-1496"/>
    <n v="0"/>
    <n v="14314.5"/>
    <s v="Trsf"/>
    <s v="Trsf 28/7"/>
    <m/>
  </r>
  <r>
    <d v="2020-07-15T00:00:00"/>
    <x v="2"/>
    <x v="7"/>
    <s v="C00000001"/>
    <x v="0"/>
    <x v="4"/>
    <n v="4"/>
    <s v="Cash"/>
    <x v="0"/>
    <d v="2020-07-15T00:00:00"/>
    <x v="4"/>
    <x v="0"/>
    <n v="370"/>
    <n v="-370"/>
    <n v="0"/>
    <n v="14684.5"/>
    <s v="Trsf"/>
    <s v="Trsf 28/7"/>
    <m/>
  </r>
  <r>
    <d v="2020-07-15T00:00:00"/>
    <x v="2"/>
    <x v="7"/>
    <s v="C00000001"/>
    <x v="0"/>
    <x v="8"/>
    <n v="1"/>
    <s v="Cash"/>
    <x v="0"/>
    <d v="2020-07-15T00:00:00"/>
    <x v="4"/>
    <x v="0"/>
    <n v="232"/>
    <n v="-232"/>
    <n v="0"/>
    <n v="14916.5"/>
    <s v="Trsf"/>
    <s v="Trsf 28/7"/>
    <s v="Delivered 22/7/20"/>
  </r>
  <r>
    <d v="2020-08-01T00:00:00"/>
    <x v="3"/>
    <x v="8"/>
    <s v="C00000004"/>
    <x v="3"/>
    <x v="7"/>
    <n v="2"/>
    <s v="T120"/>
    <x v="2"/>
    <d v="2020-11-29T00:00:00"/>
    <x v="5"/>
    <x v="0"/>
    <n v="2508"/>
    <n v="-2508"/>
    <n v="0"/>
    <n v="17424.5"/>
    <s v="Term"/>
    <s v="Chq 1/12/2020"/>
    <m/>
  </r>
  <r>
    <d v="2020-08-08T00:00:00"/>
    <x v="3"/>
    <x v="9"/>
    <s v="C00000004"/>
    <x v="3"/>
    <x v="7"/>
    <n v="2"/>
    <s v="T120"/>
    <x v="2"/>
    <d v="2020-12-06T00:00:00"/>
    <x v="6"/>
    <x v="0"/>
    <n v="2508"/>
    <n v="-2508"/>
    <n v="0"/>
    <n v="19932.5"/>
    <s v="Term"/>
    <s v="Chq 1/12/2020"/>
    <m/>
  </r>
  <r>
    <d v="2020-08-08T00:00:00"/>
    <x v="3"/>
    <x v="10"/>
    <s v="C00000004"/>
    <x v="3"/>
    <x v="9"/>
    <n v="2"/>
    <s v="T120"/>
    <x v="2"/>
    <d v="2020-12-06T00:00:00"/>
    <x v="6"/>
    <x v="0"/>
    <n v="324"/>
    <n v="-324"/>
    <n v="0"/>
    <n v="20256.5"/>
    <s v="Term"/>
    <s v="Chq 1/12/2020"/>
    <m/>
  </r>
  <r>
    <d v="2020-08-10T00:00:00"/>
    <x v="3"/>
    <x v="11"/>
    <s v="C00000005"/>
    <x v="4"/>
    <x v="7"/>
    <n v="1"/>
    <s v="Cash"/>
    <x v="0"/>
    <d v="2020-08-10T00:00:00"/>
    <x v="2"/>
    <x v="0"/>
    <n v="1496"/>
    <n v="-1496"/>
    <n v="0"/>
    <n v="21752.5"/>
    <s v="Chq"/>
    <s v="Chq 10/8"/>
    <m/>
  </r>
  <r>
    <d v="2020-08-10T00:00:00"/>
    <x v="3"/>
    <x v="11"/>
    <s v="C00000005"/>
    <x v="4"/>
    <x v="4"/>
    <n v="1"/>
    <s v="Cash"/>
    <x v="0"/>
    <d v="2020-08-10T00:00:00"/>
    <x v="2"/>
    <x v="0"/>
    <n v="90"/>
    <n v="-90"/>
    <n v="0"/>
    <n v="21842.5"/>
    <s v="Chq"/>
    <s v="Chq 10/8"/>
    <m/>
  </r>
  <r>
    <d v="2020-08-10T00:00:00"/>
    <x v="3"/>
    <x v="12"/>
    <s v="C00000003"/>
    <x v="2"/>
    <x v="7"/>
    <n v="2"/>
    <s v="T45"/>
    <x v="1"/>
    <d v="2020-09-24T00:00:00"/>
    <x v="7"/>
    <x v="0"/>
    <n v="3036"/>
    <n v="-3036"/>
    <n v="0"/>
    <n v="24878.5"/>
    <s v="PD Chq"/>
    <s v="PD chq 13/9, RM1,700/- &amp; 20/9, RM1,706/-"/>
    <m/>
  </r>
  <r>
    <d v="2020-08-10T00:00:00"/>
    <x v="3"/>
    <x v="12"/>
    <s v="C00000003"/>
    <x v="2"/>
    <x v="4"/>
    <n v="4"/>
    <s v="T45"/>
    <x v="1"/>
    <d v="2020-09-24T00:00:00"/>
    <x v="7"/>
    <x v="0"/>
    <n v="370"/>
    <n v="-370"/>
    <n v="0"/>
    <n v="25248.5"/>
    <s v="PD Chq"/>
    <s v="PD chq 13/9, RM1,700/- &amp; 20/9, RM1,706/-"/>
    <m/>
  </r>
  <r>
    <d v="2020-08-12T00:00:00"/>
    <x v="3"/>
    <x v="13"/>
    <s v="C00000001"/>
    <x v="0"/>
    <x v="7"/>
    <n v="1"/>
    <s v="Cash"/>
    <x v="0"/>
    <d v="2020-08-12T00:00:00"/>
    <x v="2"/>
    <x v="0"/>
    <n v="1496"/>
    <n v="-1496"/>
    <n v="0"/>
    <n v="26744.5"/>
    <s v="Trsf"/>
    <s v="Trsf 23/8"/>
    <m/>
  </r>
  <r>
    <d v="2020-08-12T00:00:00"/>
    <x v="3"/>
    <x v="13"/>
    <s v="C00000001"/>
    <x v="0"/>
    <x v="1"/>
    <n v="4"/>
    <s v="Cash"/>
    <x v="0"/>
    <d v="2020-08-12T00:00:00"/>
    <x v="2"/>
    <x v="0"/>
    <n v="962"/>
    <n v="-962"/>
    <n v="0"/>
    <n v="27706.5"/>
    <s v="Trsf"/>
    <s v="Trsf 23/8"/>
    <m/>
  </r>
  <r>
    <d v="2020-08-12T00:00:00"/>
    <x v="3"/>
    <x v="13"/>
    <s v="C00000001"/>
    <x v="0"/>
    <x v="8"/>
    <n v="2"/>
    <s v="Cash"/>
    <x v="0"/>
    <d v="2020-08-12T00:00:00"/>
    <x v="2"/>
    <x v="0"/>
    <n v="464"/>
    <n v="-464"/>
    <n v="0"/>
    <n v="28170.5"/>
    <s v="Trsf"/>
    <s v="Trsf 23/8"/>
    <m/>
  </r>
  <r>
    <d v="2020-08-13T00:00:00"/>
    <x v="3"/>
    <x v="14"/>
    <s v="C00000001"/>
    <x v="0"/>
    <x v="2"/>
    <n v="4"/>
    <s v="Cash"/>
    <x v="0"/>
    <d v="2020-08-13T00:00:00"/>
    <x v="2"/>
    <x v="0"/>
    <n v="960"/>
    <n v="-960"/>
    <n v="0"/>
    <n v="29130.5"/>
    <s v="Trsf"/>
    <s v="Trsf 23/8"/>
    <m/>
  </r>
  <r>
    <d v="2020-08-19T00:00:00"/>
    <x v="3"/>
    <x v="15"/>
    <s v="C00000003"/>
    <x v="2"/>
    <x v="10"/>
    <n v="1"/>
    <s v="T45"/>
    <x v="1"/>
    <d v="2020-10-03T00:00:00"/>
    <x v="3"/>
    <x v="0"/>
    <n v="367.2"/>
    <n v="-367.2"/>
    <n v="0"/>
    <n v="29497.7"/>
    <s v="PD Chq"/>
    <s v="PD Chq 27/9, RM1,270.20"/>
    <m/>
  </r>
  <r>
    <d v="2020-08-19T00:00:00"/>
    <x v="3"/>
    <x v="16"/>
    <s v="C00000006"/>
    <x v="5"/>
    <x v="7"/>
    <n v="1"/>
    <s v="Cash"/>
    <x v="0"/>
    <d v="2020-08-19T00:00:00"/>
    <x v="2"/>
    <x v="0"/>
    <n v="1496"/>
    <n v="-1496"/>
    <n v="0"/>
    <n v="30993.7"/>
    <s v="Chq"/>
    <s v="Chq 19/8"/>
    <m/>
  </r>
  <r>
    <d v="2020-08-19T00:00:00"/>
    <x v="3"/>
    <x v="16"/>
    <s v="C00000006"/>
    <x v="5"/>
    <x v="5"/>
    <n v="1"/>
    <s v="Cash"/>
    <x v="0"/>
    <d v="2020-08-19T00:00:00"/>
    <x v="2"/>
    <x v="0"/>
    <n v="210"/>
    <n v="-210"/>
    <n v="0"/>
    <n v="31203.7"/>
    <s v="Chq"/>
    <s v="Chq 19/8"/>
    <m/>
  </r>
  <r>
    <d v="2020-08-22T00:00:00"/>
    <x v="3"/>
    <x v="17"/>
    <s v="C00000007"/>
    <x v="6"/>
    <x v="10"/>
    <n v="4"/>
    <s v="T60"/>
    <x v="3"/>
    <d v="2020-10-21T00:00:00"/>
    <x v="3"/>
    <x v="0"/>
    <n v="1296"/>
    <n v="-1296"/>
    <n v="0"/>
    <n v="32499.7"/>
    <s v="Term"/>
    <s v="Due 30/9/2020, Trsf IBG 1/10/2020"/>
    <m/>
  </r>
  <r>
    <d v="2020-08-22T00:00:00"/>
    <x v="3"/>
    <x v="17"/>
    <s v="C00000007"/>
    <x v="6"/>
    <x v="5"/>
    <n v="4"/>
    <s v="T60"/>
    <x v="3"/>
    <d v="2020-10-21T00:00:00"/>
    <x v="3"/>
    <x v="0"/>
    <n v="840"/>
    <n v="-840"/>
    <n v="0"/>
    <n v="33339.699999999997"/>
    <s v="Term"/>
    <s v="Due 30/9/2020, Trsf IBG 1/10/2020"/>
    <m/>
  </r>
  <r>
    <d v="2020-08-22T00:00:00"/>
    <x v="3"/>
    <x v="17"/>
    <s v="C00000007"/>
    <x v="6"/>
    <x v="11"/>
    <n v="2"/>
    <s v="T60"/>
    <x v="3"/>
    <d v="2020-10-21T00:00:00"/>
    <x v="3"/>
    <x v="0"/>
    <n v="460"/>
    <n v="-460"/>
    <n v="0"/>
    <n v="33799.699999999997"/>
    <s v="Term"/>
    <s v="Due 30/9/2020, Trsf IBG 1/10/2020"/>
    <m/>
  </r>
  <r>
    <d v="2020-08-22T00:00:00"/>
    <x v="3"/>
    <x v="17"/>
    <s v="C00000007"/>
    <x v="6"/>
    <x v="4"/>
    <n v="4"/>
    <s v="T60"/>
    <x v="3"/>
    <d v="2020-10-21T00:00:00"/>
    <x v="3"/>
    <x v="0"/>
    <n v="360"/>
    <n v="-360"/>
    <n v="0"/>
    <n v="34159.699999999997"/>
    <s v="Term"/>
    <s v="Due 30/9/2020, Trsf IBG 1/10/2020"/>
    <m/>
  </r>
  <r>
    <d v="2020-08-22T00:00:00"/>
    <x v="3"/>
    <x v="18"/>
    <s v="C00000008"/>
    <x v="7"/>
    <x v="7"/>
    <n v="1"/>
    <s v="Cash"/>
    <x v="0"/>
    <d v="2020-08-22T00:00:00"/>
    <x v="2"/>
    <x v="0"/>
    <n v="1452"/>
    <n v="-1452"/>
    <n v="0"/>
    <n v="35611.699999999997"/>
    <s v="Trsf"/>
    <s v="Trsf 24/8"/>
    <m/>
  </r>
  <r>
    <d v="2020-08-24T00:00:00"/>
    <x v="3"/>
    <x v="19"/>
    <s v="C00000003"/>
    <x v="2"/>
    <x v="7"/>
    <n v="1"/>
    <s v="T45"/>
    <x v="1"/>
    <d v="2020-10-08T00:00:00"/>
    <x v="3"/>
    <x v="0"/>
    <n v="1518"/>
    <n v="-1518"/>
    <n v="0"/>
    <n v="37129.699999999997"/>
    <s v="PD Chq"/>
    <s v="PD Chq 27/9, RM1,270.20 &amp; 11/10, RM1,000.00"/>
    <m/>
  </r>
  <r>
    <d v="2020-08-24T00:00:00"/>
    <x v="3"/>
    <x v="19"/>
    <s v="C00000003"/>
    <x v="2"/>
    <x v="12"/>
    <n v="4"/>
    <s v="T45"/>
    <x v="1"/>
    <d v="2020-10-08T00:00:00"/>
    <x v="3"/>
    <x v="0"/>
    <n v="200"/>
    <n v="-200"/>
    <n v="0"/>
    <n v="37329.699999999997"/>
    <s v="PD Chq"/>
    <s v="PD Chq 11/10, RM1,000/-"/>
    <m/>
  </r>
  <r>
    <d v="2020-08-24T00:00:00"/>
    <x v="3"/>
    <x v="19"/>
    <s v="C00000003"/>
    <x v="2"/>
    <x v="4"/>
    <n v="2"/>
    <s v="T45"/>
    <x v="1"/>
    <d v="2020-10-08T00:00:00"/>
    <x v="3"/>
    <x v="0"/>
    <n v="185"/>
    <n v="-185"/>
    <n v="0"/>
    <n v="37514.699999999997"/>
    <s v="PD Chq"/>
    <s v="PD Chq 11/10, RM1,000/-"/>
    <m/>
  </r>
  <r>
    <d v="2020-08-25T00:00:00"/>
    <x v="3"/>
    <x v="20"/>
    <s v="C00000009"/>
    <x v="8"/>
    <x v="7"/>
    <n v="1"/>
    <s v="T60"/>
    <x v="3"/>
    <d v="2020-10-24T00:00:00"/>
    <x v="3"/>
    <x v="0"/>
    <n v="1276"/>
    <n v="-1276"/>
    <n v="0"/>
    <n v="38790.699999999997"/>
    <s v="Term"/>
    <s v="HLIB Chq No 008781, 28/11/20"/>
    <m/>
  </r>
  <r>
    <d v="2020-08-25T00:00:00"/>
    <x v="3"/>
    <x v="20"/>
    <s v="C00000009"/>
    <x v="8"/>
    <x v="13"/>
    <n v="1"/>
    <s v="T60"/>
    <x v="3"/>
    <d v="2020-10-24T00:00:00"/>
    <x v="3"/>
    <x v="0"/>
    <n v="1276"/>
    <n v="-1276"/>
    <n v="0"/>
    <n v="40066.699999999997"/>
    <s v="Term"/>
    <s v="HLIB Chq No 008781, 28/11/20"/>
    <m/>
  </r>
  <r>
    <d v="2020-08-25T00:00:00"/>
    <x v="3"/>
    <x v="21"/>
    <s v="C00000001"/>
    <x v="0"/>
    <x v="7"/>
    <n v="1"/>
    <s v="Cash"/>
    <x v="0"/>
    <d v="2020-08-25T00:00:00"/>
    <x v="2"/>
    <x v="0"/>
    <n v="1496"/>
    <n v="-1496"/>
    <n v="0"/>
    <n v="41562.699999999997"/>
    <s v="Trsf"/>
    <s v="Trsf 1/9/2020"/>
    <m/>
  </r>
  <r>
    <d v="2020-08-27T00:00:00"/>
    <x v="3"/>
    <x v="22"/>
    <s v="C00000010"/>
    <x v="9"/>
    <x v="7"/>
    <n v="4"/>
    <s v="T120"/>
    <x v="2"/>
    <d v="2020-12-25T00:00:00"/>
    <x v="6"/>
    <x v="0"/>
    <n v="5280"/>
    <n v="-5280"/>
    <n v="0"/>
    <n v="46842.7"/>
    <s v="Term"/>
    <s v="Trsf 23/12/2020"/>
    <m/>
  </r>
  <r>
    <d v="2020-08-27T00:00:00"/>
    <x v="3"/>
    <x v="22"/>
    <s v="C00000010"/>
    <x v="9"/>
    <x v="1"/>
    <n v="2"/>
    <s v="T120"/>
    <x v="2"/>
    <d v="2020-12-25T00:00:00"/>
    <x v="6"/>
    <x v="0"/>
    <n v="444"/>
    <n v="-444"/>
    <n v="0"/>
    <n v="47286.7"/>
    <s v="Term"/>
    <s v="Trsf 23/12/2020"/>
    <m/>
  </r>
  <r>
    <d v="2020-08-27T00:00:00"/>
    <x v="3"/>
    <x v="22"/>
    <s v="C00000010"/>
    <x v="9"/>
    <x v="12"/>
    <n v="5"/>
    <s v="T120"/>
    <x v="2"/>
    <d v="2020-12-25T00:00:00"/>
    <x v="6"/>
    <x v="0"/>
    <n v="275"/>
    <n v="-275"/>
    <n v="0"/>
    <n v="47561.7"/>
    <s v="Term"/>
    <s v="Trsf 23/12/2020"/>
    <m/>
  </r>
  <r>
    <d v="2020-08-27T00:00:00"/>
    <x v="3"/>
    <x v="22"/>
    <s v="C00000010"/>
    <x v="9"/>
    <x v="4"/>
    <n v="4"/>
    <s v="T120"/>
    <x v="2"/>
    <d v="2020-12-25T00:00:00"/>
    <x v="6"/>
    <x v="0"/>
    <n v="360"/>
    <n v="-360"/>
    <n v="0"/>
    <n v="47921.7"/>
    <s v="Term"/>
    <s v="Trsf 23/12/2020"/>
    <m/>
  </r>
  <r>
    <d v="2020-08-27T00:00:00"/>
    <x v="3"/>
    <x v="22"/>
    <s v="C00000010"/>
    <x v="9"/>
    <x v="14"/>
    <n v="1"/>
    <s v="T120"/>
    <x v="2"/>
    <d v="2020-12-25T00:00:00"/>
    <x v="6"/>
    <x v="0"/>
    <n v="375"/>
    <n v="-375"/>
    <n v="0"/>
    <n v="48296.7"/>
    <s v="Term"/>
    <s v="Trsf 23/12/2020"/>
    <m/>
  </r>
  <r>
    <d v="2020-09-01T00:00:00"/>
    <x v="4"/>
    <x v="23"/>
    <s v="C00000008"/>
    <x v="7"/>
    <x v="15"/>
    <n v="2"/>
    <s v="Cash"/>
    <x v="0"/>
    <d v="2020-09-01T00:00:00"/>
    <x v="7"/>
    <x v="0"/>
    <n v="2948"/>
    <n v="-2948"/>
    <n v="0"/>
    <n v="51244.7"/>
    <s v="Trsf"/>
    <s v="Trsf 7/9/2020"/>
    <m/>
  </r>
  <r>
    <d v="2020-09-01T00:00:00"/>
    <x v="4"/>
    <x v="23"/>
    <s v="C00000008"/>
    <x v="7"/>
    <x v="5"/>
    <n v="4"/>
    <s v="Cash"/>
    <x v="0"/>
    <d v="2020-09-01T00:00:00"/>
    <x v="7"/>
    <x v="0"/>
    <n v="840"/>
    <n v="-840"/>
    <n v="0"/>
    <n v="52084.7"/>
    <s v="Trsf"/>
    <s v="Trsf 7/9/2020"/>
    <m/>
  </r>
  <r>
    <d v="2020-09-01T00:00:00"/>
    <x v="4"/>
    <x v="23"/>
    <s v="C00000008"/>
    <x v="7"/>
    <x v="4"/>
    <n v="2"/>
    <s v="Cash"/>
    <x v="0"/>
    <d v="2020-09-01T00:00:00"/>
    <x v="7"/>
    <x v="0"/>
    <n v="180"/>
    <n v="-180"/>
    <n v="0"/>
    <n v="52264.7"/>
    <s v="Trsf"/>
    <s v="Trsf 7/9/2020"/>
    <m/>
  </r>
  <r>
    <d v="2020-09-02T00:00:00"/>
    <x v="4"/>
    <x v="24"/>
    <s v="C00000001"/>
    <x v="0"/>
    <x v="6"/>
    <n v="1"/>
    <s v="Cash"/>
    <x v="0"/>
    <d v="2020-09-02T00:00:00"/>
    <x v="7"/>
    <x v="0"/>
    <n v="1250"/>
    <n v="-1250"/>
    <n v="0"/>
    <n v="53514.7"/>
    <s v="Trsf"/>
    <s v="Trsf 5/9/2020"/>
    <s v="Delived on 3/9/2020"/>
  </r>
  <r>
    <d v="2020-09-05T00:00:00"/>
    <x v="4"/>
    <x v="25"/>
    <s v="C00000001"/>
    <x v="0"/>
    <x v="15"/>
    <n v="1"/>
    <s v="Cash"/>
    <x v="0"/>
    <d v="2020-09-05T00:00:00"/>
    <x v="7"/>
    <x v="0"/>
    <n v="1496"/>
    <n v="-1496"/>
    <n v="0"/>
    <n v="55010.7"/>
    <s v="Trsf"/>
    <s v="Trsf 5/9/2020"/>
    <m/>
  </r>
  <r>
    <d v="2020-09-05T00:00:00"/>
    <x v="4"/>
    <x v="25"/>
    <s v="C00000001"/>
    <x v="0"/>
    <x v="1"/>
    <n v="4"/>
    <s v="Cash"/>
    <x v="0"/>
    <d v="2020-09-05T00:00:00"/>
    <x v="7"/>
    <x v="0"/>
    <n v="962"/>
    <n v="-962"/>
    <n v="0"/>
    <n v="55972.7"/>
    <s v="Trsf"/>
    <s v="Trsf 5/9/2020"/>
    <m/>
  </r>
  <r>
    <d v="2020-09-17T00:00:00"/>
    <x v="4"/>
    <x v="26"/>
    <s v="C00000004"/>
    <x v="3"/>
    <x v="7"/>
    <n v="5"/>
    <s v="T120"/>
    <x v="2"/>
    <d v="2021-01-15T00:00:00"/>
    <x v="8"/>
    <x v="1"/>
    <n v="6270"/>
    <m/>
    <n v="6270"/>
    <n v="62242.7"/>
    <s v="Term"/>
    <s v="Due 31/12/2020"/>
    <m/>
  </r>
  <r>
    <d v="2020-09-17T00:00:00"/>
    <x v="4"/>
    <x v="26"/>
    <s v="C00000004"/>
    <x v="3"/>
    <x v="13"/>
    <n v="1"/>
    <s v="T120"/>
    <x v="2"/>
    <d v="2021-01-15T00:00:00"/>
    <x v="8"/>
    <x v="1"/>
    <n v="1254"/>
    <m/>
    <n v="1254"/>
    <n v="63496.7"/>
    <s v="Term"/>
    <s v="Due 31/12/2020"/>
    <m/>
  </r>
  <r>
    <d v="2020-09-17T00:00:00"/>
    <x v="4"/>
    <x v="26"/>
    <s v="C00000004"/>
    <x v="3"/>
    <x v="10"/>
    <n v="3"/>
    <s v="T120"/>
    <x v="2"/>
    <d v="2021-01-15T00:00:00"/>
    <x v="8"/>
    <x v="1"/>
    <n v="874.80000000000007"/>
    <m/>
    <n v="874.80000000000007"/>
    <n v="64371.5"/>
    <s v="Term"/>
    <s v="Due 31/12/2020"/>
    <m/>
  </r>
  <r>
    <d v="2020-09-17T00:00:00"/>
    <x v="4"/>
    <x v="26"/>
    <s v="C00000004"/>
    <x v="3"/>
    <x v="16"/>
    <n v="3"/>
    <s v="T120"/>
    <x v="2"/>
    <d v="2021-01-15T00:00:00"/>
    <x v="8"/>
    <x v="1"/>
    <n v="874.80000000000007"/>
    <m/>
    <n v="874.80000000000007"/>
    <n v="65246.3"/>
    <s v="Term"/>
    <s v="Due 31/12/2020"/>
    <m/>
  </r>
  <r>
    <d v="2020-09-17T00:00:00"/>
    <x v="4"/>
    <x v="26"/>
    <s v="C00000004"/>
    <x v="3"/>
    <x v="5"/>
    <n v="6"/>
    <s v="T120"/>
    <x v="2"/>
    <d v="2021-01-15T00:00:00"/>
    <x v="8"/>
    <x v="1"/>
    <n v="1224"/>
    <m/>
    <n v="1224"/>
    <n v="66470.3"/>
    <s v="Term"/>
    <s v="Due 31/12/2020"/>
    <m/>
  </r>
  <r>
    <d v="2020-09-17T00:00:00"/>
    <x v="4"/>
    <x v="26"/>
    <s v="C00000004"/>
    <x v="3"/>
    <x v="4"/>
    <n v="4"/>
    <s v="T120"/>
    <x v="2"/>
    <d v="2021-01-15T00:00:00"/>
    <x v="8"/>
    <x v="1"/>
    <n v="360"/>
    <m/>
    <n v="360"/>
    <n v="66830.3"/>
    <s v="Term"/>
    <s v="Due 31/12/2020"/>
    <m/>
  </r>
  <r>
    <d v="2020-09-17T00:00:00"/>
    <x v="4"/>
    <x v="26"/>
    <s v="C00000004"/>
    <x v="3"/>
    <x v="17"/>
    <n v="1"/>
    <s v="T120"/>
    <x v="2"/>
    <d v="2021-01-15T00:00:00"/>
    <x v="8"/>
    <x v="1"/>
    <n v="390"/>
    <m/>
    <n v="390"/>
    <n v="67220.3"/>
    <s v="Term"/>
    <s v="Due 31/12/2020"/>
    <m/>
  </r>
  <r>
    <d v="2020-09-17T00:00:00"/>
    <x v="4"/>
    <x v="27"/>
    <s v="C00000001"/>
    <x v="0"/>
    <x v="15"/>
    <n v="1"/>
    <s v="Cash"/>
    <x v="0"/>
    <d v="2020-09-17T00:00:00"/>
    <x v="7"/>
    <x v="0"/>
    <n v="1496"/>
    <n v="-1496"/>
    <n v="0"/>
    <n v="68716.3"/>
    <s v="Trsf"/>
    <s v="Trst 22/9/2020"/>
    <m/>
  </r>
  <r>
    <d v="2020-09-17T00:00:00"/>
    <x v="4"/>
    <x v="27"/>
    <s v="C00000001"/>
    <x v="0"/>
    <x v="1"/>
    <n v="2"/>
    <s v="Cash"/>
    <x v="0"/>
    <d v="2020-09-17T00:00:00"/>
    <x v="7"/>
    <x v="0"/>
    <n v="481"/>
    <n v="-481"/>
    <n v="0"/>
    <n v="69197.3"/>
    <s v="Trsf"/>
    <s v="Trst 22/9/2020"/>
    <m/>
  </r>
  <r>
    <d v="2020-09-22T00:00:00"/>
    <x v="4"/>
    <x v="28"/>
    <s v="C00000004"/>
    <x v="3"/>
    <x v="7"/>
    <n v="5"/>
    <s v="T120"/>
    <x v="2"/>
    <d v="2021-01-20T00:00:00"/>
    <x v="8"/>
    <x v="1"/>
    <n v="6270"/>
    <m/>
    <n v="6270"/>
    <n v="75467.3"/>
    <s v="Term"/>
    <s v="Due 31/12/2020"/>
    <m/>
  </r>
  <r>
    <d v="2020-09-22T00:00:00"/>
    <x v="4"/>
    <x v="28"/>
    <s v="C00000004"/>
    <x v="3"/>
    <x v="13"/>
    <n v="1"/>
    <s v="T120"/>
    <x v="2"/>
    <d v="2021-01-20T00:00:00"/>
    <x v="8"/>
    <x v="1"/>
    <n v="1254"/>
    <m/>
    <n v="1254"/>
    <n v="76721.3"/>
    <s v="Term"/>
    <s v="Due 31/12/2020"/>
    <m/>
  </r>
  <r>
    <d v="2020-09-22T00:00:00"/>
    <x v="4"/>
    <x v="28"/>
    <s v="C00000004"/>
    <x v="3"/>
    <x v="10"/>
    <n v="5"/>
    <s v="T120"/>
    <x v="2"/>
    <d v="2021-01-20T00:00:00"/>
    <x v="8"/>
    <x v="1"/>
    <n v="1458"/>
    <m/>
    <n v="1458"/>
    <n v="78179.3"/>
    <s v="Term"/>
    <s v="Due 31/12/2020"/>
    <m/>
  </r>
  <r>
    <d v="2020-09-22T00:00:00"/>
    <x v="4"/>
    <x v="28"/>
    <s v="C00000004"/>
    <x v="3"/>
    <x v="16"/>
    <n v="2"/>
    <s v="T120"/>
    <x v="2"/>
    <d v="2021-01-20T00:00:00"/>
    <x v="8"/>
    <x v="1"/>
    <n v="583.20000000000005"/>
    <m/>
    <n v="583.20000000000005"/>
    <n v="78762.5"/>
    <s v="Term"/>
    <s v="Due 31/12/2020"/>
    <m/>
  </r>
  <r>
    <d v="2020-09-22T00:00:00"/>
    <x v="4"/>
    <x v="28"/>
    <s v="C00000004"/>
    <x v="3"/>
    <x v="5"/>
    <n v="10"/>
    <s v="T120"/>
    <x v="2"/>
    <d v="2021-01-20T00:00:00"/>
    <x v="8"/>
    <x v="1"/>
    <n v="2040"/>
    <m/>
    <n v="2040"/>
    <n v="80802.5"/>
    <s v="Term"/>
    <s v="Due 31/12/2020"/>
    <m/>
  </r>
  <r>
    <d v="2020-09-23T00:00:00"/>
    <x v="4"/>
    <x v="29"/>
    <s v="C00000010"/>
    <x v="9"/>
    <x v="7"/>
    <n v="5"/>
    <s v="T120"/>
    <x v="2"/>
    <d v="2021-01-21T00:00:00"/>
    <x v="8"/>
    <x v="1"/>
    <n v="6600"/>
    <m/>
    <n v="6600"/>
    <n v="87402.5"/>
    <s v="Term"/>
    <s v="Due 31/12/2020"/>
    <m/>
  </r>
  <r>
    <d v="2020-09-23T00:00:00"/>
    <x v="4"/>
    <x v="29"/>
    <s v="C00000010"/>
    <x v="9"/>
    <x v="1"/>
    <n v="4"/>
    <s v="T120"/>
    <x v="2"/>
    <d v="2021-01-21T00:00:00"/>
    <x v="8"/>
    <x v="1"/>
    <n v="888"/>
    <m/>
    <n v="888"/>
    <n v="88290.5"/>
    <s v="Term"/>
    <s v="Due 31/12/2020"/>
    <m/>
  </r>
  <r>
    <d v="2020-09-23T00:00:00"/>
    <x v="4"/>
    <x v="29"/>
    <s v="C00000010"/>
    <x v="9"/>
    <x v="12"/>
    <n v="5"/>
    <s v="T120"/>
    <x v="2"/>
    <d v="2021-01-21T00:00:00"/>
    <x v="8"/>
    <x v="1"/>
    <n v="275"/>
    <m/>
    <n v="275"/>
    <n v="88565.5"/>
    <s v="Term"/>
    <s v="Due 31/12/2020"/>
    <m/>
  </r>
  <r>
    <d v="2020-09-23T00:00:00"/>
    <x v="4"/>
    <x v="29"/>
    <s v="C00000010"/>
    <x v="9"/>
    <x v="4"/>
    <n v="4"/>
    <s v="T120"/>
    <x v="2"/>
    <d v="2021-01-21T00:00:00"/>
    <x v="8"/>
    <x v="1"/>
    <n v="360"/>
    <m/>
    <n v="360"/>
    <n v="88925.5"/>
    <s v="Term"/>
    <s v="Due 31/12/2020"/>
    <m/>
  </r>
  <r>
    <d v="2020-09-23T00:00:00"/>
    <x v="4"/>
    <x v="30"/>
    <s v="C00000001"/>
    <x v="0"/>
    <x v="8"/>
    <n v="6"/>
    <s v="Cash"/>
    <x v="0"/>
    <d v="2020-09-23T00:00:00"/>
    <x v="7"/>
    <x v="0"/>
    <n v="1392"/>
    <n v="-1392"/>
    <n v="0"/>
    <n v="90317.5"/>
    <s v="Term"/>
    <s v="Trst 01/10/2020"/>
    <m/>
  </r>
  <r>
    <d v="2020-09-26T00:00:00"/>
    <x v="4"/>
    <x v="31"/>
    <s v="C00000001"/>
    <x v="0"/>
    <x v="7"/>
    <n v="1"/>
    <s v="Cash"/>
    <x v="0"/>
    <d v="2020-09-26T00:00:00"/>
    <x v="7"/>
    <x v="0"/>
    <n v="1496"/>
    <n v="-1496"/>
    <n v="0"/>
    <n v="91813.5"/>
    <s v="Term"/>
    <s v="Trst 01/10/2020"/>
    <m/>
  </r>
  <r>
    <d v="2020-10-05T00:00:00"/>
    <x v="5"/>
    <x v="32"/>
    <s v="C00000005"/>
    <x v="4"/>
    <x v="15"/>
    <n v="1"/>
    <s v="Cash"/>
    <x v="0"/>
    <d v="2020-10-05T00:00:00"/>
    <x v="3"/>
    <x v="0"/>
    <n v="1496"/>
    <n v="-1496"/>
    <n v="0"/>
    <n v="93309.5"/>
    <s v="Term"/>
    <s v="Chq 5/10 (Bank in 19/10/2020)"/>
    <m/>
  </r>
  <r>
    <d v="2020-10-05T00:00:00"/>
    <x v="5"/>
    <x v="33"/>
    <s v="C00000003"/>
    <x v="2"/>
    <x v="15"/>
    <n v="3"/>
    <s v="T45"/>
    <x v="1"/>
    <d v="2020-11-19T00:00:00"/>
    <x v="5"/>
    <x v="0"/>
    <n v="4554"/>
    <n v="-4554"/>
    <n v="0"/>
    <n v="97863.5"/>
    <s v="Term"/>
    <s v="PD Chq 14/11, RM2,713/-"/>
    <m/>
  </r>
  <r>
    <d v="2020-10-05T00:00:00"/>
    <x v="5"/>
    <x v="33"/>
    <s v="C00000003"/>
    <x v="2"/>
    <x v="12"/>
    <n v="8"/>
    <s v="T45"/>
    <x v="1"/>
    <d v="2020-11-19T00:00:00"/>
    <x v="5"/>
    <x v="0"/>
    <n v="400"/>
    <n v="-400"/>
    <n v="0"/>
    <n v="98263.5"/>
    <s v="Term"/>
    <s v="PD Chq 21/11, RM1,500/-"/>
    <m/>
  </r>
  <r>
    <d v="2020-10-05T00:00:00"/>
    <x v="5"/>
    <x v="33"/>
    <s v="C00000003"/>
    <x v="2"/>
    <x v="4"/>
    <n v="6"/>
    <s v="T45"/>
    <x v="1"/>
    <d v="2020-11-19T00:00:00"/>
    <x v="5"/>
    <x v="0"/>
    <n v="555"/>
    <n v="-555"/>
    <n v="0"/>
    <n v="98818.5"/>
    <s v="Term"/>
    <s v="PD Chq 29/11, RM1,500/-"/>
    <m/>
  </r>
  <r>
    <d v="2020-10-05T00:00:00"/>
    <x v="5"/>
    <x v="33"/>
    <s v="C00000003"/>
    <x v="2"/>
    <x v="9"/>
    <n v="1"/>
    <s v="T45"/>
    <x v="1"/>
    <d v="2020-11-19T00:00:00"/>
    <x v="5"/>
    <x v="0"/>
    <n v="204"/>
    <n v="-204"/>
    <n v="0"/>
    <n v="99022.5"/>
    <s v="Term"/>
    <s v="PD Chq 29/11, RM1,500/-"/>
    <m/>
  </r>
  <r>
    <d v="2020-10-08T00:00:00"/>
    <x v="5"/>
    <x v="34"/>
    <s v="C00000004"/>
    <x v="3"/>
    <x v="7"/>
    <n v="5"/>
    <s v="T120"/>
    <x v="2"/>
    <d v="2021-02-05T00:00:00"/>
    <x v="9"/>
    <x v="1"/>
    <n v="6270"/>
    <m/>
    <n v="6270"/>
    <n v="105292.5"/>
    <s v="Term"/>
    <s v="Due 31/1/2020"/>
    <m/>
  </r>
  <r>
    <d v="2020-10-08T00:00:00"/>
    <x v="5"/>
    <x v="34"/>
    <s v="C00000004"/>
    <x v="3"/>
    <x v="13"/>
    <n v="1"/>
    <s v="T120"/>
    <x v="2"/>
    <d v="2021-02-05T00:00:00"/>
    <x v="9"/>
    <x v="1"/>
    <n v="1254"/>
    <m/>
    <n v="1254"/>
    <n v="106546.5"/>
    <s v="Term"/>
    <s v="Due 31/1/2020"/>
    <m/>
  </r>
  <r>
    <d v="2020-10-08T00:00:00"/>
    <x v="5"/>
    <x v="34"/>
    <s v="C00000004"/>
    <x v="3"/>
    <x v="16"/>
    <n v="3"/>
    <s v="T120"/>
    <x v="2"/>
    <d v="2021-02-05T00:00:00"/>
    <x v="9"/>
    <x v="1"/>
    <n v="874.80000000000007"/>
    <m/>
    <n v="874.80000000000007"/>
    <n v="107421.3"/>
    <s v="Term"/>
    <s v="Due 31/1/2020"/>
    <m/>
  </r>
  <r>
    <d v="2020-10-08T00:00:00"/>
    <x v="5"/>
    <x v="34"/>
    <s v="C00000004"/>
    <x v="3"/>
    <x v="5"/>
    <n v="10"/>
    <s v="T120"/>
    <x v="2"/>
    <d v="2021-02-05T00:00:00"/>
    <x v="9"/>
    <x v="1"/>
    <n v="2040"/>
    <m/>
    <n v="2040"/>
    <n v="109461.3"/>
    <s v="Term"/>
    <s v="Due 31/1/2020"/>
    <m/>
  </r>
  <r>
    <d v="2020-10-08T00:00:00"/>
    <x v="5"/>
    <x v="34"/>
    <s v="C00000004"/>
    <x v="3"/>
    <x v="4"/>
    <n v="2"/>
    <s v="T120"/>
    <x v="2"/>
    <d v="2021-02-05T00:00:00"/>
    <x v="9"/>
    <x v="1"/>
    <n v="180"/>
    <m/>
    <n v="180"/>
    <n v="109641.3"/>
    <s v="Term"/>
    <s v="Due 31/1/2020"/>
    <m/>
  </r>
  <r>
    <d v="2020-10-12T00:00:00"/>
    <x v="5"/>
    <x v="35"/>
    <s v="C00000004"/>
    <x v="3"/>
    <x v="7"/>
    <n v="6"/>
    <s v="T120"/>
    <x v="2"/>
    <d v="2021-02-09T00:00:00"/>
    <x v="9"/>
    <x v="1"/>
    <n v="7524"/>
    <m/>
    <n v="7524"/>
    <n v="117165.3"/>
    <s v="Term"/>
    <s v="Due 31/1/2020"/>
    <m/>
  </r>
  <r>
    <d v="2020-10-12T00:00:00"/>
    <x v="5"/>
    <x v="35"/>
    <s v="C00000004"/>
    <x v="3"/>
    <x v="13"/>
    <n v="1"/>
    <s v="T120"/>
    <x v="2"/>
    <d v="2021-02-09T00:00:00"/>
    <x v="9"/>
    <x v="1"/>
    <n v="1254"/>
    <m/>
    <n v="1254"/>
    <n v="118419.3"/>
    <s v="Term"/>
    <s v="Due 31/1/2020"/>
    <m/>
  </r>
  <r>
    <d v="2020-10-12T00:00:00"/>
    <x v="5"/>
    <x v="36"/>
    <s v="C00000001"/>
    <x v="0"/>
    <x v="15"/>
    <n v="1"/>
    <s v="Cash"/>
    <x v="0"/>
    <d v="2020-10-12T00:00:00"/>
    <x v="3"/>
    <x v="0"/>
    <n v="1496"/>
    <n v="-1496"/>
    <n v="0"/>
    <n v="119915.3"/>
    <s v="Trsf"/>
    <s v="Trsf 19/10/2020"/>
    <m/>
  </r>
  <r>
    <d v="2020-10-12T00:00:00"/>
    <x v="5"/>
    <x v="36"/>
    <s v="C00000001"/>
    <x v="0"/>
    <x v="1"/>
    <n v="4"/>
    <s v="Cash"/>
    <x v="0"/>
    <d v="2020-10-12T00:00:00"/>
    <x v="3"/>
    <x v="0"/>
    <n v="962"/>
    <n v="-962"/>
    <n v="0"/>
    <n v="120877.3"/>
    <s v="Trsf"/>
    <s v="Trsf 19/10/2020"/>
    <m/>
  </r>
  <r>
    <d v="2020-10-14T00:00:00"/>
    <x v="5"/>
    <x v="37"/>
    <s v="C00000007"/>
    <x v="6"/>
    <x v="5"/>
    <n v="7"/>
    <s v="T60"/>
    <x v="3"/>
    <d v="2020-12-13T00:00:00"/>
    <x v="6"/>
    <x v="0"/>
    <n v="1470"/>
    <n v="-1470"/>
    <n v="0"/>
    <n v="122347.3"/>
    <s v="Term"/>
    <s v="Due 30/11/2020"/>
    <m/>
  </r>
  <r>
    <d v="2020-10-14T00:00:00"/>
    <x v="5"/>
    <x v="37"/>
    <s v="C00000007"/>
    <x v="6"/>
    <x v="4"/>
    <n v="8"/>
    <s v="T60"/>
    <x v="3"/>
    <d v="2020-12-13T00:00:00"/>
    <x v="6"/>
    <x v="0"/>
    <n v="720"/>
    <n v="-720"/>
    <n v="0"/>
    <n v="123067.3"/>
    <s v="Term"/>
    <s v="Due 30/11/2020"/>
    <m/>
  </r>
  <r>
    <d v="2020-10-19T00:00:00"/>
    <x v="5"/>
    <x v="37"/>
    <s v="C00000007"/>
    <x v="6"/>
    <x v="11"/>
    <n v="2"/>
    <s v="T60"/>
    <x v="3"/>
    <d v="2020-12-18T00:00:00"/>
    <x v="6"/>
    <x v="0"/>
    <n v="460"/>
    <n v="-460"/>
    <n v="0"/>
    <n v="123527.3"/>
    <s v="Term"/>
    <s v="Due 30/11/2020"/>
    <m/>
  </r>
  <r>
    <d v="2020-10-17T00:00:00"/>
    <x v="5"/>
    <x v="38"/>
    <s v="C00000003"/>
    <x v="2"/>
    <x v="18"/>
    <n v="4"/>
    <s v="T45"/>
    <x v="1"/>
    <d v="2020-12-01T00:00:00"/>
    <x v="6"/>
    <x v="0"/>
    <n v="180"/>
    <n v="-180"/>
    <n v="0"/>
    <n v="123707.3"/>
    <s v="Term"/>
    <s v="PD Chq 22/10, RM384/-"/>
    <m/>
  </r>
  <r>
    <d v="2020-10-17T00:00:00"/>
    <x v="5"/>
    <x v="39"/>
    <s v="C00000003"/>
    <x v="2"/>
    <x v="9"/>
    <n v="1"/>
    <s v="T45"/>
    <x v="1"/>
    <d v="2020-12-01T00:00:00"/>
    <x v="6"/>
    <x v="0"/>
    <n v="204"/>
    <n v="-204"/>
    <n v="0"/>
    <n v="123911.3"/>
    <s v="Term"/>
    <s v="PD Chq 22/10, RM384/-"/>
    <m/>
  </r>
  <r>
    <d v="2020-10-19T00:00:00"/>
    <x v="5"/>
    <x v="40"/>
    <s v="C00000001"/>
    <x v="0"/>
    <x v="2"/>
    <n v="4"/>
    <s v="Cash"/>
    <x v="0"/>
    <d v="2020-10-19T00:00:00"/>
    <x v="3"/>
    <x v="0"/>
    <n v="960"/>
    <n v="-960"/>
    <n v="0"/>
    <n v="124871.3"/>
    <s v="Trsf"/>
    <s v="Trsf 9/11/2020"/>
    <m/>
  </r>
  <r>
    <d v="2020-10-19T00:00:00"/>
    <x v="5"/>
    <x v="40"/>
    <s v="C00000001"/>
    <x v="0"/>
    <x v="19"/>
    <n v="1"/>
    <s v="Cash"/>
    <x v="0"/>
    <d v="2020-10-19T00:00:00"/>
    <x v="3"/>
    <x v="0"/>
    <n v="625"/>
    <n v="-625"/>
    <n v="0"/>
    <n v="125496.3"/>
    <s v="Trsf"/>
    <s v="Trsf 9/11/2020"/>
    <m/>
  </r>
  <r>
    <d v="2020-10-19T00:00:00"/>
    <x v="5"/>
    <x v="40"/>
    <s v="C00000001"/>
    <x v="0"/>
    <x v="20"/>
    <n v="1"/>
    <s v="Cash"/>
    <x v="0"/>
    <d v="2020-10-19T00:00:00"/>
    <x v="3"/>
    <x v="0"/>
    <n v="60"/>
    <n v="-60"/>
    <n v="0"/>
    <n v="125556.3"/>
    <s v="Trsf"/>
    <s v="Trsf 9/11/2020"/>
    <m/>
  </r>
  <r>
    <d v="2020-10-19T00:00:00"/>
    <x v="5"/>
    <x v="41"/>
    <s v="C00000005"/>
    <x v="4"/>
    <x v="4"/>
    <n v="1"/>
    <s v="Cash"/>
    <x v="0"/>
    <d v="2020-10-19T00:00:00"/>
    <x v="3"/>
    <x v="0"/>
    <n v="90"/>
    <n v="-90"/>
    <n v="0"/>
    <n v="125646.3"/>
    <s v="Chq"/>
    <s v="Chq CIMB 000054 28/10/2019"/>
    <m/>
  </r>
  <r>
    <d v="2020-10-21T00:00:00"/>
    <x v="5"/>
    <x v="42"/>
    <s v="C00000005"/>
    <x v="4"/>
    <x v="15"/>
    <n v="1"/>
    <s v="Cash"/>
    <x v="0"/>
    <d v="2020-10-21T00:00:00"/>
    <x v="3"/>
    <x v="0"/>
    <n v="1496"/>
    <n v="-1496"/>
    <n v="0"/>
    <n v="127142.3"/>
    <s v="Chq"/>
    <s v="Chq CIMB 000050 21/10/2020"/>
    <m/>
  </r>
  <r>
    <d v="2020-10-21T00:00:00"/>
    <x v="5"/>
    <x v="43"/>
    <s v="C00000010"/>
    <x v="9"/>
    <x v="7"/>
    <n v="5"/>
    <s v="T120"/>
    <x v="2"/>
    <d v="2021-02-18T00:00:00"/>
    <x v="9"/>
    <x v="1"/>
    <n v="6600"/>
    <m/>
    <n v="6600"/>
    <n v="133742.29999999999"/>
    <s v="Term"/>
    <s v="Due 31/1/2020"/>
    <m/>
  </r>
  <r>
    <d v="2020-10-21T00:00:00"/>
    <x v="5"/>
    <x v="43"/>
    <s v="C00000010"/>
    <x v="9"/>
    <x v="1"/>
    <n v="4"/>
    <s v="T120"/>
    <x v="2"/>
    <d v="2021-02-18T00:00:00"/>
    <x v="9"/>
    <x v="1"/>
    <n v="888"/>
    <m/>
    <n v="888"/>
    <n v="134630.29999999999"/>
    <s v="Term"/>
    <s v="Due 31/1/2020"/>
    <m/>
  </r>
  <r>
    <d v="2020-10-21T00:00:00"/>
    <x v="5"/>
    <x v="43"/>
    <s v="C00000010"/>
    <x v="9"/>
    <x v="12"/>
    <n v="5"/>
    <s v="T120"/>
    <x v="2"/>
    <d v="2021-02-18T00:00:00"/>
    <x v="9"/>
    <x v="1"/>
    <n v="275"/>
    <m/>
    <n v="275"/>
    <n v="134905.29999999999"/>
    <s v="Term"/>
    <s v="Due 31/1/2020"/>
    <m/>
  </r>
  <r>
    <d v="2020-10-21T00:00:00"/>
    <x v="5"/>
    <x v="43"/>
    <s v="C00000010"/>
    <x v="9"/>
    <x v="4"/>
    <n v="4"/>
    <s v="T120"/>
    <x v="2"/>
    <d v="2021-02-18T00:00:00"/>
    <x v="9"/>
    <x v="1"/>
    <n v="360"/>
    <m/>
    <n v="360"/>
    <n v="135265.29999999999"/>
    <s v="Term"/>
    <s v="Due 31/1/2020"/>
    <m/>
  </r>
  <r>
    <d v="2020-10-26T00:00:00"/>
    <x v="5"/>
    <x v="44"/>
    <s v="C00000003"/>
    <x v="2"/>
    <x v="15"/>
    <n v="3"/>
    <s v="T45"/>
    <x v="1"/>
    <d v="2020-12-10T00:00:00"/>
    <x v="6"/>
    <x v="0"/>
    <n v="4554"/>
    <n v="-4554"/>
    <n v="0"/>
    <n v="139819.29999999999"/>
    <s v="Term"/>
    <s v="PD Chq 12/10, 19/10 &amp; 26/10 "/>
    <m/>
  </r>
  <r>
    <d v="2020-10-26T00:00:00"/>
    <x v="5"/>
    <x v="44"/>
    <s v="C00000003"/>
    <x v="2"/>
    <x v="4"/>
    <n v="6"/>
    <s v="T45"/>
    <x v="1"/>
    <d v="2020-12-10T00:00:00"/>
    <x v="6"/>
    <x v="0"/>
    <n v="555"/>
    <n v="-555"/>
    <n v="0"/>
    <n v="140374.29999999999"/>
    <s v="Term"/>
    <s v="RM1,700/-, RM1,700/- &amp; RM1,709/-"/>
    <m/>
  </r>
  <r>
    <d v="2020-10-31T00:00:00"/>
    <x v="5"/>
    <x v="45"/>
    <s v="C00000001"/>
    <x v="0"/>
    <x v="15"/>
    <n v="1"/>
    <s v="Cash"/>
    <x v="0"/>
    <d v="2020-10-31T00:00:00"/>
    <x v="3"/>
    <x v="0"/>
    <n v="1496"/>
    <n v="-1496"/>
    <n v="0"/>
    <n v="141870.29999999999"/>
    <s v="Trsf"/>
    <s v="Trsf 9/11/2020"/>
    <m/>
  </r>
  <r>
    <d v="2020-10-31T00:00:00"/>
    <x v="5"/>
    <x v="45"/>
    <s v="C00000001"/>
    <x v="0"/>
    <x v="1"/>
    <n v="4"/>
    <s v="Cash"/>
    <x v="0"/>
    <d v="2020-10-31T00:00:00"/>
    <x v="3"/>
    <x v="0"/>
    <n v="962"/>
    <n v="-962"/>
    <n v="0"/>
    <n v="142832.29999999999"/>
    <s v="Trsf"/>
    <s v="Trsf 9/11/2020"/>
    <m/>
  </r>
  <r>
    <d v="2020-10-31T00:00:00"/>
    <x v="5"/>
    <x v="46"/>
    <s v="C00000005"/>
    <x v="4"/>
    <x v="15"/>
    <n v="1"/>
    <s v="Cash"/>
    <x v="0"/>
    <d v="2020-10-31T00:00:00"/>
    <x v="3"/>
    <x v="0"/>
    <n v="1496"/>
    <n v="-1496"/>
    <n v="0"/>
    <n v="144328.29999999999"/>
    <s v="Chq"/>
    <s v="Chq CIMB 000056, 31/10/2020"/>
    <m/>
  </r>
  <r>
    <d v="2020-11-09T00:00:00"/>
    <x v="6"/>
    <x v="47"/>
    <s v="C00000006"/>
    <x v="5"/>
    <x v="7"/>
    <n v="1"/>
    <s v="Cash"/>
    <x v="0"/>
    <d v="2020-11-09T00:00:00"/>
    <x v="5"/>
    <x v="0"/>
    <n v="1584"/>
    <n v="-1584"/>
    <n v="0"/>
    <n v="145912.29999999999"/>
    <s v="Chq"/>
    <s v="Bank in 16/12/2020"/>
    <m/>
  </r>
  <r>
    <d v="2020-11-09T00:00:00"/>
    <x v="6"/>
    <x v="47"/>
    <s v="C00000006"/>
    <x v="5"/>
    <x v="5"/>
    <n v="1"/>
    <s v="Cash"/>
    <x v="0"/>
    <d v="2020-11-09T00:00:00"/>
    <x v="5"/>
    <x v="0"/>
    <n v="210"/>
    <n v="-210"/>
    <n v="0"/>
    <n v="146122.29999999999"/>
    <s v="Chq"/>
    <s v="Bank in 16/12/2020"/>
    <m/>
  </r>
  <r>
    <d v="2020-11-09T00:00:00"/>
    <x v="6"/>
    <x v="47"/>
    <s v="C00000006"/>
    <x v="5"/>
    <x v="16"/>
    <n v="1"/>
    <s v="Cash"/>
    <x v="0"/>
    <d v="2020-11-09T00:00:00"/>
    <x v="5"/>
    <x v="0"/>
    <n v="378"/>
    <n v="-378"/>
    <n v="0"/>
    <n v="146500.29999999999"/>
    <s v="Chq"/>
    <s v="Bank in 16/12/2020"/>
    <m/>
  </r>
  <r>
    <d v="2020-11-09T00:00:00"/>
    <x v="6"/>
    <x v="47"/>
    <s v="C00000006"/>
    <x v="5"/>
    <x v="21"/>
    <n v="1"/>
    <s v="Cash"/>
    <x v="0"/>
    <d v="2020-11-09T00:00:00"/>
    <x v="5"/>
    <x v="0"/>
    <n v="130"/>
    <n v="-130"/>
    <n v="0"/>
    <n v="146630.29999999999"/>
    <s v="Chq"/>
    <s v="Bank in 16/12/2020"/>
    <m/>
  </r>
  <r>
    <d v="2020-11-10T00:00:00"/>
    <x v="6"/>
    <x v="48"/>
    <s v="C00000001"/>
    <x v="0"/>
    <x v="15"/>
    <n v="1"/>
    <s v="Cash"/>
    <x v="0"/>
    <d v="2020-11-10T00:00:00"/>
    <x v="5"/>
    <x v="0"/>
    <n v="1584"/>
    <n v="-1584"/>
    <n v="0"/>
    <n v="148214.29999999999"/>
    <s v="Chq"/>
    <s v="Trsf 20/11/2020"/>
    <m/>
  </r>
  <r>
    <d v="2020-11-10T00:00:00"/>
    <x v="6"/>
    <x v="48"/>
    <s v="C00000001"/>
    <x v="0"/>
    <x v="4"/>
    <n v="4"/>
    <s v="Cash"/>
    <x v="0"/>
    <d v="2020-11-10T00:00:00"/>
    <x v="5"/>
    <x v="0"/>
    <n v="370"/>
    <n v="-370"/>
    <n v="0"/>
    <n v="148584.29999999999"/>
    <s v="Chq"/>
    <s v="Trsf 20/11/2020"/>
    <m/>
  </r>
  <r>
    <d v="2020-11-10T00:00:00"/>
    <x v="6"/>
    <x v="49"/>
    <s v="C00000005"/>
    <x v="4"/>
    <x v="15"/>
    <n v="1"/>
    <s v="Cash"/>
    <x v="0"/>
    <d v="2020-11-10T00:00:00"/>
    <x v="5"/>
    <x v="0"/>
    <n v="1540"/>
    <n v="-1540"/>
    <n v="0"/>
    <n v="150124.29999999999"/>
    <s v="Chq"/>
    <s v="Chq CIMB 000058 10/11/20, Banked in 22/11/20"/>
    <m/>
  </r>
  <r>
    <d v="2020-11-10T00:00:00"/>
    <x v="6"/>
    <x v="49"/>
    <s v="C00000005"/>
    <x v="4"/>
    <x v="4"/>
    <n v="1"/>
    <s v="Cash"/>
    <x v="0"/>
    <d v="2020-11-10T00:00:00"/>
    <x v="5"/>
    <x v="0"/>
    <n v="90"/>
    <n v="-90"/>
    <n v="0"/>
    <n v="150214.29999999999"/>
    <s v="Chq"/>
    <s v="Chq CIMB 000058 10/11/20, Banked in 22/11/20"/>
    <m/>
  </r>
  <r>
    <d v="2020-11-11T00:00:00"/>
    <x v="6"/>
    <x v="50"/>
    <s v="C00000009"/>
    <x v="8"/>
    <x v="10"/>
    <n v="3"/>
    <s v="T60"/>
    <x v="3"/>
    <d v="2021-01-10T00:00:00"/>
    <x v="8"/>
    <x v="1"/>
    <n v="923.4"/>
    <m/>
    <n v="923.4"/>
    <n v="151137.69999999998"/>
    <s v="Term"/>
    <s v="Due 31/12/2020"/>
    <m/>
  </r>
  <r>
    <d v="2020-11-11T00:00:00"/>
    <x v="6"/>
    <x v="50"/>
    <s v="C00000009"/>
    <x v="8"/>
    <x v="16"/>
    <n v="1"/>
    <s v="T60"/>
    <x v="3"/>
    <d v="2021-01-10T00:00:00"/>
    <x v="8"/>
    <x v="1"/>
    <n v="307.8"/>
    <m/>
    <n v="307.8"/>
    <n v="151445.49999999997"/>
    <s v="Term"/>
    <s v="Due 31/12/2020"/>
    <m/>
  </r>
  <r>
    <d v="2020-11-18T00:00:00"/>
    <x v="6"/>
    <x v="51"/>
    <s v="C00000001"/>
    <x v="0"/>
    <x v="15"/>
    <n v="1"/>
    <s v="Cash"/>
    <x v="0"/>
    <d v="2020-11-18T00:00:00"/>
    <x v="5"/>
    <x v="0"/>
    <n v="1584"/>
    <n v="-1584"/>
    <n v="0"/>
    <n v="153029.49999999997"/>
    <s v="Term"/>
    <s v="Trsf 20/11/2020"/>
    <m/>
  </r>
  <r>
    <d v="2020-11-24T00:00:00"/>
    <x v="6"/>
    <x v="52"/>
    <s v="C00000001"/>
    <x v="0"/>
    <x v="8"/>
    <n v="2"/>
    <s v="Cash"/>
    <x v="0"/>
    <d v="2020-11-24T00:00:00"/>
    <x v="5"/>
    <x v="0"/>
    <n v="520"/>
    <n v="-520"/>
    <n v="0"/>
    <n v="153549.49999999997"/>
    <s v="Term"/>
    <s v="Trsf 5/12/2020"/>
    <m/>
  </r>
  <r>
    <d v="2020-11-20T00:00:00"/>
    <x v="6"/>
    <x v="53"/>
    <s v="C00000010"/>
    <x v="9"/>
    <x v="22"/>
    <n v="3"/>
    <s v="T120"/>
    <x v="2"/>
    <d v="2021-03-20T00:00:00"/>
    <x v="10"/>
    <x v="1"/>
    <n v="4050"/>
    <m/>
    <n v="4050"/>
    <n v="157599.49999999997"/>
    <s v="Term"/>
    <s v="Due 28/2/2020"/>
    <m/>
  </r>
  <r>
    <d v="2020-11-20T00:00:00"/>
    <x v="6"/>
    <x v="53"/>
    <s v="C00000010"/>
    <x v="9"/>
    <x v="7"/>
    <n v="2"/>
    <s v="T120"/>
    <x v="2"/>
    <d v="2021-03-20T00:00:00"/>
    <x v="10"/>
    <x v="1"/>
    <n v="2640"/>
    <m/>
    <n v="2640"/>
    <n v="160239.49999999997"/>
    <s v="Term"/>
    <s v="Due 28/2/2020"/>
    <m/>
  </r>
  <r>
    <d v="2020-11-20T00:00:00"/>
    <x v="6"/>
    <x v="53"/>
    <s v="C00000010"/>
    <x v="9"/>
    <x v="1"/>
    <n v="8"/>
    <s v="T120"/>
    <x v="2"/>
    <d v="2021-03-20T00:00:00"/>
    <x v="10"/>
    <x v="1"/>
    <n v="1776"/>
    <m/>
    <n v="1776"/>
    <n v="162015.49999999997"/>
    <s v="Term"/>
    <s v="Due 28/2/2020"/>
    <m/>
  </r>
  <r>
    <d v="2020-11-20T00:00:00"/>
    <x v="6"/>
    <x v="53"/>
    <s v="C00000010"/>
    <x v="9"/>
    <x v="12"/>
    <n v="5"/>
    <s v="T120"/>
    <x v="2"/>
    <d v="2021-03-20T00:00:00"/>
    <x v="10"/>
    <x v="1"/>
    <n v="275"/>
    <m/>
    <n v="275"/>
    <n v="162290.49999999997"/>
    <s v="Term"/>
    <s v="Due 28/2/2020"/>
    <m/>
  </r>
  <r>
    <d v="2020-11-20T00:00:00"/>
    <x v="6"/>
    <x v="53"/>
    <s v="C00000010"/>
    <x v="9"/>
    <x v="4"/>
    <n v="2"/>
    <s v="T120"/>
    <x v="2"/>
    <d v="2021-03-20T00:00:00"/>
    <x v="10"/>
    <x v="1"/>
    <n v="180"/>
    <m/>
    <n v="180"/>
    <n v="162470.49999999997"/>
    <s v="Term"/>
    <s v="Due 28/2/2020"/>
    <m/>
  </r>
  <r>
    <d v="2020-11-20T00:00:00"/>
    <x v="6"/>
    <x v="53"/>
    <s v="C00000010"/>
    <x v="9"/>
    <x v="14"/>
    <n v="1"/>
    <s v="T120"/>
    <x v="2"/>
    <d v="2021-03-20T00:00:00"/>
    <x v="10"/>
    <x v="1"/>
    <n v="375"/>
    <m/>
    <n v="375"/>
    <n v="162845.49999999997"/>
    <s v="Term"/>
    <s v="Due 28/2/2020"/>
    <m/>
  </r>
  <r>
    <d v="2020-11-21T00:00:00"/>
    <x v="6"/>
    <x v="54"/>
    <s v="C00000008"/>
    <x v="7"/>
    <x v="7"/>
    <n v="1"/>
    <s v="Cash"/>
    <x v="0"/>
    <d v="2020-11-21T00:00:00"/>
    <x v="5"/>
    <x v="0"/>
    <n v="1584"/>
    <n v="-1584"/>
    <n v="0"/>
    <n v="164429.49999999997"/>
    <s v="Trsf"/>
    <m/>
    <m/>
  </r>
  <r>
    <d v="2020-11-21T00:00:00"/>
    <x v="6"/>
    <x v="54"/>
    <s v="C00000008"/>
    <x v="7"/>
    <x v="5"/>
    <n v="2"/>
    <s v="Cash"/>
    <x v="0"/>
    <d v="2020-11-21T00:00:00"/>
    <x v="5"/>
    <x v="0"/>
    <n v="420"/>
    <n v="-420"/>
    <n v="0"/>
    <n v="164849.49999999997"/>
    <s v="Trsf"/>
    <m/>
    <m/>
  </r>
  <r>
    <d v="2020-11-21T00:00:00"/>
    <x v="6"/>
    <x v="54"/>
    <s v="C00000008"/>
    <x v="7"/>
    <x v="4"/>
    <n v="1"/>
    <s v="Cash"/>
    <x v="0"/>
    <d v="2020-11-21T00:00:00"/>
    <x v="5"/>
    <x v="0"/>
    <n v="90"/>
    <n v="-90"/>
    <n v="0"/>
    <n v="164939.49999999997"/>
    <s v="Trsf"/>
    <m/>
    <m/>
  </r>
  <r>
    <d v="2020-11-21T00:00:00"/>
    <x v="6"/>
    <x v="54"/>
    <s v="C00000008"/>
    <x v="7"/>
    <x v="1"/>
    <n v="2"/>
    <s v="Cash"/>
    <x v="0"/>
    <d v="2020-11-21T00:00:00"/>
    <x v="5"/>
    <x v="0"/>
    <n v="518"/>
    <n v="-518"/>
    <n v="0"/>
    <n v="165457.49999999997"/>
    <s v="Trsf"/>
    <m/>
    <m/>
  </r>
  <r>
    <d v="2020-11-23T00:00:00"/>
    <x v="6"/>
    <x v="55"/>
    <s v="C00000005"/>
    <x v="4"/>
    <x v="15"/>
    <n v="1"/>
    <s v="Cash"/>
    <x v="0"/>
    <d v="2020-11-23T00:00:00"/>
    <x v="5"/>
    <x v="0"/>
    <n v="1540"/>
    <n v="-1540"/>
    <n v="0"/>
    <n v="166997.49999999997"/>
    <s v="Chq"/>
    <s v="Chq CIMB 000060 24/11/20, Banked in 30/11/20"/>
    <m/>
  </r>
  <r>
    <d v="2020-11-24T00:00:00"/>
    <x v="6"/>
    <x v="56"/>
    <s v="C00000011"/>
    <x v="10"/>
    <x v="23"/>
    <n v="3"/>
    <s v="Cash"/>
    <x v="0"/>
    <d v="2020-11-24T00:00:00"/>
    <x v="5"/>
    <x v="0"/>
    <n v="982.80000000000007"/>
    <n v="-982.80000000000007"/>
    <n v="0"/>
    <n v="167980.29999999996"/>
    <s v="Trsf"/>
    <s v="Trsf 23/11/2020"/>
    <m/>
  </r>
  <r>
    <d v="2020-11-24T00:00:00"/>
    <x v="6"/>
    <x v="56"/>
    <s v="C00000011"/>
    <x v="10"/>
    <x v="24"/>
    <n v="1"/>
    <s v="Cash"/>
    <x v="0"/>
    <d v="2020-11-24T00:00:00"/>
    <x v="5"/>
    <x v="0"/>
    <n v="100"/>
    <n v="-100"/>
    <n v="0"/>
    <n v="168080.29999999996"/>
    <s v="Trsf"/>
    <s v="Trsf 23/11/2020"/>
    <m/>
  </r>
  <r>
    <d v="2020-11-24T00:00:00"/>
    <x v="6"/>
    <x v="57"/>
    <s v="C00000003"/>
    <x v="2"/>
    <x v="15"/>
    <n v="1"/>
    <s v="T45"/>
    <x v="1"/>
    <d v="2021-01-08T00:00:00"/>
    <x v="8"/>
    <x v="1"/>
    <n v="1628"/>
    <m/>
    <n v="1628"/>
    <n v="169708.29999999996"/>
    <s v="Term"/>
    <s v="PD Chq 10/1/21, RM2,008/-"/>
    <m/>
  </r>
  <r>
    <d v="2020-11-24T00:00:00"/>
    <x v="6"/>
    <x v="57"/>
    <s v="C00000003"/>
    <x v="2"/>
    <x v="12"/>
    <n v="3"/>
    <s v="T45"/>
    <x v="1"/>
    <d v="2021-01-08T00:00:00"/>
    <x v="8"/>
    <x v="1"/>
    <n v="150"/>
    <m/>
    <n v="150"/>
    <n v="169858.29999999996"/>
    <s v="Term"/>
    <s v="PD Chq 10/1/21, RM2,008/-"/>
    <m/>
  </r>
  <r>
    <d v="2020-11-24T00:00:00"/>
    <x v="6"/>
    <x v="57"/>
    <s v="C00000003"/>
    <x v="2"/>
    <x v="4"/>
    <n v="2"/>
    <s v="T45"/>
    <x v="1"/>
    <d v="2021-01-08T00:00:00"/>
    <x v="8"/>
    <x v="1"/>
    <n v="185"/>
    <m/>
    <n v="185"/>
    <n v="170043.29999999996"/>
    <s v="Term"/>
    <s v="PD Chq 10/1/21, RM2,008/-"/>
    <m/>
  </r>
  <r>
    <d v="2020-11-24T00:00:00"/>
    <x v="6"/>
    <x v="57"/>
    <s v="C00000003"/>
    <x v="2"/>
    <x v="25"/>
    <n v="1"/>
    <s v="T45"/>
    <x v="1"/>
    <d v="2021-01-08T00:00:00"/>
    <x v="8"/>
    <x v="1"/>
    <n v="45"/>
    <m/>
    <n v="45"/>
    <n v="170088.29999999996"/>
    <s v="Term"/>
    <s v="PD Chq 10/1/21, RM2,008/-"/>
    <m/>
  </r>
  <r>
    <d v="2020-11-27T00:00:00"/>
    <x v="6"/>
    <x v="58"/>
    <s v="C00000001"/>
    <x v="0"/>
    <x v="7"/>
    <n v="1"/>
    <s v="Cash"/>
    <x v="0"/>
    <d v="2020-11-27T00:00:00"/>
    <x v="5"/>
    <x v="0"/>
    <n v="1584"/>
    <n v="-1584"/>
    <n v="0"/>
    <n v="171672.29999999996"/>
    <s v="Trsf"/>
    <s v="Trsf 5/12/2020"/>
    <m/>
  </r>
  <r>
    <d v="2020-11-27T00:00:00"/>
    <x v="6"/>
    <x v="58"/>
    <s v="C00000001"/>
    <x v="0"/>
    <x v="26"/>
    <n v="4"/>
    <s v="Cash"/>
    <x v="0"/>
    <d v="2020-11-27T00:00:00"/>
    <x v="5"/>
    <x v="0"/>
    <n v="840"/>
    <n v="-840"/>
    <n v="0"/>
    <n v="172512.29999999996"/>
    <s v="Trsf"/>
    <s v="Trsf 5/12/2020"/>
    <m/>
  </r>
  <r>
    <d v="2020-11-28T00:00:00"/>
    <x v="6"/>
    <x v="59"/>
    <s v="C00000009"/>
    <x v="8"/>
    <x v="5"/>
    <n v="2"/>
    <s v="T60"/>
    <x v="3"/>
    <d v="2021-01-27T00:00:00"/>
    <x v="8"/>
    <x v="1"/>
    <n v="408"/>
    <m/>
    <n v="408"/>
    <n v="172920.29999999996"/>
    <s v="Term"/>
    <s v="Due 31/12/2020"/>
    <m/>
  </r>
  <r>
    <d v="2020-11-30T00:00:00"/>
    <x v="6"/>
    <x v="60"/>
    <s v="C00000008"/>
    <x v="7"/>
    <x v="5"/>
    <n v="5"/>
    <s v="Cash"/>
    <x v="0"/>
    <d v="2020-11-30T00:00:00"/>
    <x v="5"/>
    <x v="0"/>
    <n v="1050"/>
    <n v="-1050"/>
    <n v="0"/>
    <n v="173970.29999999996"/>
    <s v="Trsf"/>
    <m/>
    <m/>
  </r>
  <r>
    <d v="2020-11-30T00:00:00"/>
    <x v="6"/>
    <x v="61"/>
    <s v="C00000010"/>
    <x v="9"/>
    <x v="7"/>
    <n v="5"/>
    <s v="T120"/>
    <x v="2"/>
    <d v="2021-03-30T00:00:00"/>
    <x v="10"/>
    <x v="1"/>
    <n v="6600"/>
    <m/>
    <n v="6600"/>
    <n v="180570.29999999996"/>
    <s v="Term"/>
    <s v="Due 28/2/2020"/>
    <m/>
  </r>
  <r>
    <d v="2020-11-30T00:00:00"/>
    <x v="6"/>
    <x v="61"/>
    <s v="C00000010"/>
    <x v="9"/>
    <x v="26"/>
    <n v="4"/>
    <s v="T120"/>
    <x v="2"/>
    <d v="2021-03-30T00:00:00"/>
    <x v="10"/>
    <x v="1"/>
    <n v="720"/>
    <m/>
    <n v="720"/>
    <n v="181290.29999999996"/>
    <s v="Term"/>
    <s v="Due 28/2/2020"/>
    <m/>
  </r>
  <r>
    <d v="2020-11-30T00:00:00"/>
    <x v="6"/>
    <x v="61"/>
    <s v="C00000010"/>
    <x v="9"/>
    <x v="12"/>
    <n v="5"/>
    <s v="T120"/>
    <x v="2"/>
    <d v="2021-03-30T00:00:00"/>
    <x v="10"/>
    <x v="1"/>
    <n v="275"/>
    <m/>
    <n v="275"/>
    <n v="181565.29999999996"/>
    <s v="Term"/>
    <s v="Due 28/2/2020"/>
    <m/>
  </r>
  <r>
    <d v="2020-11-30T00:00:00"/>
    <x v="6"/>
    <x v="61"/>
    <s v="C00000010"/>
    <x v="9"/>
    <x v="4"/>
    <n v="2"/>
    <s v="T120"/>
    <x v="2"/>
    <d v="2021-03-30T00:00:00"/>
    <x v="10"/>
    <x v="1"/>
    <n v="180"/>
    <m/>
    <n v="180"/>
    <n v="181745.29999999996"/>
    <s v="Term"/>
    <s v="Due 28/2/2020"/>
    <m/>
  </r>
  <r>
    <d v="2020-11-30T00:00:00"/>
    <x v="6"/>
    <x v="62"/>
    <s v="C00000010"/>
    <x v="9"/>
    <x v="12"/>
    <n v="5"/>
    <s v="T120"/>
    <x v="2"/>
    <d v="2021-03-30T00:00:00"/>
    <x v="10"/>
    <x v="1"/>
    <n v="275"/>
    <m/>
    <n v="275"/>
    <n v="182020.29999999996"/>
    <s v="Term"/>
    <s v="Due 28/2/2020"/>
    <m/>
  </r>
  <r>
    <d v="2020-12-05T00:00:00"/>
    <x v="7"/>
    <x v="63"/>
    <s v="C00000011"/>
    <x v="11"/>
    <x v="10"/>
    <n v="2"/>
    <s v="Cash"/>
    <x v="0"/>
    <d v="2020-12-05T00:00:00"/>
    <x v="6"/>
    <x v="0"/>
    <n v="799.2"/>
    <n v="-799.2"/>
    <n v="0"/>
    <n v="182819.49999999997"/>
    <s v="Term"/>
    <s v="Trsf 5/12/2020"/>
    <m/>
  </r>
  <r>
    <d v="2020-12-15T00:00:00"/>
    <x v="7"/>
    <x v="64"/>
    <s v="C00000001"/>
    <x v="0"/>
    <x v="15"/>
    <n v="1"/>
    <s v="Cash"/>
    <x v="0"/>
    <d v="2020-12-15T00:00:00"/>
    <x v="6"/>
    <x v="0"/>
    <n v="1716"/>
    <n v="-1716"/>
    <n v="0"/>
    <n v="184535.49999999997"/>
    <s v="Trsf"/>
    <s v="Trsf 18/12/2020"/>
    <m/>
  </r>
  <r>
    <d v="2020-12-15T00:00:00"/>
    <x v="7"/>
    <x v="64"/>
    <s v="C00000001"/>
    <x v="0"/>
    <x v="2"/>
    <n v="2"/>
    <s v="Cash"/>
    <x v="0"/>
    <d v="2020-12-15T00:00:00"/>
    <x v="6"/>
    <x v="0"/>
    <n v="512"/>
    <n v="-512"/>
    <n v="0"/>
    <n v="185047.49999999997"/>
    <s v="Trsf"/>
    <s v="Trsf 18/12/2020"/>
    <m/>
  </r>
  <r>
    <d v="2020-12-26T00:00:00"/>
    <x v="7"/>
    <x v="65"/>
    <s v="C00000004"/>
    <x v="3"/>
    <x v="13"/>
    <n v="2"/>
    <s v="T120"/>
    <x v="4"/>
    <d v="2021-04-25T00:00:00"/>
    <x v="11"/>
    <x v="1"/>
    <n v="2860"/>
    <m/>
    <n v="2860"/>
    <n v="187907.49999999997"/>
    <s v="Term"/>
    <m/>
    <m/>
  </r>
  <r>
    <d v="2020-12-30T00:00:00"/>
    <x v="7"/>
    <x v="66"/>
    <s v="C00000003"/>
    <x v="2"/>
    <x v="15"/>
    <n v="3"/>
    <s v="T45"/>
    <x v="1"/>
    <d v="2021-02-13T00:00:00"/>
    <x v="9"/>
    <x v="1"/>
    <n v="5148"/>
    <m/>
    <n v="5148"/>
    <n v="193055.49999999997"/>
    <s v="Term"/>
    <s v="PD Chq 13/2, 16/2, 20/2, 27/2 (RM1,500.00, RM1,608.00, RM1,500.00 &amp; RM1,500.00)"/>
    <m/>
  </r>
  <r>
    <d v="2020-12-30T00:00:00"/>
    <x v="7"/>
    <x v="66"/>
    <s v="C00000003"/>
    <x v="2"/>
    <x v="10"/>
    <n v="1"/>
    <s v="T45"/>
    <x v="1"/>
    <d v="2021-02-13T00:00:00"/>
    <x v="9"/>
    <x v="1"/>
    <n v="405"/>
    <m/>
    <n v="405"/>
    <n v="193460.49999999997"/>
    <s v="Term"/>
    <s v="PD Chq 13/2, 16/2, 20/2, 27/2 (RM1,500.00, RM1,608.00, RM1,500.00 &amp; RM1,500.00)"/>
    <m/>
  </r>
  <r>
    <d v="2020-12-30T00:00:00"/>
    <x v="7"/>
    <x v="66"/>
    <s v="C00000003"/>
    <x v="2"/>
    <x v="4"/>
    <n v="6"/>
    <s v="T45"/>
    <x v="1"/>
    <d v="2021-02-13T00:00:00"/>
    <x v="9"/>
    <x v="1"/>
    <n v="555"/>
    <m/>
    <n v="555"/>
    <n v="194015.49999999997"/>
    <s v="Term"/>
    <s v="PD Chq 13/2, 16/2, 20/2, 27/2 (RM1,500.00, RM1,608.00, RM1,500.00 &amp; RM1,500.00)"/>
    <m/>
  </r>
  <r>
    <d v="2020-12-31T00:00:00"/>
    <x v="7"/>
    <x v="67"/>
    <s v="C00000010"/>
    <x v="9"/>
    <x v="27"/>
    <n v="5"/>
    <s v="T120"/>
    <x v="2"/>
    <d v="2021-04-30T00:00:00"/>
    <x v="11"/>
    <x v="1"/>
    <n v="7700"/>
    <m/>
    <n v="7700"/>
    <n v="201715.49999999997"/>
    <s v="Term"/>
    <m/>
    <m/>
  </r>
  <r>
    <d v="2020-12-31T00:00:00"/>
    <x v="7"/>
    <x v="67"/>
    <s v="C00000010"/>
    <x v="9"/>
    <x v="28"/>
    <n v="8"/>
    <s v="T120"/>
    <x v="2"/>
    <d v="2021-04-30T00:00:00"/>
    <x v="11"/>
    <x v="1"/>
    <n v="1680"/>
    <m/>
    <n v="1680"/>
    <n v="203395.49999999997"/>
    <s v="Term"/>
    <m/>
    <m/>
  </r>
  <r>
    <d v="2020-12-31T00:00:00"/>
    <x v="7"/>
    <x v="67"/>
    <s v="C00000010"/>
    <x v="9"/>
    <x v="12"/>
    <n v="10"/>
    <s v="T120"/>
    <x v="2"/>
    <d v="2021-04-30T00:00:00"/>
    <x v="11"/>
    <x v="1"/>
    <n v="550"/>
    <m/>
    <n v="550"/>
    <n v="203945.49999999997"/>
    <s v="Term"/>
    <m/>
    <m/>
  </r>
  <r>
    <d v="2020-12-31T00:00:00"/>
    <x v="7"/>
    <x v="67"/>
    <s v="C00000010"/>
    <x v="9"/>
    <x v="4"/>
    <n v="2"/>
    <s v="T120"/>
    <x v="2"/>
    <d v="2021-04-30T00:00:00"/>
    <x v="11"/>
    <x v="1"/>
    <n v="190"/>
    <m/>
    <n v="190"/>
    <n v="204135.49999999997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3C5DB-2CC1-4B92-B20C-7481626FABB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O4:W59" firstHeaderRow="1" firstDataRow="2" firstDataCol="3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8"/>
        <item x="9"/>
        <item x="10"/>
        <item x="0"/>
        <item x="1"/>
        <item x="4"/>
        <item x="2"/>
        <item x="7"/>
        <item x="3"/>
        <item x="5"/>
        <item x="6"/>
        <item x="11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4"/>
    <field x="11"/>
    <field x="10"/>
  </rowFields>
  <rowItems count="54">
    <i>
      <x/>
      <x/>
      <x v="6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t="default">
      <x v="2"/>
    </i>
    <i>
      <x v="3"/>
      <x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4" baseField="4" baseItem="8" numFmtId="4"/>
  </dataFields>
  <formats count="1">
    <format dxfId="12">
      <pivotArea dataOnly="0" outline="0" fieldPosition="0">
        <references count="1">
          <reference field="4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D507F-A986-4EFE-A797-40BC37D030B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18" firstHeaderRow="1" firstDataRow="2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4" baseField="4" baseItem="7" numFmtId="4"/>
  </dataFields>
  <formats count="1"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62561-8743-4EEA-B6B3-B9900771667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18" firstHeaderRow="1" firstDataRow="2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2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A868-1EB8-473D-B458-E2C9153CCBE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81" firstHeaderRow="1" firstDataRow="2" firstDataCol="3"/>
  <pivotFields count="19">
    <pivotField compact="0" numFmtId="14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compact="0" outline="0" showAll="0"/>
    <pivotField axis="axisRow" compact="0" outline="0" showAll="0">
      <items count="1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2"/>
    <field x="4"/>
  </rowFields>
  <rowItems count="77">
    <i>
      <x/>
      <x/>
      <x v="5"/>
    </i>
    <i t="default">
      <x/>
    </i>
    <i>
      <x v="1"/>
      <x v="1"/>
      <x v="5"/>
    </i>
    <i r="1">
      <x v="2"/>
      <x v="9"/>
    </i>
    <i r="1">
      <x v="3"/>
      <x v="5"/>
    </i>
    <i r="1">
      <x v="4"/>
      <x v="6"/>
    </i>
    <i t="default">
      <x v="1"/>
    </i>
    <i>
      <x v="2"/>
      <x v="5"/>
      <x v="8"/>
    </i>
    <i r="1">
      <x v="6"/>
      <x v="6"/>
    </i>
    <i r="1">
      <x v="7"/>
      <x v="5"/>
    </i>
    <i t="default">
      <x v="2"/>
    </i>
    <i>
      <x v="3"/>
      <x v="8"/>
      <x v="8"/>
    </i>
    <i r="1">
      <x v="9"/>
      <x v="8"/>
    </i>
    <i r="1">
      <x v="10"/>
      <x v="8"/>
    </i>
    <i r="1">
      <x v="11"/>
      <x/>
    </i>
    <i r="1">
      <x v="12"/>
      <x v="6"/>
    </i>
    <i r="1">
      <x v="13"/>
      <x v="5"/>
    </i>
    <i r="1">
      <x v="14"/>
      <x v="5"/>
    </i>
    <i r="1">
      <x v="15"/>
      <x v="6"/>
    </i>
    <i r="1">
      <x v="16"/>
      <x v="7"/>
    </i>
    <i r="1">
      <x v="17"/>
      <x v="2"/>
    </i>
    <i r="1">
      <x v="18"/>
      <x v="10"/>
    </i>
    <i r="1">
      <x v="19"/>
      <x v="6"/>
    </i>
    <i r="1">
      <x v="20"/>
      <x v="3"/>
    </i>
    <i r="1">
      <x v="21"/>
      <x v="5"/>
    </i>
    <i r="1">
      <x v="22"/>
      <x v="11"/>
    </i>
    <i t="default">
      <x v="3"/>
    </i>
    <i>
      <x v="4"/>
      <x v="23"/>
      <x v="10"/>
    </i>
    <i r="1">
      <x v="24"/>
      <x v="5"/>
    </i>
    <i r="1">
      <x v="25"/>
      <x v="5"/>
    </i>
    <i r="1">
      <x v="26"/>
      <x v="8"/>
    </i>
    <i r="1">
      <x v="27"/>
      <x v="5"/>
    </i>
    <i r="1">
      <x v="28"/>
      <x v="8"/>
    </i>
    <i r="1">
      <x v="29"/>
      <x v="11"/>
    </i>
    <i r="1">
      <x v="30"/>
      <x v="5"/>
    </i>
    <i r="1">
      <x v="31"/>
      <x v="5"/>
    </i>
    <i t="default">
      <x v="4"/>
    </i>
    <i>
      <x v="5"/>
      <x v="32"/>
      <x/>
    </i>
    <i r="1">
      <x v="33"/>
      <x v="6"/>
    </i>
    <i r="1">
      <x v="34"/>
      <x v="8"/>
    </i>
    <i r="1">
      <x v="35"/>
      <x v="8"/>
    </i>
    <i r="1">
      <x v="36"/>
      <x v="5"/>
    </i>
    <i r="1">
      <x v="37"/>
      <x v="2"/>
    </i>
    <i r="1">
      <x v="38"/>
      <x v="6"/>
    </i>
    <i r="1">
      <x v="39"/>
      <x v="6"/>
    </i>
    <i r="1">
      <x v="40"/>
      <x v="5"/>
    </i>
    <i r="1">
      <x v="41"/>
      <x/>
    </i>
    <i r="1">
      <x v="42"/>
      <x/>
    </i>
    <i r="1">
      <x v="43"/>
      <x v="11"/>
    </i>
    <i r="1">
      <x v="44"/>
      <x v="6"/>
    </i>
    <i r="1">
      <x v="45"/>
      <x v="5"/>
    </i>
    <i r="1">
      <x v="46"/>
      <x/>
    </i>
    <i t="default">
      <x v="5"/>
    </i>
    <i>
      <x v="6"/>
      <x v="47"/>
      <x v="7"/>
    </i>
    <i r="1">
      <x v="48"/>
      <x v="5"/>
    </i>
    <i r="1">
      <x v="49"/>
      <x/>
    </i>
    <i r="1">
      <x v="50"/>
      <x v="3"/>
    </i>
    <i r="1">
      <x v="51"/>
      <x v="5"/>
    </i>
    <i r="1">
      <x v="52"/>
      <x v="5"/>
    </i>
    <i r="1">
      <x v="53"/>
      <x v="11"/>
    </i>
    <i r="1">
      <x v="54"/>
      <x v="10"/>
    </i>
    <i r="1">
      <x v="55"/>
      <x/>
    </i>
    <i r="1">
      <x v="56"/>
      <x v="4"/>
    </i>
    <i r="1">
      <x v="57"/>
      <x v="6"/>
    </i>
    <i r="1">
      <x v="58"/>
      <x v="5"/>
    </i>
    <i r="1">
      <x v="59"/>
      <x v="3"/>
    </i>
    <i r="1">
      <x v="60"/>
      <x v="10"/>
    </i>
    <i r="1">
      <x v="61"/>
      <x v="11"/>
    </i>
    <i r="1">
      <x v="62"/>
      <x v="11"/>
    </i>
    <i t="default">
      <x v="6"/>
    </i>
    <i>
      <x v="7"/>
      <x v="63"/>
      <x v="1"/>
    </i>
    <i r="1">
      <x v="64"/>
      <x v="5"/>
    </i>
    <i r="1">
      <x v="65"/>
      <x v="8"/>
    </i>
    <i r="1">
      <x v="66"/>
      <x v="6"/>
    </i>
    <i r="1">
      <x v="67"/>
      <x v="11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2" baseField="1" baseItem="0" numFmtId="4"/>
    <dataField name="Sum of Collection" fld="13" baseField="1" baseItem="0" numFmtId="164"/>
    <dataField name="Sum of Outstanding" fld="14" baseField="1" baseItem="0" numFmtId="4"/>
  </dataFields>
  <formats count="4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0F693-6461-425C-97EF-286255D1E7E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3:X85" firstHeaderRow="1" firstDataRow="2" firstDataCol="2"/>
  <pivotFields count="19">
    <pivotField compact="0" numFmtId="14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4"/>
    <field x="2"/>
  </rowFields>
  <rowItems count="81">
    <i>
      <x/>
      <x v="11"/>
    </i>
    <i r="1">
      <x v="32"/>
    </i>
    <i r="1">
      <x v="41"/>
    </i>
    <i r="1">
      <x v="42"/>
    </i>
    <i r="1">
      <x v="46"/>
    </i>
    <i r="1">
      <x v="49"/>
    </i>
    <i r="1">
      <x v="55"/>
    </i>
    <i t="default">
      <x/>
    </i>
    <i>
      <x v="1"/>
      <x v="17"/>
    </i>
    <i r="1">
      <x v="37"/>
    </i>
    <i t="default">
      <x v="1"/>
    </i>
    <i>
      <x v="2"/>
      <x v="20"/>
    </i>
    <i r="1">
      <x v="50"/>
    </i>
    <i r="1">
      <x v="59"/>
    </i>
    <i t="default">
      <x v="2"/>
    </i>
    <i>
      <x v="3"/>
      <x/>
    </i>
    <i r="1">
      <x v="1"/>
    </i>
    <i r="1">
      <x v="3"/>
    </i>
    <i r="1">
      <x v="7"/>
    </i>
    <i r="1">
      <x v="13"/>
    </i>
    <i r="1">
      <x v="14"/>
    </i>
    <i r="1">
      <x v="21"/>
    </i>
    <i r="1">
      <x v="24"/>
    </i>
    <i r="1">
      <x v="25"/>
    </i>
    <i r="1">
      <x v="27"/>
    </i>
    <i r="1">
      <x v="30"/>
    </i>
    <i r="1">
      <x v="31"/>
    </i>
    <i r="1">
      <x v="36"/>
    </i>
    <i r="1">
      <x v="40"/>
    </i>
    <i r="1">
      <x v="45"/>
    </i>
    <i r="1">
      <x v="48"/>
    </i>
    <i r="1">
      <x v="51"/>
    </i>
    <i r="1">
      <x v="52"/>
    </i>
    <i r="1">
      <x v="58"/>
    </i>
    <i r="1">
      <x v="64"/>
    </i>
    <i t="default">
      <x v="3"/>
    </i>
    <i>
      <x v="4"/>
      <x v="4"/>
    </i>
    <i r="1">
      <x v="6"/>
    </i>
    <i r="1">
      <x v="12"/>
    </i>
    <i r="1">
      <x v="15"/>
    </i>
    <i r="1">
      <x v="19"/>
    </i>
    <i r="1">
      <x v="33"/>
    </i>
    <i r="1">
      <x v="38"/>
    </i>
    <i r="1">
      <x v="39"/>
    </i>
    <i r="1">
      <x v="44"/>
    </i>
    <i r="1">
      <x v="57"/>
    </i>
    <i r="1">
      <x v="66"/>
    </i>
    <i t="default">
      <x v="4"/>
    </i>
    <i>
      <x v="5"/>
      <x v="16"/>
    </i>
    <i r="1">
      <x v="47"/>
    </i>
    <i t="default">
      <x v="5"/>
    </i>
    <i>
      <x v="6"/>
      <x v="5"/>
    </i>
    <i r="1">
      <x v="8"/>
    </i>
    <i r="1">
      <x v="9"/>
    </i>
    <i r="1">
      <x v="10"/>
    </i>
    <i r="1">
      <x v="26"/>
    </i>
    <i r="1">
      <x v="28"/>
    </i>
    <i r="1">
      <x v="34"/>
    </i>
    <i r="1">
      <x v="35"/>
    </i>
    <i r="1">
      <x v="65"/>
    </i>
    <i t="default">
      <x v="6"/>
    </i>
    <i>
      <x v="7"/>
      <x v="2"/>
    </i>
    <i t="default">
      <x v="7"/>
    </i>
    <i>
      <x v="8"/>
      <x v="18"/>
    </i>
    <i r="1">
      <x v="23"/>
    </i>
    <i r="1">
      <x v="54"/>
    </i>
    <i r="1">
      <x v="60"/>
    </i>
    <i t="default">
      <x v="8"/>
    </i>
    <i>
      <x v="9"/>
      <x v="22"/>
    </i>
    <i r="1">
      <x v="29"/>
    </i>
    <i r="1">
      <x v="43"/>
    </i>
    <i r="1">
      <x v="53"/>
    </i>
    <i r="1">
      <x v="61"/>
    </i>
    <i r="1">
      <x v="62"/>
    </i>
    <i r="1">
      <x v="67"/>
    </i>
    <i t="default">
      <x v="9"/>
    </i>
    <i>
      <x v="10"/>
      <x v="56"/>
    </i>
    <i t="default">
      <x v="10"/>
    </i>
    <i>
      <x v="11"/>
      <x v="63"/>
    </i>
    <i t="default"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 Amount" fld="12" baseField="2" baseItem="37" numFmtId="4"/>
  </dataFields>
  <formats count="5">
    <format dxfId="10">
      <pivotArea dataOnly="0" outline="0" fieldPosition="0">
        <references count="1">
          <reference field="1" count="0" defaultSubtotal="1"/>
        </references>
      </pivotArea>
    </format>
    <format dxfId="9">
      <pivotArea dataOnly="0" outline="0" fieldPosition="0">
        <references count="1">
          <reference field="4" count="0" defaultSubtotal="1"/>
        </references>
      </pivotArea>
    </format>
    <format dxfId="8">
      <pivotArea dataOnly="0" outline="0" fieldPosition="0">
        <references count="1">
          <reference field="4" count="0" defaultSubtotal="1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75E3F-CBBE-4BCB-8BE2-BD5D31ABC8E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34" firstHeaderRow="1" firstDataRow="2" firstDataCol="1"/>
  <pivotFields count="19">
    <pivotField compact="0" numFmtId="14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30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ty" fld="6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S172"/>
  <sheetViews>
    <sheetView tabSelected="1" zoomScaleNormal="100" workbookViewId="0">
      <pane xSplit="5" ySplit="1" topLeftCell="N154" activePane="bottomRight" state="frozen"/>
      <selection pane="topRight" activeCell="F1" sqref="F1"/>
      <selection pane="bottomLeft" activeCell="A2" sqref="A2"/>
      <selection pane="bottomRight" activeCell="E165" sqref="E165"/>
    </sheetView>
  </sheetViews>
  <sheetFormatPr defaultRowHeight="15.5" x14ac:dyDescent="0.35"/>
  <cols>
    <col min="1" max="1" width="11.7265625" style="6" customWidth="1"/>
    <col min="2" max="2" width="6.7265625" style="26" customWidth="1"/>
    <col min="3" max="3" width="19.08984375" style="6" customWidth="1"/>
    <col min="4" max="4" width="11.36328125" style="6" customWidth="1"/>
    <col min="5" max="5" width="18.6328125" style="7" customWidth="1"/>
    <col min="6" max="6" width="28.26953125" style="7" customWidth="1"/>
    <col min="7" max="7" width="4.36328125" style="6" customWidth="1"/>
    <col min="8" max="8" width="8.90625" style="6" customWidth="1"/>
    <col min="9" max="9" width="5.453125" style="6" customWidth="1"/>
    <col min="10" max="10" width="11.6328125" style="6" bestFit="1" customWidth="1"/>
    <col min="11" max="11" width="6.81640625" style="6" customWidth="1"/>
    <col min="12" max="12" width="6.36328125" style="6" customWidth="1"/>
    <col min="13" max="13" width="12.81640625" style="8" customWidth="1"/>
    <col min="14" max="14" width="13.1796875" style="8" customWidth="1"/>
    <col min="15" max="15" width="12.1796875" style="8" customWidth="1"/>
    <col min="16" max="16" width="12.54296875" style="2" customWidth="1"/>
    <col min="17" max="17" width="8.81640625" style="2" customWidth="1"/>
    <col min="18" max="18" width="35.90625" style="2" customWidth="1"/>
    <col min="19" max="19" width="8.7265625" style="2"/>
    <col min="20" max="20" width="13" style="2" customWidth="1"/>
    <col min="21" max="16384" width="8.7265625" style="2"/>
  </cols>
  <sheetData>
    <row r="1" spans="1:19" ht="31" x14ac:dyDescent="0.35">
      <c r="A1" s="4" t="s">
        <v>3</v>
      </c>
      <c r="B1" s="25" t="s">
        <v>171</v>
      </c>
      <c r="C1" s="4" t="s">
        <v>2</v>
      </c>
      <c r="D1" s="4" t="s">
        <v>0</v>
      </c>
      <c r="E1" s="4" t="s">
        <v>1</v>
      </c>
      <c r="F1" s="4" t="s">
        <v>9</v>
      </c>
      <c r="G1" s="4" t="s">
        <v>72</v>
      </c>
      <c r="H1" s="4" t="s">
        <v>4</v>
      </c>
      <c r="I1" s="4" t="s">
        <v>92</v>
      </c>
      <c r="J1" s="4" t="s">
        <v>159</v>
      </c>
      <c r="K1" s="4" t="s">
        <v>170</v>
      </c>
      <c r="L1" s="4" t="s">
        <v>217</v>
      </c>
      <c r="M1" s="4" t="s">
        <v>207</v>
      </c>
      <c r="N1" s="4" t="s">
        <v>204</v>
      </c>
      <c r="O1" s="4" t="s">
        <v>205</v>
      </c>
      <c r="P1" s="4" t="s">
        <v>201</v>
      </c>
      <c r="Q1" s="4" t="s">
        <v>87</v>
      </c>
      <c r="R1" s="4" t="s">
        <v>26</v>
      </c>
      <c r="S1" s="4" t="s">
        <v>93</v>
      </c>
    </row>
    <row r="2" spans="1:19" x14ac:dyDescent="0.35">
      <c r="A2" s="5">
        <v>43971</v>
      </c>
      <c r="B2" s="26">
        <f>MONTH(A2)</f>
        <v>5</v>
      </c>
      <c r="C2" s="6" t="s">
        <v>6</v>
      </c>
      <c r="D2" s="6" t="s">
        <v>7</v>
      </c>
      <c r="E2" s="7" t="s">
        <v>8</v>
      </c>
      <c r="F2" s="7" t="s">
        <v>10</v>
      </c>
      <c r="G2" s="6">
        <v>1</v>
      </c>
      <c r="H2" s="6" t="s">
        <v>5</v>
      </c>
      <c r="I2" s="6">
        <v>0</v>
      </c>
      <c r="J2" s="5">
        <f>A2+I2</f>
        <v>43971</v>
      </c>
      <c r="K2" s="26">
        <f>MONTH(J2)</f>
        <v>5</v>
      </c>
      <c r="L2" s="26">
        <f>YEAR(J2)</f>
        <v>2020</v>
      </c>
      <c r="M2" s="8">
        <v>1530</v>
      </c>
      <c r="N2" s="8">
        <f>SUM(-M2)</f>
        <v>-1530</v>
      </c>
      <c r="O2" s="8">
        <f>SUM(M2+N2)</f>
        <v>0</v>
      </c>
      <c r="P2" s="9">
        <f>M2</f>
        <v>1530</v>
      </c>
      <c r="Q2" s="9" t="s">
        <v>88</v>
      </c>
      <c r="R2" s="2" t="s">
        <v>80</v>
      </c>
    </row>
    <row r="3" spans="1:19" x14ac:dyDescent="0.35">
      <c r="A3" s="5">
        <v>43971</v>
      </c>
      <c r="B3" s="26">
        <f t="shared" ref="B3:B66" si="0">MONTH(A3)</f>
        <v>5</v>
      </c>
      <c r="C3" s="6" t="s">
        <v>6</v>
      </c>
      <c r="D3" s="6" t="s">
        <v>7</v>
      </c>
      <c r="E3" s="7" t="s">
        <v>8</v>
      </c>
      <c r="F3" s="17" t="s">
        <v>66</v>
      </c>
      <c r="G3" s="6">
        <v>6</v>
      </c>
      <c r="H3" s="6" t="s">
        <v>5</v>
      </c>
      <c r="I3" s="6">
        <v>0</v>
      </c>
      <c r="J3" s="5">
        <f t="shared" ref="J3:J66" si="1">A3+I3</f>
        <v>43971</v>
      </c>
      <c r="K3" s="26">
        <f t="shared" ref="K3:K66" si="2">MONTH(J3)</f>
        <v>5</v>
      </c>
      <c r="L3" s="26">
        <f t="shared" ref="L3:L66" si="3">YEAR(J3)</f>
        <v>2020</v>
      </c>
      <c r="M3" s="8">
        <v>1443</v>
      </c>
      <c r="N3" s="8">
        <f>SUM(-M3)</f>
        <v>-1443</v>
      </c>
      <c r="O3" s="8">
        <f t="shared" ref="O3:O66" si="4">SUM(M3+N3)</f>
        <v>0</v>
      </c>
      <c r="P3" s="9">
        <f t="shared" ref="P3:P34" si="5">SUM(P2+M3)</f>
        <v>2973</v>
      </c>
      <c r="Q3" s="9" t="s">
        <v>88</v>
      </c>
      <c r="R3" s="2" t="s">
        <v>80</v>
      </c>
    </row>
    <row r="4" spans="1:19" x14ac:dyDescent="0.35">
      <c r="A4" s="5">
        <v>43984</v>
      </c>
      <c r="B4" s="26">
        <f t="shared" si="0"/>
        <v>6</v>
      </c>
      <c r="C4" s="6" t="s">
        <v>11</v>
      </c>
      <c r="D4" s="6" t="s">
        <v>7</v>
      </c>
      <c r="E4" s="7" t="s">
        <v>8</v>
      </c>
      <c r="F4" s="14" t="s">
        <v>40</v>
      </c>
      <c r="G4" s="6">
        <v>2</v>
      </c>
      <c r="H4" s="6" t="s">
        <v>5</v>
      </c>
      <c r="I4" s="6">
        <v>0</v>
      </c>
      <c r="J4" s="5">
        <f t="shared" si="1"/>
        <v>43984</v>
      </c>
      <c r="K4" s="26">
        <f t="shared" si="2"/>
        <v>6</v>
      </c>
      <c r="L4" s="26">
        <f t="shared" si="3"/>
        <v>2020</v>
      </c>
      <c r="M4" s="8">
        <v>480</v>
      </c>
      <c r="N4" s="8">
        <f t="shared" ref="N4:N61" si="6">SUM(-M4)</f>
        <v>-480</v>
      </c>
      <c r="O4" s="8">
        <f t="shared" si="4"/>
        <v>0</v>
      </c>
      <c r="P4" s="9">
        <f t="shared" si="5"/>
        <v>3453</v>
      </c>
      <c r="Q4" s="9" t="s">
        <v>88</v>
      </c>
      <c r="R4" s="2" t="s">
        <v>81</v>
      </c>
    </row>
    <row r="5" spans="1:19" x14ac:dyDescent="0.35">
      <c r="A5" s="5">
        <v>43993</v>
      </c>
      <c r="B5" s="26">
        <f t="shared" si="0"/>
        <v>6</v>
      </c>
      <c r="C5" s="6" t="s">
        <v>12</v>
      </c>
      <c r="D5" s="6" t="s">
        <v>14</v>
      </c>
      <c r="E5" s="7" t="s">
        <v>15</v>
      </c>
      <c r="F5" s="7" t="s">
        <v>17</v>
      </c>
      <c r="G5" s="6">
        <v>1</v>
      </c>
      <c r="H5" s="6" t="s">
        <v>5</v>
      </c>
      <c r="I5" s="6">
        <v>0</v>
      </c>
      <c r="J5" s="5">
        <f t="shared" si="1"/>
        <v>43993</v>
      </c>
      <c r="K5" s="26">
        <f t="shared" si="2"/>
        <v>6</v>
      </c>
      <c r="L5" s="26">
        <f t="shared" si="3"/>
        <v>2020</v>
      </c>
      <c r="M5" s="8">
        <v>1395</v>
      </c>
      <c r="N5" s="8">
        <f t="shared" si="6"/>
        <v>-1395</v>
      </c>
      <c r="O5" s="8">
        <f t="shared" si="4"/>
        <v>0</v>
      </c>
      <c r="P5" s="9">
        <f t="shared" si="5"/>
        <v>4848</v>
      </c>
      <c r="Q5" s="9" t="s">
        <v>89</v>
      </c>
      <c r="R5" s="2" t="s">
        <v>86</v>
      </c>
    </row>
    <row r="6" spans="1:19" x14ac:dyDescent="0.35">
      <c r="A6" s="5">
        <v>43993</v>
      </c>
      <c r="B6" s="26">
        <f t="shared" si="0"/>
        <v>6</v>
      </c>
      <c r="C6" s="6" t="s">
        <v>12</v>
      </c>
      <c r="D6" s="6" t="s">
        <v>14</v>
      </c>
      <c r="E6" s="7" t="s">
        <v>15</v>
      </c>
      <c r="F6" s="7" t="s">
        <v>16</v>
      </c>
      <c r="G6" s="6">
        <v>1</v>
      </c>
      <c r="H6" s="6" t="s">
        <v>5</v>
      </c>
      <c r="I6" s="6">
        <v>0</v>
      </c>
      <c r="J6" s="5">
        <f t="shared" si="1"/>
        <v>43993</v>
      </c>
      <c r="K6" s="26">
        <f t="shared" si="2"/>
        <v>6</v>
      </c>
      <c r="L6" s="26">
        <f t="shared" si="3"/>
        <v>2020</v>
      </c>
      <c r="M6" s="8">
        <v>672</v>
      </c>
      <c r="N6" s="8">
        <f t="shared" si="6"/>
        <v>-672</v>
      </c>
      <c r="O6" s="8">
        <f t="shared" si="4"/>
        <v>0</v>
      </c>
      <c r="P6" s="9">
        <f t="shared" si="5"/>
        <v>5520</v>
      </c>
      <c r="Q6" s="9" t="s">
        <v>89</v>
      </c>
      <c r="R6" s="2" t="s">
        <v>86</v>
      </c>
    </row>
    <row r="7" spans="1:19" x14ac:dyDescent="0.35">
      <c r="A7" s="5">
        <v>43999</v>
      </c>
      <c r="B7" s="26">
        <f t="shared" si="0"/>
        <v>6</v>
      </c>
      <c r="C7" s="6" t="s">
        <v>13</v>
      </c>
      <c r="D7" s="6" t="s">
        <v>7</v>
      </c>
      <c r="E7" s="7" t="s">
        <v>8</v>
      </c>
      <c r="F7" s="7" t="s">
        <v>10</v>
      </c>
      <c r="G7" s="6">
        <v>1</v>
      </c>
      <c r="H7" s="6" t="s">
        <v>5</v>
      </c>
      <c r="I7" s="6">
        <v>0</v>
      </c>
      <c r="J7" s="5">
        <f t="shared" si="1"/>
        <v>43999</v>
      </c>
      <c r="K7" s="26">
        <f t="shared" si="2"/>
        <v>6</v>
      </c>
      <c r="L7" s="26">
        <f t="shared" si="3"/>
        <v>2020</v>
      </c>
      <c r="M7" s="8">
        <v>1530</v>
      </c>
      <c r="N7" s="8">
        <f t="shared" si="6"/>
        <v>-1530</v>
      </c>
      <c r="O7" s="8">
        <f t="shared" si="4"/>
        <v>0</v>
      </c>
      <c r="P7" s="9">
        <f t="shared" si="5"/>
        <v>7050</v>
      </c>
      <c r="Q7" s="9" t="s">
        <v>88</v>
      </c>
      <c r="R7" s="10" t="s">
        <v>81</v>
      </c>
    </row>
    <row r="8" spans="1:19" x14ac:dyDescent="0.35">
      <c r="A8" s="5">
        <v>43999</v>
      </c>
      <c r="B8" s="26">
        <f t="shared" si="0"/>
        <v>6</v>
      </c>
      <c r="C8" s="6" t="s">
        <v>13</v>
      </c>
      <c r="D8" s="6" t="s">
        <v>7</v>
      </c>
      <c r="E8" s="7" t="s">
        <v>8</v>
      </c>
      <c r="F8" s="17" t="s">
        <v>66</v>
      </c>
      <c r="G8" s="6">
        <v>3</v>
      </c>
      <c r="H8" s="6" t="s">
        <v>5</v>
      </c>
      <c r="I8" s="6">
        <v>0</v>
      </c>
      <c r="J8" s="5">
        <f t="shared" si="1"/>
        <v>43999</v>
      </c>
      <c r="K8" s="26">
        <f t="shared" si="2"/>
        <v>6</v>
      </c>
      <c r="L8" s="26">
        <f t="shared" si="3"/>
        <v>2020</v>
      </c>
      <c r="M8" s="8">
        <v>720</v>
      </c>
      <c r="N8" s="8">
        <f t="shared" si="6"/>
        <v>-720</v>
      </c>
      <c r="O8" s="8">
        <f t="shared" si="4"/>
        <v>0</v>
      </c>
      <c r="P8" s="9">
        <f t="shared" si="5"/>
        <v>7770</v>
      </c>
      <c r="Q8" s="9" t="s">
        <v>88</v>
      </c>
      <c r="R8" s="10" t="s">
        <v>81</v>
      </c>
    </row>
    <row r="9" spans="1:19" x14ac:dyDescent="0.35">
      <c r="A9" s="5">
        <v>43999</v>
      </c>
      <c r="B9" s="26">
        <f t="shared" si="0"/>
        <v>6</v>
      </c>
      <c r="C9" s="6" t="s">
        <v>13</v>
      </c>
      <c r="D9" s="6" t="s">
        <v>7</v>
      </c>
      <c r="E9" s="7" t="s">
        <v>8</v>
      </c>
      <c r="F9" s="7" t="s">
        <v>18</v>
      </c>
      <c r="G9" s="6">
        <v>2</v>
      </c>
      <c r="H9" s="6" t="s">
        <v>5</v>
      </c>
      <c r="I9" s="6">
        <v>0</v>
      </c>
      <c r="J9" s="5">
        <f t="shared" si="1"/>
        <v>43999</v>
      </c>
      <c r="K9" s="26">
        <f t="shared" si="2"/>
        <v>6</v>
      </c>
      <c r="L9" s="26">
        <f t="shared" si="3"/>
        <v>2020</v>
      </c>
      <c r="M9" s="8">
        <v>185</v>
      </c>
      <c r="N9" s="8">
        <f t="shared" si="6"/>
        <v>-185</v>
      </c>
      <c r="O9" s="8">
        <f t="shared" si="4"/>
        <v>0</v>
      </c>
      <c r="P9" s="9">
        <f t="shared" si="5"/>
        <v>7955</v>
      </c>
      <c r="Q9" s="9" t="s">
        <v>88</v>
      </c>
      <c r="R9" s="10" t="s">
        <v>81</v>
      </c>
    </row>
    <row r="10" spans="1:19" x14ac:dyDescent="0.35">
      <c r="A10" s="5">
        <v>44004</v>
      </c>
      <c r="B10" s="26">
        <f t="shared" si="0"/>
        <v>6</v>
      </c>
      <c r="C10" s="6" t="s">
        <v>19</v>
      </c>
      <c r="D10" s="6" t="s">
        <v>20</v>
      </c>
      <c r="E10" s="7" t="s">
        <v>21</v>
      </c>
      <c r="F10" s="7" t="s">
        <v>10</v>
      </c>
      <c r="G10" s="6">
        <v>1</v>
      </c>
      <c r="H10" s="6" t="s">
        <v>73</v>
      </c>
      <c r="I10" s="6">
        <v>45</v>
      </c>
      <c r="J10" s="5">
        <f t="shared" si="1"/>
        <v>44049</v>
      </c>
      <c r="K10" s="26">
        <f t="shared" si="2"/>
        <v>8</v>
      </c>
      <c r="L10" s="26">
        <f t="shared" si="3"/>
        <v>2020</v>
      </c>
      <c r="M10" s="8">
        <v>1642.5</v>
      </c>
      <c r="N10" s="8">
        <f t="shared" si="6"/>
        <v>-1642.5</v>
      </c>
      <c r="O10" s="8">
        <f t="shared" si="4"/>
        <v>0</v>
      </c>
      <c r="P10" s="9">
        <f t="shared" si="5"/>
        <v>9597.5</v>
      </c>
      <c r="Q10" s="9" t="s">
        <v>90</v>
      </c>
      <c r="R10" s="24" t="s">
        <v>200</v>
      </c>
    </row>
    <row r="11" spans="1:19" x14ac:dyDescent="0.35">
      <c r="A11" s="5">
        <v>44004</v>
      </c>
      <c r="B11" s="26">
        <f t="shared" si="0"/>
        <v>6</v>
      </c>
      <c r="C11" s="6" t="s">
        <v>19</v>
      </c>
      <c r="D11" s="6" t="s">
        <v>20</v>
      </c>
      <c r="E11" s="7" t="s">
        <v>21</v>
      </c>
      <c r="F11" s="7" t="s">
        <v>18</v>
      </c>
      <c r="G11" s="6">
        <v>2</v>
      </c>
      <c r="H11" s="6" t="s">
        <v>73</v>
      </c>
      <c r="I11" s="6">
        <v>45</v>
      </c>
      <c r="J11" s="5">
        <f t="shared" si="1"/>
        <v>44049</v>
      </c>
      <c r="K11" s="26">
        <f t="shared" si="2"/>
        <v>8</v>
      </c>
      <c r="L11" s="26">
        <f t="shared" si="3"/>
        <v>2020</v>
      </c>
      <c r="M11" s="8">
        <v>185</v>
      </c>
      <c r="N11" s="8">
        <f t="shared" si="6"/>
        <v>-185</v>
      </c>
      <c r="O11" s="8">
        <f t="shared" si="4"/>
        <v>0</v>
      </c>
      <c r="P11" s="9">
        <f t="shared" si="5"/>
        <v>9782.5</v>
      </c>
      <c r="Q11" s="9" t="s">
        <v>90</v>
      </c>
      <c r="R11" s="24" t="s">
        <v>200</v>
      </c>
    </row>
    <row r="12" spans="1:19" x14ac:dyDescent="0.35">
      <c r="A12" s="5">
        <v>44013</v>
      </c>
      <c r="B12" s="26">
        <f t="shared" si="0"/>
        <v>7</v>
      </c>
      <c r="C12" s="6" t="s">
        <v>22</v>
      </c>
      <c r="D12" s="6" t="s">
        <v>23</v>
      </c>
      <c r="E12" s="7" t="s">
        <v>24</v>
      </c>
      <c r="F12" s="7" t="s">
        <v>25</v>
      </c>
      <c r="G12" s="6">
        <v>9</v>
      </c>
      <c r="H12" s="6" t="s">
        <v>51</v>
      </c>
      <c r="I12" s="6" t="s">
        <v>158</v>
      </c>
      <c r="J12" s="5">
        <f t="shared" si="1"/>
        <v>44133</v>
      </c>
      <c r="K12" s="26">
        <f t="shared" si="2"/>
        <v>10</v>
      </c>
      <c r="L12" s="26">
        <f t="shared" si="3"/>
        <v>2020</v>
      </c>
      <c r="M12" s="8">
        <v>1836</v>
      </c>
      <c r="N12" s="8">
        <f t="shared" si="6"/>
        <v>-1836</v>
      </c>
      <c r="O12" s="8">
        <f t="shared" si="4"/>
        <v>0</v>
      </c>
      <c r="P12" s="9">
        <f t="shared" si="5"/>
        <v>11618.5</v>
      </c>
      <c r="Q12" s="9" t="s">
        <v>92</v>
      </c>
      <c r="R12" s="40" t="s">
        <v>172</v>
      </c>
    </row>
    <row r="13" spans="1:19" x14ac:dyDescent="0.35">
      <c r="A13" s="5">
        <v>44026</v>
      </c>
      <c r="B13" s="26">
        <f t="shared" si="0"/>
        <v>7</v>
      </c>
      <c r="C13" s="6" t="s">
        <v>27</v>
      </c>
      <c r="D13" s="6" t="s">
        <v>20</v>
      </c>
      <c r="E13" s="7" t="s">
        <v>21</v>
      </c>
      <c r="F13" s="7" t="s">
        <v>29</v>
      </c>
      <c r="G13" s="6">
        <v>1</v>
      </c>
      <c r="H13" s="6" t="s">
        <v>73</v>
      </c>
      <c r="I13" s="6">
        <v>45</v>
      </c>
      <c r="J13" s="5">
        <f t="shared" si="1"/>
        <v>44071</v>
      </c>
      <c r="K13" s="26">
        <f t="shared" si="2"/>
        <v>8</v>
      </c>
      <c r="L13" s="26">
        <f t="shared" si="3"/>
        <v>2020</v>
      </c>
      <c r="M13" s="8">
        <v>1200</v>
      </c>
      <c r="N13" s="8">
        <f t="shared" si="6"/>
        <v>-1200</v>
      </c>
      <c r="O13" s="8">
        <f t="shared" si="4"/>
        <v>0</v>
      </c>
      <c r="P13" s="9">
        <f t="shared" si="5"/>
        <v>12818.5</v>
      </c>
      <c r="Q13" s="9" t="s">
        <v>90</v>
      </c>
      <c r="R13" s="24" t="s">
        <v>75</v>
      </c>
    </row>
    <row r="14" spans="1:19" x14ac:dyDescent="0.35">
      <c r="A14" s="5">
        <v>44027</v>
      </c>
      <c r="B14" s="26">
        <f t="shared" si="0"/>
        <v>7</v>
      </c>
      <c r="C14" s="6" t="s">
        <v>28</v>
      </c>
      <c r="D14" s="6" t="s">
        <v>7</v>
      </c>
      <c r="E14" s="7" t="s">
        <v>8</v>
      </c>
      <c r="F14" s="19" t="s">
        <v>100</v>
      </c>
      <c r="G14" s="6">
        <v>1</v>
      </c>
      <c r="H14" s="6" t="s">
        <v>5</v>
      </c>
      <c r="I14" s="6">
        <v>0</v>
      </c>
      <c r="J14" s="5">
        <f t="shared" si="1"/>
        <v>44027</v>
      </c>
      <c r="K14" s="26">
        <f t="shared" si="2"/>
        <v>7</v>
      </c>
      <c r="L14" s="26">
        <f t="shared" si="3"/>
        <v>2020</v>
      </c>
      <c r="M14" s="8">
        <v>1496</v>
      </c>
      <c r="N14" s="8">
        <f t="shared" si="6"/>
        <v>-1496</v>
      </c>
      <c r="O14" s="8">
        <f t="shared" si="4"/>
        <v>0</v>
      </c>
      <c r="P14" s="9">
        <f t="shared" si="5"/>
        <v>14314.5</v>
      </c>
      <c r="Q14" s="9" t="s">
        <v>88</v>
      </c>
      <c r="R14" s="13" t="s">
        <v>82</v>
      </c>
    </row>
    <row r="15" spans="1:19" x14ac:dyDescent="0.35">
      <c r="A15" s="5">
        <v>44027</v>
      </c>
      <c r="B15" s="26">
        <f t="shared" si="0"/>
        <v>7</v>
      </c>
      <c r="C15" s="6" t="s">
        <v>28</v>
      </c>
      <c r="D15" s="6" t="s">
        <v>7</v>
      </c>
      <c r="E15" s="7" t="s">
        <v>8</v>
      </c>
      <c r="F15" s="7" t="s">
        <v>18</v>
      </c>
      <c r="G15" s="6">
        <v>4</v>
      </c>
      <c r="H15" s="6" t="s">
        <v>5</v>
      </c>
      <c r="I15" s="6">
        <v>0</v>
      </c>
      <c r="J15" s="5">
        <f t="shared" si="1"/>
        <v>44027</v>
      </c>
      <c r="K15" s="26">
        <f t="shared" si="2"/>
        <v>7</v>
      </c>
      <c r="L15" s="26">
        <f t="shared" si="3"/>
        <v>2020</v>
      </c>
      <c r="M15" s="8">
        <v>370</v>
      </c>
      <c r="N15" s="8">
        <f t="shared" si="6"/>
        <v>-370</v>
      </c>
      <c r="O15" s="8">
        <f t="shared" si="4"/>
        <v>0</v>
      </c>
      <c r="P15" s="9">
        <f t="shared" si="5"/>
        <v>14684.5</v>
      </c>
      <c r="Q15" s="9" t="s">
        <v>88</v>
      </c>
      <c r="R15" s="13" t="s">
        <v>82</v>
      </c>
    </row>
    <row r="16" spans="1:19" x14ac:dyDescent="0.35">
      <c r="A16" s="5">
        <v>44027</v>
      </c>
      <c r="B16" s="26">
        <f t="shared" si="0"/>
        <v>7</v>
      </c>
      <c r="C16" s="6" t="s">
        <v>28</v>
      </c>
      <c r="D16" s="6" t="s">
        <v>7</v>
      </c>
      <c r="E16" s="7" t="s">
        <v>8</v>
      </c>
      <c r="F16" s="7" t="s">
        <v>211</v>
      </c>
      <c r="G16" s="6">
        <v>1</v>
      </c>
      <c r="H16" s="6" t="s">
        <v>5</v>
      </c>
      <c r="I16" s="6">
        <v>0</v>
      </c>
      <c r="J16" s="5">
        <f t="shared" si="1"/>
        <v>44027</v>
      </c>
      <c r="K16" s="26">
        <f t="shared" si="2"/>
        <v>7</v>
      </c>
      <c r="L16" s="26">
        <f t="shared" si="3"/>
        <v>2020</v>
      </c>
      <c r="M16" s="8">
        <v>232</v>
      </c>
      <c r="N16" s="8">
        <f t="shared" si="6"/>
        <v>-232</v>
      </c>
      <c r="O16" s="8">
        <f t="shared" si="4"/>
        <v>0</v>
      </c>
      <c r="P16" s="9">
        <f t="shared" si="5"/>
        <v>14916.5</v>
      </c>
      <c r="Q16" s="9" t="s">
        <v>88</v>
      </c>
      <c r="R16" s="13" t="s">
        <v>82</v>
      </c>
      <c r="S16" s="2" t="s">
        <v>30</v>
      </c>
    </row>
    <row r="17" spans="1:18" x14ac:dyDescent="0.35">
      <c r="A17" s="5">
        <v>44044</v>
      </c>
      <c r="B17" s="26">
        <f t="shared" si="0"/>
        <v>8</v>
      </c>
      <c r="C17" s="6" t="s">
        <v>31</v>
      </c>
      <c r="D17" s="6" t="s">
        <v>23</v>
      </c>
      <c r="E17" s="7" t="s">
        <v>24</v>
      </c>
      <c r="F17" s="19" t="s">
        <v>100</v>
      </c>
      <c r="G17" s="6">
        <v>2</v>
      </c>
      <c r="H17" s="6" t="s">
        <v>51</v>
      </c>
      <c r="I17" s="6" t="s">
        <v>158</v>
      </c>
      <c r="J17" s="5">
        <f t="shared" si="1"/>
        <v>44164</v>
      </c>
      <c r="K17" s="26">
        <f t="shared" si="2"/>
        <v>11</v>
      </c>
      <c r="L17" s="26">
        <f t="shared" si="3"/>
        <v>2020</v>
      </c>
      <c r="M17" s="8">
        <v>2508</v>
      </c>
      <c r="N17" s="8">
        <f t="shared" si="6"/>
        <v>-2508</v>
      </c>
      <c r="O17" s="8">
        <f t="shared" si="4"/>
        <v>0</v>
      </c>
      <c r="P17" s="9">
        <f t="shared" si="5"/>
        <v>17424.5</v>
      </c>
      <c r="Q17" s="9" t="s">
        <v>92</v>
      </c>
      <c r="R17" s="39" t="s">
        <v>173</v>
      </c>
    </row>
    <row r="18" spans="1:18" x14ac:dyDescent="0.35">
      <c r="A18" s="5">
        <v>44051</v>
      </c>
      <c r="B18" s="26">
        <f t="shared" si="0"/>
        <v>8</v>
      </c>
      <c r="C18" s="6" t="s">
        <v>32</v>
      </c>
      <c r="D18" s="6" t="s">
        <v>23</v>
      </c>
      <c r="E18" s="7" t="s">
        <v>24</v>
      </c>
      <c r="F18" s="19" t="s">
        <v>100</v>
      </c>
      <c r="G18" s="6">
        <v>2</v>
      </c>
      <c r="H18" s="6" t="s">
        <v>51</v>
      </c>
      <c r="I18" s="6" t="s">
        <v>158</v>
      </c>
      <c r="J18" s="5">
        <f t="shared" si="1"/>
        <v>44171</v>
      </c>
      <c r="K18" s="26">
        <f t="shared" si="2"/>
        <v>12</v>
      </c>
      <c r="L18" s="26">
        <f t="shared" si="3"/>
        <v>2020</v>
      </c>
      <c r="M18" s="8">
        <v>2508</v>
      </c>
      <c r="N18" s="8">
        <f t="shared" si="6"/>
        <v>-2508</v>
      </c>
      <c r="O18" s="8">
        <f t="shared" si="4"/>
        <v>0</v>
      </c>
      <c r="P18" s="9">
        <f t="shared" si="5"/>
        <v>19932.5</v>
      </c>
      <c r="Q18" s="9" t="s">
        <v>92</v>
      </c>
      <c r="R18" s="39" t="s">
        <v>173</v>
      </c>
    </row>
    <row r="19" spans="1:18" x14ac:dyDescent="0.35">
      <c r="A19" s="5">
        <v>44051</v>
      </c>
      <c r="B19" s="26">
        <f t="shared" si="0"/>
        <v>8</v>
      </c>
      <c r="C19" s="6" t="s">
        <v>33</v>
      </c>
      <c r="D19" s="6" t="s">
        <v>23</v>
      </c>
      <c r="E19" s="7" t="s">
        <v>24</v>
      </c>
      <c r="F19" s="18" t="s">
        <v>117</v>
      </c>
      <c r="G19" s="6">
        <v>2</v>
      </c>
      <c r="H19" s="6" t="s">
        <v>51</v>
      </c>
      <c r="I19" s="6" t="s">
        <v>158</v>
      </c>
      <c r="J19" s="5">
        <f t="shared" si="1"/>
        <v>44171</v>
      </c>
      <c r="K19" s="26">
        <f t="shared" si="2"/>
        <v>12</v>
      </c>
      <c r="L19" s="26">
        <f t="shared" si="3"/>
        <v>2020</v>
      </c>
      <c r="M19" s="8">
        <v>324</v>
      </c>
      <c r="N19" s="8">
        <f t="shared" si="6"/>
        <v>-324</v>
      </c>
      <c r="O19" s="8">
        <f t="shared" si="4"/>
        <v>0</v>
      </c>
      <c r="P19" s="9">
        <f t="shared" si="5"/>
        <v>20256.5</v>
      </c>
      <c r="Q19" s="9" t="s">
        <v>92</v>
      </c>
      <c r="R19" s="39" t="s">
        <v>173</v>
      </c>
    </row>
    <row r="20" spans="1:18" x14ac:dyDescent="0.35">
      <c r="A20" s="5">
        <v>44053</v>
      </c>
      <c r="B20" s="26">
        <f t="shared" si="0"/>
        <v>8</v>
      </c>
      <c r="C20" s="6" t="s">
        <v>34</v>
      </c>
      <c r="D20" s="6" t="s">
        <v>35</v>
      </c>
      <c r="E20" s="7" t="s">
        <v>36</v>
      </c>
      <c r="F20" s="19" t="s">
        <v>100</v>
      </c>
      <c r="G20" s="6">
        <v>1</v>
      </c>
      <c r="H20" s="6" t="s">
        <v>5</v>
      </c>
      <c r="I20" s="6">
        <v>0</v>
      </c>
      <c r="J20" s="5">
        <f t="shared" si="1"/>
        <v>44053</v>
      </c>
      <c r="K20" s="26">
        <f t="shared" si="2"/>
        <v>8</v>
      </c>
      <c r="L20" s="26">
        <f t="shared" si="3"/>
        <v>2020</v>
      </c>
      <c r="M20" s="8">
        <v>1496</v>
      </c>
      <c r="N20" s="8">
        <f t="shared" si="6"/>
        <v>-1496</v>
      </c>
      <c r="O20" s="8">
        <f t="shared" si="4"/>
        <v>0</v>
      </c>
      <c r="P20" s="9">
        <f t="shared" si="5"/>
        <v>21752.5</v>
      </c>
      <c r="Q20" s="9" t="s">
        <v>89</v>
      </c>
      <c r="R20" s="13" t="s">
        <v>84</v>
      </c>
    </row>
    <row r="21" spans="1:18" x14ac:dyDescent="0.35">
      <c r="A21" s="5">
        <v>44053</v>
      </c>
      <c r="B21" s="26">
        <f t="shared" si="0"/>
        <v>8</v>
      </c>
      <c r="C21" s="6" t="s">
        <v>34</v>
      </c>
      <c r="D21" s="6" t="s">
        <v>35</v>
      </c>
      <c r="E21" s="7" t="s">
        <v>36</v>
      </c>
      <c r="F21" s="14" t="s">
        <v>18</v>
      </c>
      <c r="G21" s="6">
        <v>1</v>
      </c>
      <c r="H21" s="6" t="s">
        <v>5</v>
      </c>
      <c r="I21" s="6">
        <v>0</v>
      </c>
      <c r="J21" s="5">
        <f t="shared" si="1"/>
        <v>44053</v>
      </c>
      <c r="K21" s="26">
        <f t="shared" si="2"/>
        <v>8</v>
      </c>
      <c r="L21" s="26">
        <f t="shared" si="3"/>
        <v>2020</v>
      </c>
      <c r="M21" s="8">
        <v>90</v>
      </c>
      <c r="N21" s="8">
        <f t="shared" si="6"/>
        <v>-90</v>
      </c>
      <c r="O21" s="8">
        <f t="shared" si="4"/>
        <v>0</v>
      </c>
      <c r="P21" s="9">
        <f t="shared" si="5"/>
        <v>21842.5</v>
      </c>
      <c r="Q21" s="9" t="s">
        <v>89</v>
      </c>
      <c r="R21" s="13" t="s">
        <v>84</v>
      </c>
    </row>
    <row r="22" spans="1:18" x14ac:dyDescent="0.35">
      <c r="A22" s="5">
        <v>44053</v>
      </c>
      <c r="B22" s="26">
        <f t="shared" si="0"/>
        <v>8</v>
      </c>
      <c r="C22" s="6" t="s">
        <v>37</v>
      </c>
      <c r="D22" s="6" t="s">
        <v>20</v>
      </c>
      <c r="E22" s="7" t="s">
        <v>21</v>
      </c>
      <c r="F22" s="19" t="s">
        <v>100</v>
      </c>
      <c r="G22" s="6">
        <v>2</v>
      </c>
      <c r="H22" s="6" t="s">
        <v>73</v>
      </c>
      <c r="I22" s="6">
        <v>45</v>
      </c>
      <c r="J22" s="5">
        <f t="shared" si="1"/>
        <v>44098</v>
      </c>
      <c r="K22" s="26">
        <f t="shared" si="2"/>
        <v>9</v>
      </c>
      <c r="L22" s="26">
        <f t="shared" si="3"/>
        <v>2020</v>
      </c>
      <c r="M22" s="8">
        <v>3036</v>
      </c>
      <c r="N22" s="8">
        <f t="shared" si="6"/>
        <v>-3036</v>
      </c>
      <c r="O22" s="8">
        <f t="shared" si="4"/>
        <v>0</v>
      </c>
      <c r="P22" s="9">
        <f t="shared" si="5"/>
        <v>24878.5</v>
      </c>
      <c r="Q22" s="9" t="s">
        <v>90</v>
      </c>
      <c r="R22" s="24" t="s">
        <v>79</v>
      </c>
    </row>
    <row r="23" spans="1:18" x14ac:dyDescent="0.35">
      <c r="A23" s="5">
        <v>44053</v>
      </c>
      <c r="B23" s="26">
        <f t="shared" si="0"/>
        <v>8</v>
      </c>
      <c r="C23" s="6" t="s">
        <v>37</v>
      </c>
      <c r="D23" s="6" t="s">
        <v>20</v>
      </c>
      <c r="E23" s="7" t="s">
        <v>21</v>
      </c>
      <c r="F23" s="14" t="s">
        <v>18</v>
      </c>
      <c r="G23" s="6">
        <v>4</v>
      </c>
      <c r="H23" s="6" t="s">
        <v>73</v>
      </c>
      <c r="I23" s="6">
        <v>45</v>
      </c>
      <c r="J23" s="5">
        <f t="shared" si="1"/>
        <v>44098</v>
      </c>
      <c r="K23" s="26">
        <f t="shared" si="2"/>
        <v>9</v>
      </c>
      <c r="L23" s="26">
        <f t="shared" si="3"/>
        <v>2020</v>
      </c>
      <c r="M23" s="8">
        <v>370</v>
      </c>
      <c r="N23" s="8">
        <f t="shared" si="6"/>
        <v>-370</v>
      </c>
      <c r="O23" s="8">
        <f t="shared" si="4"/>
        <v>0</v>
      </c>
      <c r="P23" s="9">
        <f t="shared" si="5"/>
        <v>25248.5</v>
      </c>
      <c r="Q23" s="9" t="s">
        <v>91</v>
      </c>
      <c r="R23" s="24" t="s">
        <v>79</v>
      </c>
    </row>
    <row r="24" spans="1:18" x14ac:dyDescent="0.35">
      <c r="A24" s="5">
        <v>44055</v>
      </c>
      <c r="B24" s="26">
        <f t="shared" si="0"/>
        <v>8</v>
      </c>
      <c r="C24" s="6" t="s">
        <v>38</v>
      </c>
      <c r="D24" s="6" t="s">
        <v>7</v>
      </c>
      <c r="E24" s="7" t="s">
        <v>8</v>
      </c>
      <c r="F24" s="19" t="s">
        <v>100</v>
      </c>
      <c r="G24" s="6">
        <v>1</v>
      </c>
      <c r="H24" s="6" t="s">
        <v>5</v>
      </c>
      <c r="I24" s="6">
        <v>0</v>
      </c>
      <c r="J24" s="5">
        <f t="shared" si="1"/>
        <v>44055</v>
      </c>
      <c r="K24" s="26">
        <f t="shared" si="2"/>
        <v>8</v>
      </c>
      <c r="L24" s="26">
        <f t="shared" si="3"/>
        <v>2020</v>
      </c>
      <c r="M24" s="8">
        <v>1496</v>
      </c>
      <c r="N24" s="8">
        <f t="shared" si="6"/>
        <v>-1496</v>
      </c>
      <c r="O24" s="8">
        <f t="shared" si="4"/>
        <v>0</v>
      </c>
      <c r="P24" s="9">
        <f t="shared" si="5"/>
        <v>26744.5</v>
      </c>
      <c r="Q24" s="9" t="s">
        <v>88</v>
      </c>
      <c r="R24" s="2" t="s">
        <v>83</v>
      </c>
    </row>
    <row r="25" spans="1:18" x14ac:dyDescent="0.35">
      <c r="A25" s="5">
        <v>44055</v>
      </c>
      <c r="B25" s="26">
        <f t="shared" si="0"/>
        <v>8</v>
      </c>
      <c r="C25" s="6" t="s">
        <v>38</v>
      </c>
      <c r="D25" s="6" t="s">
        <v>7</v>
      </c>
      <c r="E25" s="7" t="s">
        <v>8</v>
      </c>
      <c r="F25" s="17" t="s">
        <v>66</v>
      </c>
      <c r="G25" s="6">
        <v>4</v>
      </c>
      <c r="H25" s="6" t="s">
        <v>5</v>
      </c>
      <c r="I25" s="6">
        <v>0</v>
      </c>
      <c r="J25" s="5">
        <f t="shared" si="1"/>
        <v>44055</v>
      </c>
      <c r="K25" s="26">
        <f t="shared" si="2"/>
        <v>8</v>
      </c>
      <c r="L25" s="26">
        <f t="shared" si="3"/>
        <v>2020</v>
      </c>
      <c r="M25" s="8">
        <v>962</v>
      </c>
      <c r="N25" s="8">
        <f t="shared" si="6"/>
        <v>-962</v>
      </c>
      <c r="O25" s="8">
        <f t="shared" si="4"/>
        <v>0</v>
      </c>
      <c r="P25" s="9">
        <f t="shared" si="5"/>
        <v>27706.5</v>
      </c>
      <c r="Q25" s="9" t="s">
        <v>88</v>
      </c>
      <c r="R25" s="2" t="s">
        <v>83</v>
      </c>
    </row>
    <row r="26" spans="1:18" x14ac:dyDescent="0.35">
      <c r="A26" s="5">
        <v>44055</v>
      </c>
      <c r="B26" s="26">
        <f t="shared" si="0"/>
        <v>8</v>
      </c>
      <c r="C26" s="6" t="s">
        <v>38</v>
      </c>
      <c r="D26" s="6" t="s">
        <v>7</v>
      </c>
      <c r="E26" s="7" t="s">
        <v>8</v>
      </c>
      <c r="F26" s="7" t="s">
        <v>211</v>
      </c>
      <c r="G26" s="6">
        <v>2</v>
      </c>
      <c r="H26" s="6" t="s">
        <v>5</v>
      </c>
      <c r="I26" s="6">
        <v>0</v>
      </c>
      <c r="J26" s="5">
        <f t="shared" si="1"/>
        <v>44055</v>
      </c>
      <c r="K26" s="26">
        <f t="shared" si="2"/>
        <v>8</v>
      </c>
      <c r="L26" s="26">
        <f t="shared" si="3"/>
        <v>2020</v>
      </c>
      <c r="M26" s="8">
        <v>464</v>
      </c>
      <c r="N26" s="8">
        <f t="shared" si="6"/>
        <v>-464</v>
      </c>
      <c r="O26" s="8">
        <f t="shared" si="4"/>
        <v>0</v>
      </c>
      <c r="P26" s="9">
        <f t="shared" si="5"/>
        <v>28170.5</v>
      </c>
      <c r="Q26" s="9" t="s">
        <v>88</v>
      </c>
      <c r="R26" s="2" t="s">
        <v>83</v>
      </c>
    </row>
    <row r="27" spans="1:18" x14ac:dyDescent="0.35">
      <c r="A27" s="5">
        <v>44056</v>
      </c>
      <c r="B27" s="26">
        <f t="shared" si="0"/>
        <v>8</v>
      </c>
      <c r="C27" s="6" t="s">
        <v>39</v>
      </c>
      <c r="D27" s="6" t="s">
        <v>7</v>
      </c>
      <c r="E27" s="7" t="s">
        <v>8</v>
      </c>
      <c r="F27" s="14" t="s">
        <v>40</v>
      </c>
      <c r="G27" s="6">
        <v>4</v>
      </c>
      <c r="H27" s="6" t="s">
        <v>5</v>
      </c>
      <c r="I27" s="6">
        <v>0</v>
      </c>
      <c r="J27" s="5">
        <f t="shared" si="1"/>
        <v>44056</v>
      </c>
      <c r="K27" s="26">
        <f t="shared" si="2"/>
        <v>8</v>
      </c>
      <c r="L27" s="26">
        <f t="shared" si="3"/>
        <v>2020</v>
      </c>
      <c r="M27" s="8">
        <v>960</v>
      </c>
      <c r="N27" s="8">
        <f t="shared" si="6"/>
        <v>-960</v>
      </c>
      <c r="O27" s="8">
        <f t="shared" si="4"/>
        <v>0</v>
      </c>
      <c r="P27" s="9">
        <f t="shared" si="5"/>
        <v>29130.5</v>
      </c>
      <c r="Q27" s="9" t="s">
        <v>88</v>
      </c>
      <c r="R27" s="2" t="s">
        <v>83</v>
      </c>
    </row>
    <row r="28" spans="1:18" x14ac:dyDescent="0.35">
      <c r="A28" s="5">
        <v>44062</v>
      </c>
      <c r="B28" s="26">
        <f t="shared" si="0"/>
        <v>8</v>
      </c>
      <c r="C28" s="6" t="s">
        <v>41</v>
      </c>
      <c r="D28" s="6" t="s">
        <v>20</v>
      </c>
      <c r="E28" s="7" t="s">
        <v>21</v>
      </c>
      <c r="F28" s="17" t="s">
        <v>101</v>
      </c>
      <c r="G28" s="6">
        <v>1</v>
      </c>
      <c r="H28" s="6" t="s">
        <v>73</v>
      </c>
      <c r="I28" s="6">
        <v>45</v>
      </c>
      <c r="J28" s="5">
        <f t="shared" si="1"/>
        <v>44107</v>
      </c>
      <c r="K28" s="26">
        <f t="shared" si="2"/>
        <v>10</v>
      </c>
      <c r="L28" s="26">
        <f t="shared" si="3"/>
        <v>2020</v>
      </c>
      <c r="M28" s="8">
        <v>367.2</v>
      </c>
      <c r="N28" s="8">
        <f t="shared" si="6"/>
        <v>-367.2</v>
      </c>
      <c r="O28" s="8">
        <f t="shared" si="4"/>
        <v>0</v>
      </c>
      <c r="P28" s="9">
        <f t="shared" si="5"/>
        <v>29497.7</v>
      </c>
      <c r="Q28" s="9" t="s">
        <v>90</v>
      </c>
      <c r="R28" s="24" t="s">
        <v>94</v>
      </c>
    </row>
    <row r="29" spans="1:18" x14ac:dyDescent="0.35">
      <c r="A29" s="5">
        <v>44062</v>
      </c>
      <c r="B29" s="26">
        <f t="shared" si="0"/>
        <v>8</v>
      </c>
      <c r="C29" s="6" t="s">
        <v>42</v>
      </c>
      <c r="D29" s="6" t="s">
        <v>43</v>
      </c>
      <c r="E29" s="7" t="s">
        <v>44</v>
      </c>
      <c r="F29" s="19" t="s">
        <v>100</v>
      </c>
      <c r="G29" s="6">
        <v>1</v>
      </c>
      <c r="H29" s="6" t="s">
        <v>5</v>
      </c>
      <c r="I29" s="6">
        <v>0</v>
      </c>
      <c r="J29" s="5">
        <f t="shared" si="1"/>
        <v>44062</v>
      </c>
      <c r="K29" s="26">
        <f t="shared" si="2"/>
        <v>8</v>
      </c>
      <c r="L29" s="26">
        <f t="shared" si="3"/>
        <v>2020</v>
      </c>
      <c r="M29" s="8">
        <v>1496</v>
      </c>
      <c r="N29" s="8">
        <f t="shared" si="6"/>
        <v>-1496</v>
      </c>
      <c r="O29" s="8">
        <f t="shared" si="4"/>
        <v>0</v>
      </c>
      <c r="P29" s="9">
        <f t="shared" si="5"/>
        <v>30993.7</v>
      </c>
      <c r="Q29" s="9" t="s">
        <v>89</v>
      </c>
      <c r="R29" s="2" t="s">
        <v>85</v>
      </c>
    </row>
    <row r="30" spans="1:18" x14ac:dyDescent="0.35">
      <c r="A30" s="5">
        <v>44062</v>
      </c>
      <c r="B30" s="26">
        <f t="shared" si="0"/>
        <v>8</v>
      </c>
      <c r="C30" s="6" t="s">
        <v>42</v>
      </c>
      <c r="D30" s="6" t="s">
        <v>43</v>
      </c>
      <c r="E30" s="7" t="s">
        <v>44</v>
      </c>
      <c r="F30" s="14" t="s">
        <v>25</v>
      </c>
      <c r="G30" s="6">
        <v>1</v>
      </c>
      <c r="H30" s="6" t="s">
        <v>5</v>
      </c>
      <c r="I30" s="6">
        <v>0</v>
      </c>
      <c r="J30" s="5">
        <f t="shared" si="1"/>
        <v>44062</v>
      </c>
      <c r="K30" s="26">
        <f t="shared" si="2"/>
        <v>8</v>
      </c>
      <c r="L30" s="26">
        <f t="shared" si="3"/>
        <v>2020</v>
      </c>
      <c r="M30" s="8">
        <v>210</v>
      </c>
      <c r="N30" s="8">
        <f t="shared" si="6"/>
        <v>-210</v>
      </c>
      <c r="O30" s="8">
        <f t="shared" si="4"/>
        <v>0</v>
      </c>
      <c r="P30" s="9">
        <f t="shared" si="5"/>
        <v>31203.7</v>
      </c>
      <c r="Q30" s="9" t="s">
        <v>89</v>
      </c>
      <c r="R30" s="10" t="s">
        <v>85</v>
      </c>
    </row>
    <row r="31" spans="1:18" x14ac:dyDescent="0.35">
      <c r="A31" s="5">
        <v>44065</v>
      </c>
      <c r="B31" s="26">
        <f t="shared" si="0"/>
        <v>8</v>
      </c>
      <c r="C31" s="6" t="s">
        <v>50</v>
      </c>
      <c r="D31" s="6" t="s">
        <v>49</v>
      </c>
      <c r="E31" s="2" t="s">
        <v>48</v>
      </c>
      <c r="F31" s="17" t="s">
        <v>101</v>
      </c>
      <c r="G31" s="21">
        <v>4</v>
      </c>
      <c r="H31" s="6" t="s">
        <v>52</v>
      </c>
      <c r="I31" s="6">
        <v>60</v>
      </c>
      <c r="J31" s="5">
        <f t="shared" si="1"/>
        <v>44125</v>
      </c>
      <c r="K31" s="26">
        <f t="shared" si="2"/>
        <v>10</v>
      </c>
      <c r="L31" s="26">
        <f t="shared" si="3"/>
        <v>2020</v>
      </c>
      <c r="M31" s="8">
        <v>1296</v>
      </c>
      <c r="N31" s="8">
        <f t="shared" si="6"/>
        <v>-1296</v>
      </c>
      <c r="O31" s="8">
        <f t="shared" si="4"/>
        <v>0</v>
      </c>
      <c r="P31" s="9">
        <f t="shared" si="5"/>
        <v>32499.7</v>
      </c>
      <c r="Q31" s="9" t="s">
        <v>92</v>
      </c>
      <c r="R31" s="29" t="s">
        <v>114</v>
      </c>
    </row>
    <row r="32" spans="1:18" x14ac:dyDescent="0.35">
      <c r="A32" s="5">
        <v>44065</v>
      </c>
      <c r="B32" s="26">
        <f t="shared" si="0"/>
        <v>8</v>
      </c>
      <c r="C32" s="6" t="s">
        <v>50</v>
      </c>
      <c r="D32" s="6" t="s">
        <v>49</v>
      </c>
      <c r="E32" s="2" t="s">
        <v>48</v>
      </c>
      <c r="F32" s="2" t="s">
        <v>45</v>
      </c>
      <c r="G32" s="22">
        <v>4</v>
      </c>
      <c r="H32" s="6" t="s">
        <v>52</v>
      </c>
      <c r="I32" s="6">
        <v>60</v>
      </c>
      <c r="J32" s="5">
        <f t="shared" si="1"/>
        <v>44125</v>
      </c>
      <c r="K32" s="26">
        <f t="shared" si="2"/>
        <v>10</v>
      </c>
      <c r="L32" s="26">
        <f t="shared" si="3"/>
        <v>2020</v>
      </c>
      <c r="M32" s="8">
        <v>840</v>
      </c>
      <c r="N32" s="8">
        <f t="shared" si="6"/>
        <v>-840</v>
      </c>
      <c r="O32" s="8">
        <f t="shared" si="4"/>
        <v>0</v>
      </c>
      <c r="P32" s="9">
        <f t="shared" si="5"/>
        <v>33339.699999999997</v>
      </c>
      <c r="Q32" s="9" t="s">
        <v>92</v>
      </c>
      <c r="R32" s="29" t="s">
        <v>114</v>
      </c>
    </row>
    <row r="33" spans="1:18" x14ac:dyDescent="0.35">
      <c r="A33" s="5">
        <v>44065</v>
      </c>
      <c r="B33" s="26">
        <f t="shared" si="0"/>
        <v>8</v>
      </c>
      <c r="C33" s="6" t="s">
        <v>50</v>
      </c>
      <c r="D33" s="6" t="s">
        <v>49</v>
      </c>
      <c r="E33" s="2" t="s">
        <v>48</v>
      </c>
      <c r="F33" s="3" t="s">
        <v>46</v>
      </c>
      <c r="G33" s="22">
        <v>2</v>
      </c>
      <c r="H33" s="6" t="s">
        <v>52</v>
      </c>
      <c r="I33" s="6">
        <v>60</v>
      </c>
      <c r="J33" s="5">
        <f t="shared" si="1"/>
        <v>44125</v>
      </c>
      <c r="K33" s="26">
        <f t="shared" si="2"/>
        <v>10</v>
      </c>
      <c r="L33" s="26">
        <f t="shared" si="3"/>
        <v>2020</v>
      </c>
      <c r="M33" s="8">
        <v>460</v>
      </c>
      <c r="N33" s="8">
        <f t="shared" si="6"/>
        <v>-460</v>
      </c>
      <c r="O33" s="8">
        <f t="shared" si="4"/>
        <v>0</v>
      </c>
      <c r="P33" s="9">
        <f t="shared" si="5"/>
        <v>33799.699999999997</v>
      </c>
      <c r="Q33" s="9" t="s">
        <v>92</v>
      </c>
      <c r="R33" s="29" t="s">
        <v>114</v>
      </c>
    </row>
    <row r="34" spans="1:18" x14ac:dyDescent="0.35">
      <c r="A34" s="5">
        <v>44065</v>
      </c>
      <c r="B34" s="26">
        <f t="shared" si="0"/>
        <v>8</v>
      </c>
      <c r="C34" s="6" t="s">
        <v>50</v>
      </c>
      <c r="D34" s="6" t="s">
        <v>49</v>
      </c>
      <c r="E34" s="2" t="s">
        <v>48</v>
      </c>
      <c r="F34" s="2" t="s">
        <v>47</v>
      </c>
      <c r="G34" s="22">
        <v>4</v>
      </c>
      <c r="H34" s="6" t="s">
        <v>52</v>
      </c>
      <c r="I34" s="6">
        <v>60</v>
      </c>
      <c r="J34" s="5">
        <f t="shared" si="1"/>
        <v>44125</v>
      </c>
      <c r="K34" s="26">
        <f t="shared" si="2"/>
        <v>10</v>
      </c>
      <c r="L34" s="26">
        <f t="shared" si="3"/>
        <v>2020</v>
      </c>
      <c r="M34" s="8">
        <v>360</v>
      </c>
      <c r="N34" s="8">
        <f t="shared" si="6"/>
        <v>-360</v>
      </c>
      <c r="O34" s="8">
        <f t="shared" si="4"/>
        <v>0</v>
      </c>
      <c r="P34" s="9">
        <f t="shared" si="5"/>
        <v>34159.699999999997</v>
      </c>
      <c r="Q34" s="9" t="s">
        <v>92</v>
      </c>
      <c r="R34" s="29" t="s">
        <v>114</v>
      </c>
    </row>
    <row r="35" spans="1:18" x14ac:dyDescent="0.35">
      <c r="A35" s="5">
        <v>44065</v>
      </c>
      <c r="B35" s="26">
        <f t="shared" si="0"/>
        <v>8</v>
      </c>
      <c r="C35" s="6" t="s">
        <v>53</v>
      </c>
      <c r="D35" s="6" t="s">
        <v>54</v>
      </c>
      <c r="E35" s="2" t="s">
        <v>55</v>
      </c>
      <c r="F35" s="19" t="s">
        <v>100</v>
      </c>
      <c r="G35" s="6">
        <v>1</v>
      </c>
      <c r="H35" s="6" t="s">
        <v>5</v>
      </c>
      <c r="I35" s="6">
        <v>0</v>
      </c>
      <c r="J35" s="5">
        <f t="shared" si="1"/>
        <v>44065</v>
      </c>
      <c r="K35" s="26">
        <f t="shared" si="2"/>
        <v>8</v>
      </c>
      <c r="L35" s="26">
        <f t="shared" si="3"/>
        <v>2020</v>
      </c>
      <c r="M35" s="8">
        <v>1452</v>
      </c>
      <c r="N35" s="8">
        <f t="shared" si="6"/>
        <v>-1452</v>
      </c>
      <c r="O35" s="8">
        <f t="shared" si="4"/>
        <v>0</v>
      </c>
      <c r="P35" s="9">
        <f t="shared" ref="P35:P66" si="7">SUM(P34+M35)</f>
        <v>35611.699999999997</v>
      </c>
      <c r="Q35" s="9" t="s">
        <v>88</v>
      </c>
      <c r="R35" s="2" t="s">
        <v>77</v>
      </c>
    </row>
    <row r="36" spans="1:18" x14ac:dyDescent="0.35">
      <c r="A36" s="5">
        <v>44067</v>
      </c>
      <c r="B36" s="26">
        <f t="shared" si="0"/>
        <v>8</v>
      </c>
      <c r="C36" s="6" t="s">
        <v>56</v>
      </c>
      <c r="D36" s="6" t="s">
        <v>20</v>
      </c>
      <c r="E36" s="7" t="s">
        <v>21</v>
      </c>
      <c r="F36" s="19" t="s">
        <v>100</v>
      </c>
      <c r="G36" s="21">
        <v>1</v>
      </c>
      <c r="H36" s="6" t="s">
        <v>73</v>
      </c>
      <c r="I36" s="6">
        <v>45</v>
      </c>
      <c r="J36" s="5">
        <f t="shared" si="1"/>
        <v>44112</v>
      </c>
      <c r="K36" s="26">
        <f t="shared" si="2"/>
        <v>10</v>
      </c>
      <c r="L36" s="26">
        <f t="shared" si="3"/>
        <v>2020</v>
      </c>
      <c r="M36" s="20">
        <v>1518</v>
      </c>
      <c r="N36" s="8">
        <f t="shared" si="6"/>
        <v>-1518</v>
      </c>
      <c r="O36" s="8">
        <f t="shared" si="4"/>
        <v>0</v>
      </c>
      <c r="P36" s="9">
        <f t="shared" si="7"/>
        <v>37129.699999999997</v>
      </c>
      <c r="Q36" s="9" t="s">
        <v>90</v>
      </c>
      <c r="R36" s="24" t="s">
        <v>95</v>
      </c>
    </row>
    <row r="37" spans="1:18" x14ac:dyDescent="0.35">
      <c r="A37" s="5">
        <v>44067</v>
      </c>
      <c r="B37" s="26">
        <f t="shared" si="0"/>
        <v>8</v>
      </c>
      <c r="C37" s="6" t="s">
        <v>56</v>
      </c>
      <c r="D37" s="6" t="s">
        <v>20</v>
      </c>
      <c r="E37" s="7" t="s">
        <v>21</v>
      </c>
      <c r="F37" s="15" t="s">
        <v>57</v>
      </c>
      <c r="G37" s="22">
        <v>4</v>
      </c>
      <c r="H37" s="6" t="s">
        <v>73</v>
      </c>
      <c r="I37" s="6">
        <v>45</v>
      </c>
      <c r="J37" s="5">
        <f t="shared" si="1"/>
        <v>44112</v>
      </c>
      <c r="K37" s="26">
        <f t="shared" si="2"/>
        <v>10</v>
      </c>
      <c r="L37" s="26">
        <f t="shared" si="3"/>
        <v>2020</v>
      </c>
      <c r="M37" s="8">
        <v>200</v>
      </c>
      <c r="N37" s="8">
        <f t="shared" si="6"/>
        <v>-200</v>
      </c>
      <c r="O37" s="8">
        <f t="shared" si="4"/>
        <v>0</v>
      </c>
      <c r="P37" s="9">
        <f t="shared" si="7"/>
        <v>37329.699999999997</v>
      </c>
      <c r="Q37" s="9" t="s">
        <v>90</v>
      </c>
      <c r="R37" s="24" t="s">
        <v>76</v>
      </c>
    </row>
    <row r="38" spans="1:18" x14ac:dyDescent="0.35">
      <c r="A38" s="5">
        <v>44067</v>
      </c>
      <c r="B38" s="26">
        <f t="shared" si="0"/>
        <v>8</v>
      </c>
      <c r="C38" s="6" t="s">
        <v>56</v>
      </c>
      <c r="D38" s="6" t="s">
        <v>20</v>
      </c>
      <c r="E38" s="7" t="s">
        <v>21</v>
      </c>
      <c r="F38" s="15" t="s">
        <v>47</v>
      </c>
      <c r="G38" s="22">
        <v>2</v>
      </c>
      <c r="H38" s="6" t="s">
        <v>73</v>
      </c>
      <c r="I38" s="6">
        <v>45</v>
      </c>
      <c r="J38" s="5">
        <f t="shared" si="1"/>
        <v>44112</v>
      </c>
      <c r="K38" s="26">
        <f t="shared" si="2"/>
        <v>10</v>
      </c>
      <c r="L38" s="26">
        <f t="shared" si="3"/>
        <v>2020</v>
      </c>
      <c r="M38" s="8">
        <v>185</v>
      </c>
      <c r="N38" s="8">
        <f t="shared" si="6"/>
        <v>-185</v>
      </c>
      <c r="O38" s="8">
        <f t="shared" si="4"/>
        <v>0</v>
      </c>
      <c r="P38" s="9">
        <f t="shared" si="7"/>
        <v>37514.699999999997</v>
      </c>
      <c r="Q38" s="9" t="s">
        <v>90</v>
      </c>
      <c r="R38" s="24" t="s">
        <v>76</v>
      </c>
    </row>
    <row r="39" spans="1:18" x14ac:dyDescent="0.35">
      <c r="A39" s="5">
        <v>44068</v>
      </c>
      <c r="B39" s="26">
        <f t="shared" si="0"/>
        <v>8</v>
      </c>
      <c r="C39" s="6" t="s">
        <v>58</v>
      </c>
      <c r="D39" s="6" t="s">
        <v>62</v>
      </c>
      <c r="E39" s="2" t="s">
        <v>61</v>
      </c>
      <c r="F39" s="19" t="s">
        <v>100</v>
      </c>
      <c r="G39" s="6">
        <v>1</v>
      </c>
      <c r="H39" s="6" t="s">
        <v>52</v>
      </c>
      <c r="I39" s="6">
        <v>60</v>
      </c>
      <c r="J39" s="5">
        <f t="shared" si="1"/>
        <v>44128</v>
      </c>
      <c r="K39" s="26">
        <f t="shared" si="2"/>
        <v>10</v>
      </c>
      <c r="L39" s="26">
        <f t="shared" si="3"/>
        <v>2020</v>
      </c>
      <c r="M39" s="8">
        <v>1276</v>
      </c>
      <c r="N39" s="8">
        <f t="shared" si="6"/>
        <v>-1276</v>
      </c>
      <c r="O39" s="8">
        <f t="shared" si="4"/>
        <v>0</v>
      </c>
      <c r="P39" s="9">
        <f t="shared" si="7"/>
        <v>38790.699999999997</v>
      </c>
      <c r="Q39" s="9" t="s">
        <v>92</v>
      </c>
      <c r="R39" s="29" t="s">
        <v>195</v>
      </c>
    </row>
    <row r="40" spans="1:18" x14ac:dyDescent="0.35">
      <c r="A40" s="5">
        <v>44068</v>
      </c>
      <c r="B40" s="26">
        <f t="shared" si="0"/>
        <v>8</v>
      </c>
      <c r="C40" s="6" t="s">
        <v>58</v>
      </c>
      <c r="D40" s="6" t="s">
        <v>62</v>
      </c>
      <c r="E40" s="2" t="s">
        <v>61</v>
      </c>
      <c r="F40" s="17" t="s">
        <v>60</v>
      </c>
      <c r="G40" s="6">
        <v>1</v>
      </c>
      <c r="H40" s="6" t="s">
        <v>52</v>
      </c>
      <c r="I40" s="6">
        <v>60</v>
      </c>
      <c r="J40" s="5">
        <f t="shared" si="1"/>
        <v>44128</v>
      </c>
      <c r="K40" s="26">
        <f t="shared" si="2"/>
        <v>10</v>
      </c>
      <c r="L40" s="26">
        <f t="shared" si="3"/>
        <v>2020</v>
      </c>
      <c r="M40" s="8">
        <v>1276</v>
      </c>
      <c r="N40" s="8">
        <f t="shared" si="6"/>
        <v>-1276</v>
      </c>
      <c r="O40" s="8">
        <f t="shared" si="4"/>
        <v>0</v>
      </c>
      <c r="P40" s="9">
        <f t="shared" si="7"/>
        <v>40066.699999999997</v>
      </c>
      <c r="Q40" s="9" t="s">
        <v>92</v>
      </c>
      <c r="R40" s="29" t="s">
        <v>195</v>
      </c>
    </row>
    <row r="41" spans="1:18" x14ac:dyDescent="0.35">
      <c r="A41" s="5">
        <v>44068</v>
      </c>
      <c r="B41" s="26">
        <f t="shared" si="0"/>
        <v>8</v>
      </c>
      <c r="C41" s="6" t="s">
        <v>59</v>
      </c>
      <c r="D41" s="6" t="s">
        <v>7</v>
      </c>
      <c r="E41" s="7" t="s">
        <v>8</v>
      </c>
      <c r="F41" s="19" t="s">
        <v>100</v>
      </c>
      <c r="G41" s="6">
        <v>1</v>
      </c>
      <c r="H41" s="6" t="s">
        <v>5</v>
      </c>
      <c r="I41" s="6">
        <v>0</v>
      </c>
      <c r="J41" s="5">
        <f t="shared" si="1"/>
        <v>44068</v>
      </c>
      <c r="K41" s="26">
        <f t="shared" si="2"/>
        <v>8</v>
      </c>
      <c r="L41" s="26">
        <f t="shared" si="3"/>
        <v>2020</v>
      </c>
      <c r="M41" s="8">
        <v>1496</v>
      </c>
      <c r="N41" s="8">
        <f t="shared" si="6"/>
        <v>-1496</v>
      </c>
      <c r="O41" s="8">
        <f t="shared" si="4"/>
        <v>0</v>
      </c>
      <c r="P41" s="9">
        <f t="shared" si="7"/>
        <v>41562.699999999997</v>
      </c>
      <c r="Q41" s="9" t="s">
        <v>88</v>
      </c>
      <c r="R41" s="2" t="s">
        <v>99</v>
      </c>
    </row>
    <row r="42" spans="1:18" x14ac:dyDescent="0.35">
      <c r="A42" s="5">
        <v>44070</v>
      </c>
      <c r="B42" s="26">
        <f t="shared" si="0"/>
        <v>8</v>
      </c>
      <c r="C42" s="6" t="s">
        <v>63</v>
      </c>
      <c r="D42" s="6" t="s">
        <v>64</v>
      </c>
      <c r="E42" s="7" t="s">
        <v>65</v>
      </c>
      <c r="F42" s="19" t="s">
        <v>100</v>
      </c>
      <c r="G42" s="23">
        <v>4</v>
      </c>
      <c r="H42" s="6" t="s">
        <v>51</v>
      </c>
      <c r="I42" s="6" t="s">
        <v>158</v>
      </c>
      <c r="J42" s="5">
        <f t="shared" si="1"/>
        <v>44190</v>
      </c>
      <c r="K42" s="26">
        <f t="shared" si="2"/>
        <v>12</v>
      </c>
      <c r="L42" s="26">
        <f t="shared" si="3"/>
        <v>2020</v>
      </c>
      <c r="M42" s="8">
        <v>5280</v>
      </c>
      <c r="N42" s="8">
        <v>-5280</v>
      </c>
      <c r="O42" s="8">
        <f t="shared" si="4"/>
        <v>0</v>
      </c>
      <c r="P42" s="9">
        <f t="shared" si="7"/>
        <v>46842.7</v>
      </c>
      <c r="Q42" s="9" t="s">
        <v>92</v>
      </c>
      <c r="R42" s="12" t="s">
        <v>224</v>
      </c>
    </row>
    <row r="43" spans="1:18" x14ac:dyDescent="0.35">
      <c r="A43" s="5">
        <v>44070</v>
      </c>
      <c r="B43" s="26">
        <f t="shared" si="0"/>
        <v>8</v>
      </c>
      <c r="C43" s="6" t="s">
        <v>63</v>
      </c>
      <c r="D43" s="6" t="s">
        <v>64</v>
      </c>
      <c r="E43" s="7" t="s">
        <v>65</v>
      </c>
      <c r="F43" s="17" t="s">
        <v>66</v>
      </c>
      <c r="G43" s="6">
        <v>2</v>
      </c>
      <c r="H43" s="6" t="s">
        <v>51</v>
      </c>
      <c r="I43" s="6" t="s">
        <v>158</v>
      </c>
      <c r="J43" s="5">
        <f t="shared" si="1"/>
        <v>44190</v>
      </c>
      <c r="K43" s="26">
        <f t="shared" si="2"/>
        <v>12</v>
      </c>
      <c r="L43" s="26">
        <f t="shared" si="3"/>
        <v>2020</v>
      </c>
      <c r="M43" s="8">
        <v>444</v>
      </c>
      <c r="N43" s="8">
        <v>-444</v>
      </c>
      <c r="O43" s="8">
        <f t="shared" si="4"/>
        <v>0</v>
      </c>
      <c r="P43" s="9">
        <f t="shared" si="7"/>
        <v>47286.7</v>
      </c>
      <c r="Q43" s="9" t="s">
        <v>92</v>
      </c>
      <c r="R43" s="24" t="s">
        <v>224</v>
      </c>
    </row>
    <row r="44" spans="1:18" x14ac:dyDescent="0.35">
      <c r="A44" s="5">
        <v>44070</v>
      </c>
      <c r="B44" s="26">
        <f t="shared" si="0"/>
        <v>8</v>
      </c>
      <c r="C44" s="6" t="s">
        <v>63</v>
      </c>
      <c r="D44" s="6" t="s">
        <v>64</v>
      </c>
      <c r="E44" s="7" t="s">
        <v>65</v>
      </c>
      <c r="F44" s="17" t="s">
        <v>67</v>
      </c>
      <c r="G44" s="6">
        <v>5</v>
      </c>
      <c r="H44" s="6" t="s">
        <v>51</v>
      </c>
      <c r="I44" s="6" t="s">
        <v>158</v>
      </c>
      <c r="J44" s="5">
        <f t="shared" si="1"/>
        <v>44190</v>
      </c>
      <c r="K44" s="26">
        <f t="shared" si="2"/>
        <v>12</v>
      </c>
      <c r="L44" s="26">
        <f t="shared" si="3"/>
        <v>2020</v>
      </c>
      <c r="M44" s="8">
        <v>275</v>
      </c>
      <c r="N44" s="8">
        <v>-275</v>
      </c>
      <c r="O44" s="8">
        <f t="shared" si="4"/>
        <v>0</v>
      </c>
      <c r="P44" s="9">
        <f t="shared" si="7"/>
        <v>47561.7</v>
      </c>
      <c r="Q44" s="9" t="s">
        <v>92</v>
      </c>
      <c r="R44" s="24" t="s">
        <v>224</v>
      </c>
    </row>
    <row r="45" spans="1:18" x14ac:dyDescent="0.35">
      <c r="A45" s="5">
        <v>44070</v>
      </c>
      <c r="B45" s="26">
        <f t="shared" si="0"/>
        <v>8</v>
      </c>
      <c r="C45" s="6" t="s">
        <v>63</v>
      </c>
      <c r="D45" s="6" t="s">
        <v>64</v>
      </c>
      <c r="E45" s="7" t="s">
        <v>65</v>
      </c>
      <c r="F45" s="1" t="s">
        <v>47</v>
      </c>
      <c r="G45" s="6">
        <v>4</v>
      </c>
      <c r="H45" s="6" t="s">
        <v>51</v>
      </c>
      <c r="I45" s="6" t="s">
        <v>158</v>
      </c>
      <c r="J45" s="5">
        <f t="shared" si="1"/>
        <v>44190</v>
      </c>
      <c r="K45" s="26">
        <f t="shared" si="2"/>
        <v>12</v>
      </c>
      <c r="L45" s="26">
        <f t="shared" si="3"/>
        <v>2020</v>
      </c>
      <c r="M45" s="8">
        <v>360</v>
      </c>
      <c r="N45" s="8">
        <v>-360</v>
      </c>
      <c r="O45" s="8">
        <f t="shared" si="4"/>
        <v>0</v>
      </c>
      <c r="P45" s="9">
        <f t="shared" si="7"/>
        <v>47921.7</v>
      </c>
      <c r="Q45" s="9" t="s">
        <v>92</v>
      </c>
      <c r="R45" s="24" t="s">
        <v>224</v>
      </c>
    </row>
    <row r="46" spans="1:18" x14ac:dyDescent="0.35">
      <c r="A46" s="5">
        <v>44070</v>
      </c>
      <c r="B46" s="26">
        <f t="shared" si="0"/>
        <v>8</v>
      </c>
      <c r="C46" s="6" t="s">
        <v>63</v>
      </c>
      <c r="D46" s="6" t="s">
        <v>64</v>
      </c>
      <c r="E46" s="7" t="s">
        <v>65</v>
      </c>
      <c r="F46" s="18" t="s">
        <v>68</v>
      </c>
      <c r="G46" s="6">
        <v>1</v>
      </c>
      <c r="H46" s="6" t="s">
        <v>51</v>
      </c>
      <c r="I46" s="6" t="s">
        <v>158</v>
      </c>
      <c r="J46" s="5">
        <f t="shared" si="1"/>
        <v>44190</v>
      </c>
      <c r="K46" s="26">
        <f t="shared" si="2"/>
        <v>12</v>
      </c>
      <c r="L46" s="26">
        <f t="shared" si="3"/>
        <v>2020</v>
      </c>
      <c r="M46" s="8">
        <v>375</v>
      </c>
      <c r="N46" s="8">
        <v>-375</v>
      </c>
      <c r="O46" s="8">
        <f t="shared" si="4"/>
        <v>0</v>
      </c>
      <c r="P46" s="9">
        <f t="shared" si="7"/>
        <v>48296.7</v>
      </c>
      <c r="Q46" s="9" t="s">
        <v>92</v>
      </c>
      <c r="R46" s="24" t="s">
        <v>224</v>
      </c>
    </row>
    <row r="47" spans="1:18" x14ac:dyDescent="0.35">
      <c r="A47" s="5">
        <v>44075</v>
      </c>
      <c r="B47" s="26">
        <f t="shared" si="0"/>
        <v>9</v>
      </c>
      <c r="C47" s="6" t="s">
        <v>69</v>
      </c>
      <c r="D47" s="6" t="s">
        <v>54</v>
      </c>
      <c r="E47" s="7" t="s">
        <v>55</v>
      </c>
      <c r="F47" s="7" t="s">
        <v>70</v>
      </c>
      <c r="G47" s="6">
        <v>2</v>
      </c>
      <c r="H47" s="6" t="s">
        <v>5</v>
      </c>
      <c r="I47" s="6">
        <v>0</v>
      </c>
      <c r="J47" s="5">
        <f t="shared" si="1"/>
        <v>44075</v>
      </c>
      <c r="K47" s="26">
        <f t="shared" si="2"/>
        <v>9</v>
      </c>
      <c r="L47" s="26">
        <f t="shared" si="3"/>
        <v>2020</v>
      </c>
      <c r="M47" s="8">
        <v>2948</v>
      </c>
      <c r="N47" s="8">
        <f t="shared" si="6"/>
        <v>-2948</v>
      </c>
      <c r="O47" s="8">
        <f t="shared" si="4"/>
        <v>0</v>
      </c>
      <c r="P47" s="9">
        <f t="shared" si="7"/>
        <v>51244.7</v>
      </c>
      <c r="Q47" s="9" t="s">
        <v>88</v>
      </c>
      <c r="R47" s="2" t="s">
        <v>98</v>
      </c>
    </row>
    <row r="48" spans="1:18" x14ac:dyDescent="0.35">
      <c r="A48" s="5">
        <v>44075</v>
      </c>
      <c r="B48" s="26">
        <f t="shared" si="0"/>
        <v>9</v>
      </c>
      <c r="C48" s="6" t="s">
        <v>69</v>
      </c>
      <c r="D48" s="6" t="s">
        <v>54</v>
      </c>
      <c r="E48" s="7" t="s">
        <v>55</v>
      </c>
      <c r="F48" s="7" t="s">
        <v>45</v>
      </c>
      <c r="G48" s="6">
        <v>4</v>
      </c>
      <c r="H48" s="6" t="s">
        <v>5</v>
      </c>
      <c r="I48" s="6">
        <v>0</v>
      </c>
      <c r="J48" s="5">
        <f t="shared" si="1"/>
        <v>44075</v>
      </c>
      <c r="K48" s="26">
        <f t="shared" si="2"/>
        <v>9</v>
      </c>
      <c r="L48" s="26">
        <f t="shared" si="3"/>
        <v>2020</v>
      </c>
      <c r="M48" s="8">
        <v>840</v>
      </c>
      <c r="N48" s="8">
        <f t="shared" si="6"/>
        <v>-840</v>
      </c>
      <c r="O48" s="8">
        <f t="shared" si="4"/>
        <v>0</v>
      </c>
      <c r="P48" s="9">
        <f t="shared" si="7"/>
        <v>52084.7</v>
      </c>
      <c r="Q48" s="9" t="s">
        <v>88</v>
      </c>
      <c r="R48" s="2" t="s">
        <v>98</v>
      </c>
    </row>
    <row r="49" spans="1:19" x14ac:dyDescent="0.35">
      <c r="A49" s="5">
        <v>44075</v>
      </c>
      <c r="B49" s="26">
        <f t="shared" si="0"/>
        <v>9</v>
      </c>
      <c r="C49" s="6" t="s">
        <v>69</v>
      </c>
      <c r="D49" s="6" t="s">
        <v>54</v>
      </c>
      <c r="E49" s="7" t="s">
        <v>55</v>
      </c>
      <c r="F49" s="7" t="s">
        <v>47</v>
      </c>
      <c r="G49" s="6">
        <v>2</v>
      </c>
      <c r="H49" s="6" t="s">
        <v>5</v>
      </c>
      <c r="I49" s="6">
        <v>0</v>
      </c>
      <c r="J49" s="5">
        <f t="shared" si="1"/>
        <v>44075</v>
      </c>
      <c r="K49" s="26">
        <f t="shared" si="2"/>
        <v>9</v>
      </c>
      <c r="L49" s="26">
        <f t="shared" si="3"/>
        <v>2020</v>
      </c>
      <c r="M49" s="8">
        <v>180</v>
      </c>
      <c r="N49" s="8">
        <f t="shared" si="6"/>
        <v>-180</v>
      </c>
      <c r="O49" s="8">
        <f t="shared" si="4"/>
        <v>0</v>
      </c>
      <c r="P49" s="9">
        <f t="shared" si="7"/>
        <v>52264.7</v>
      </c>
      <c r="Q49" s="9" t="s">
        <v>88</v>
      </c>
      <c r="R49" s="2" t="s">
        <v>98</v>
      </c>
    </row>
    <row r="50" spans="1:19" x14ac:dyDescent="0.35">
      <c r="A50" s="5">
        <v>44076</v>
      </c>
      <c r="B50" s="26">
        <f t="shared" si="0"/>
        <v>9</v>
      </c>
      <c r="C50" s="6" t="s">
        <v>71</v>
      </c>
      <c r="D50" s="6" t="s">
        <v>7</v>
      </c>
      <c r="E50" s="7" t="s">
        <v>8</v>
      </c>
      <c r="F50" s="7" t="s">
        <v>29</v>
      </c>
      <c r="G50" s="6">
        <v>1</v>
      </c>
      <c r="H50" s="6" t="s">
        <v>5</v>
      </c>
      <c r="I50" s="6">
        <v>0</v>
      </c>
      <c r="J50" s="5">
        <f t="shared" si="1"/>
        <v>44076</v>
      </c>
      <c r="K50" s="26">
        <f t="shared" si="2"/>
        <v>9</v>
      </c>
      <c r="L50" s="26">
        <f t="shared" si="3"/>
        <v>2020</v>
      </c>
      <c r="M50" s="8">
        <v>1250</v>
      </c>
      <c r="N50" s="8">
        <f t="shared" si="6"/>
        <v>-1250</v>
      </c>
      <c r="O50" s="8">
        <f t="shared" si="4"/>
        <v>0</v>
      </c>
      <c r="P50" s="9">
        <f t="shared" si="7"/>
        <v>53514.7</v>
      </c>
      <c r="Q50" s="9" t="s">
        <v>88</v>
      </c>
      <c r="R50" s="2" t="s">
        <v>97</v>
      </c>
      <c r="S50" s="2" t="s">
        <v>78</v>
      </c>
    </row>
    <row r="51" spans="1:19" x14ac:dyDescent="0.35">
      <c r="A51" s="5">
        <v>44079</v>
      </c>
      <c r="B51" s="26">
        <f t="shared" si="0"/>
        <v>9</v>
      </c>
      <c r="C51" s="6" t="s">
        <v>96</v>
      </c>
      <c r="D51" s="6" t="s">
        <v>7</v>
      </c>
      <c r="E51" s="7" t="s">
        <v>8</v>
      </c>
      <c r="F51" s="7" t="s">
        <v>70</v>
      </c>
      <c r="G51" s="6">
        <v>1</v>
      </c>
      <c r="H51" s="6" t="s">
        <v>5</v>
      </c>
      <c r="I51" s="6">
        <v>0</v>
      </c>
      <c r="J51" s="5">
        <f t="shared" si="1"/>
        <v>44079</v>
      </c>
      <c r="K51" s="26">
        <f t="shared" si="2"/>
        <v>9</v>
      </c>
      <c r="L51" s="26">
        <f t="shared" si="3"/>
        <v>2020</v>
      </c>
      <c r="M51" s="8">
        <v>1496</v>
      </c>
      <c r="N51" s="8">
        <f t="shared" si="6"/>
        <v>-1496</v>
      </c>
      <c r="O51" s="8">
        <f t="shared" si="4"/>
        <v>0</v>
      </c>
      <c r="P51" s="9">
        <f t="shared" si="7"/>
        <v>55010.7</v>
      </c>
      <c r="Q51" s="9" t="s">
        <v>88</v>
      </c>
      <c r="R51" s="2" t="s">
        <v>97</v>
      </c>
    </row>
    <row r="52" spans="1:19" x14ac:dyDescent="0.35">
      <c r="A52" s="5">
        <v>44079</v>
      </c>
      <c r="B52" s="26">
        <f t="shared" si="0"/>
        <v>9</v>
      </c>
      <c r="C52" s="6" t="s">
        <v>96</v>
      </c>
      <c r="D52" s="6" t="s">
        <v>7</v>
      </c>
      <c r="E52" s="7" t="s">
        <v>8</v>
      </c>
      <c r="F52" s="17" t="s">
        <v>66</v>
      </c>
      <c r="G52" s="6">
        <v>4</v>
      </c>
      <c r="H52" s="6" t="s">
        <v>5</v>
      </c>
      <c r="I52" s="6">
        <v>0</v>
      </c>
      <c r="J52" s="5">
        <f t="shared" si="1"/>
        <v>44079</v>
      </c>
      <c r="K52" s="26">
        <f t="shared" si="2"/>
        <v>9</v>
      </c>
      <c r="L52" s="26">
        <f t="shared" si="3"/>
        <v>2020</v>
      </c>
      <c r="M52" s="8">
        <v>962</v>
      </c>
      <c r="N52" s="8">
        <f t="shared" si="6"/>
        <v>-962</v>
      </c>
      <c r="O52" s="8">
        <f t="shared" si="4"/>
        <v>0</v>
      </c>
      <c r="P52" s="9">
        <f t="shared" si="7"/>
        <v>55972.7</v>
      </c>
      <c r="Q52" s="9" t="s">
        <v>88</v>
      </c>
      <c r="R52" s="2" t="s">
        <v>97</v>
      </c>
    </row>
    <row r="53" spans="1:19" x14ac:dyDescent="0.35">
      <c r="A53" s="5">
        <v>44091</v>
      </c>
      <c r="B53" s="26">
        <f t="shared" si="0"/>
        <v>9</v>
      </c>
      <c r="C53" s="6" t="s">
        <v>104</v>
      </c>
      <c r="D53" s="6" t="s">
        <v>23</v>
      </c>
      <c r="E53" s="7" t="s">
        <v>24</v>
      </c>
      <c r="F53" s="19" t="s">
        <v>100</v>
      </c>
      <c r="G53" s="6">
        <v>5</v>
      </c>
      <c r="H53" s="6" t="s">
        <v>51</v>
      </c>
      <c r="I53" s="6" t="s">
        <v>158</v>
      </c>
      <c r="J53" s="5">
        <f t="shared" si="1"/>
        <v>44211</v>
      </c>
      <c r="K53" s="26">
        <f t="shared" si="2"/>
        <v>1</v>
      </c>
      <c r="L53" s="26">
        <f t="shared" si="3"/>
        <v>2021</v>
      </c>
      <c r="M53" s="8">
        <v>6270</v>
      </c>
      <c r="O53" s="8">
        <f t="shared" si="4"/>
        <v>6270</v>
      </c>
      <c r="P53" s="9">
        <f t="shared" si="7"/>
        <v>62242.7</v>
      </c>
      <c r="Q53" s="9" t="s">
        <v>92</v>
      </c>
      <c r="R53" s="12" t="s">
        <v>105</v>
      </c>
    </row>
    <row r="54" spans="1:19" x14ac:dyDescent="0.35">
      <c r="A54" s="5">
        <v>44091</v>
      </c>
      <c r="B54" s="26">
        <f t="shared" si="0"/>
        <v>9</v>
      </c>
      <c r="C54" s="6" t="s">
        <v>104</v>
      </c>
      <c r="D54" s="6" t="s">
        <v>23</v>
      </c>
      <c r="E54" s="7" t="s">
        <v>24</v>
      </c>
      <c r="F54" s="17" t="s">
        <v>60</v>
      </c>
      <c r="G54" s="6">
        <v>1</v>
      </c>
      <c r="H54" s="6" t="s">
        <v>51</v>
      </c>
      <c r="I54" s="6" t="s">
        <v>158</v>
      </c>
      <c r="J54" s="5">
        <f t="shared" si="1"/>
        <v>44211</v>
      </c>
      <c r="K54" s="26">
        <f t="shared" si="2"/>
        <v>1</v>
      </c>
      <c r="L54" s="26">
        <f t="shared" si="3"/>
        <v>2021</v>
      </c>
      <c r="M54" s="8">
        <v>1254</v>
      </c>
      <c r="O54" s="8">
        <f t="shared" si="4"/>
        <v>1254</v>
      </c>
      <c r="P54" s="9">
        <f t="shared" si="7"/>
        <v>63496.7</v>
      </c>
      <c r="Q54" s="9" t="s">
        <v>92</v>
      </c>
      <c r="R54" s="12" t="s">
        <v>105</v>
      </c>
    </row>
    <row r="55" spans="1:19" x14ac:dyDescent="0.35">
      <c r="A55" s="5">
        <v>44091</v>
      </c>
      <c r="B55" s="26">
        <f t="shared" si="0"/>
        <v>9</v>
      </c>
      <c r="C55" s="6" t="s">
        <v>104</v>
      </c>
      <c r="D55" s="6" t="s">
        <v>23</v>
      </c>
      <c r="E55" s="7" t="s">
        <v>24</v>
      </c>
      <c r="F55" s="17" t="s">
        <v>101</v>
      </c>
      <c r="G55" s="6">
        <v>3</v>
      </c>
      <c r="H55" s="6" t="s">
        <v>51</v>
      </c>
      <c r="I55" s="6" t="s">
        <v>158</v>
      </c>
      <c r="J55" s="5">
        <f t="shared" si="1"/>
        <v>44211</v>
      </c>
      <c r="K55" s="26">
        <f t="shared" si="2"/>
        <v>1</v>
      </c>
      <c r="L55" s="26">
        <f t="shared" si="3"/>
        <v>2021</v>
      </c>
      <c r="M55" s="8">
        <v>874.80000000000007</v>
      </c>
      <c r="O55" s="8">
        <f t="shared" si="4"/>
        <v>874.80000000000007</v>
      </c>
      <c r="P55" s="9">
        <f t="shared" si="7"/>
        <v>64371.5</v>
      </c>
      <c r="Q55" s="9" t="s">
        <v>92</v>
      </c>
      <c r="R55" s="12" t="s">
        <v>105</v>
      </c>
    </row>
    <row r="56" spans="1:19" x14ac:dyDescent="0.35">
      <c r="A56" s="5">
        <v>44091</v>
      </c>
      <c r="B56" s="26">
        <f t="shared" si="0"/>
        <v>9</v>
      </c>
      <c r="C56" s="6" t="s">
        <v>104</v>
      </c>
      <c r="D56" s="6" t="s">
        <v>23</v>
      </c>
      <c r="E56" s="7" t="s">
        <v>24</v>
      </c>
      <c r="F56" s="17" t="s">
        <v>102</v>
      </c>
      <c r="G56" s="6">
        <v>3</v>
      </c>
      <c r="H56" s="6" t="s">
        <v>51</v>
      </c>
      <c r="I56" s="6" t="s">
        <v>158</v>
      </c>
      <c r="J56" s="5">
        <f t="shared" si="1"/>
        <v>44211</v>
      </c>
      <c r="K56" s="26">
        <f t="shared" si="2"/>
        <v>1</v>
      </c>
      <c r="L56" s="26">
        <f t="shared" si="3"/>
        <v>2021</v>
      </c>
      <c r="M56" s="8">
        <v>874.80000000000007</v>
      </c>
      <c r="O56" s="8">
        <f t="shared" si="4"/>
        <v>874.80000000000007</v>
      </c>
      <c r="P56" s="9">
        <f t="shared" si="7"/>
        <v>65246.3</v>
      </c>
      <c r="Q56" s="9" t="s">
        <v>92</v>
      </c>
      <c r="R56" s="12" t="s">
        <v>105</v>
      </c>
    </row>
    <row r="57" spans="1:19" x14ac:dyDescent="0.35">
      <c r="A57" s="5">
        <v>44091</v>
      </c>
      <c r="B57" s="26">
        <f t="shared" si="0"/>
        <v>9</v>
      </c>
      <c r="C57" s="6" t="s">
        <v>104</v>
      </c>
      <c r="D57" s="6" t="s">
        <v>23</v>
      </c>
      <c r="E57" s="7" t="s">
        <v>24</v>
      </c>
      <c r="F57" s="18" t="s">
        <v>45</v>
      </c>
      <c r="G57" s="6">
        <v>6</v>
      </c>
      <c r="H57" s="6" t="s">
        <v>51</v>
      </c>
      <c r="I57" s="6" t="s">
        <v>158</v>
      </c>
      <c r="J57" s="5">
        <f t="shared" si="1"/>
        <v>44211</v>
      </c>
      <c r="K57" s="26">
        <f t="shared" si="2"/>
        <v>1</v>
      </c>
      <c r="L57" s="26">
        <f t="shared" si="3"/>
        <v>2021</v>
      </c>
      <c r="M57" s="8">
        <v>1224</v>
      </c>
      <c r="O57" s="8">
        <f t="shared" si="4"/>
        <v>1224</v>
      </c>
      <c r="P57" s="9">
        <f t="shared" si="7"/>
        <v>66470.3</v>
      </c>
      <c r="Q57" s="9" t="s">
        <v>92</v>
      </c>
      <c r="R57" s="12" t="s">
        <v>105</v>
      </c>
    </row>
    <row r="58" spans="1:19" x14ac:dyDescent="0.35">
      <c r="A58" s="5">
        <v>44091</v>
      </c>
      <c r="B58" s="26">
        <f t="shared" si="0"/>
        <v>9</v>
      </c>
      <c r="C58" s="6" t="s">
        <v>104</v>
      </c>
      <c r="D58" s="6" t="s">
        <v>23</v>
      </c>
      <c r="E58" s="7" t="s">
        <v>24</v>
      </c>
      <c r="F58" s="18" t="s">
        <v>47</v>
      </c>
      <c r="G58" s="6">
        <v>4</v>
      </c>
      <c r="H58" s="6" t="s">
        <v>51</v>
      </c>
      <c r="I58" s="6" t="s">
        <v>158</v>
      </c>
      <c r="J58" s="5">
        <f t="shared" si="1"/>
        <v>44211</v>
      </c>
      <c r="K58" s="26">
        <f t="shared" si="2"/>
        <v>1</v>
      </c>
      <c r="L58" s="26">
        <f t="shared" si="3"/>
        <v>2021</v>
      </c>
      <c r="M58" s="8">
        <v>360</v>
      </c>
      <c r="O58" s="8">
        <f t="shared" si="4"/>
        <v>360</v>
      </c>
      <c r="P58" s="9">
        <f t="shared" si="7"/>
        <v>66830.3</v>
      </c>
      <c r="Q58" s="9" t="s">
        <v>92</v>
      </c>
      <c r="R58" s="12" t="s">
        <v>105</v>
      </c>
    </row>
    <row r="59" spans="1:19" x14ac:dyDescent="0.35">
      <c r="A59" s="5">
        <v>44091</v>
      </c>
      <c r="B59" s="26">
        <f t="shared" si="0"/>
        <v>9</v>
      </c>
      <c r="C59" s="6" t="s">
        <v>104</v>
      </c>
      <c r="D59" s="6" t="s">
        <v>23</v>
      </c>
      <c r="E59" s="7" t="s">
        <v>24</v>
      </c>
      <c r="F59" s="18" t="s">
        <v>103</v>
      </c>
      <c r="G59" s="6">
        <v>1</v>
      </c>
      <c r="H59" s="6" t="s">
        <v>51</v>
      </c>
      <c r="I59" s="6" t="s">
        <v>158</v>
      </c>
      <c r="J59" s="5">
        <f t="shared" si="1"/>
        <v>44211</v>
      </c>
      <c r="K59" s="26">
        <f t="shared" si="2"/>
        <v>1</v>
      </c>
      <c r="L59" s="26">
        <f t="shared" si="3"/>
        <v>2021</v>
      </c>
      <c r="M59" s="8">
        <v>390</v>
      </c>
      <c r="O59" s="8">
        <f t="shared" si="4"/>
        <v>390</v>
      </c>
      <c r="P59" s="9">
        <f t="shared" si="7"/>
        <v>67220.3</v>
      </c>
      <c r="Q59" s="9" t="s">
        <v>92</v>
      </c>
      <c r="R59" s="12" t="s">
        <v>105</v>
      </c>
    </row>
    <row r="60" spans="1:19" x14ac:dyDescent="0.35">
      <c r="A60" s="5">
        <v>44091</v>
      </c>
      <c r="B60" s="26">
        <f t="shared" si="0"/>
        <v>9</v>
      </c>
      <c r="C60" s="6" t="s">
        <v>106</v>
      </c>
      <c r="D60" s="6" t="s">
        <v>7</v>
      </c>
      <c r="E60" s="7" t="s">
        <v>8</v>
      </c>
      <c r="F60" s="7" t="s">
        <v>70</v>
      </c>
      <c r="G60" s="6">
        <v>1</v>
      </c>
      <c r="H60" s="6" t="s">
        <v>5</v>
      </c>
      <c r="I60" s="6">
        <v>0</v>
      </c>
      <c r="J60" s="5">
        <f t="shared" si="1"/>
        <v>44091</v>
      </c>
      <c r="K60" s="26">
        <f t="shared" si="2"/>
        <v>9</v>
      </c>
      <c r="L60" s="26">
        <f t="shared" si="3"/>
        <v>2020</v>
      </c>
      <c r="M60" s="8">
        <v>1496</v>
      </c>
      <c r="N60" s="8">
        <f t="shared" si="6"/>
        <v>-1496</v>
      </c>
      <c r="O60" s="8">
        <f t="shared" si="4"/>
        <v>0</v>
      </c>
      <c r="P60" s="9">
        <f t="shared" si="7"/>
        <v>68716.3</v>
      </c>
      <c r="Q60" s="2" t="s">
        <v>88</v>
      </c>
      <c r="R60" s="2" t="s">
        <v>110</v>
      </c>
    </row>
    <row r="61" spans="1:19" x14ac:dyDescent="0.35">
      <c r="A61" s="5">
        <v>44091</v>
      </c>
      <c r="B61" s="26">
        <f t="shared" si="0"/>
        <v>9</v>
      </c>
      <c r="C61" s="6" t="s">
        <v>106</v>
      </c>
      <c r="D61" s="6" t="s">
        <v>7</v>
      </c>
      <c r="E61" s="7" t="s">
        <v>8</v>
      </c>
      <c r="F61" s="17" t="s">
        <v>66</v>
      </c>
      <c r="G61" s="6">
        <v>2</v>
      </c>
      <c r="H61" s="6" t="s">
        <v>5</v>
      </c>
      <c r="I61" s="6">
        <v>0</v>
      </c>
      <c r="J61" s="5">
        <f t="shared" si="1"/>
        <v>44091</v>
      </c>
      <c r="K61" s="26">
        <f t="shared" si="2"/>
        <v>9</v>
      </c>
      <c r="L61" s="26">
        <f t="shared" si="3"/>
        <v>2020</v>
      </c>
      <c r="M61" s="8">
        <v>481</v>
      </c>
      <c r="N61" s="8">
        <f t="shared" si="6"/>
        <v>-481</v>
      </c>
      <c r="O61" s="8">
        <f t="shared" si="4"/>
        <v>0</v>
      </c>
      <c r="P61" s="9">
        <f t="shared" si="7"/>
        <v>69197.3</v>
      </c>
      <c r="Q61" s="2" t="s">
        <v>88</v>
      </c>
      <c r="R61" s="2" t="s">
        <v>110</v>
      </c>
    </row>
    <row r="62" spans="1:19" x14ac:dyDescent="0.35">
      <c r="A62" s="5">
        <v>44096</v>
      </c>
      <c r="B62" s="26">
        <f t="shared" si="0"/>
        <v>9</v>
      </c>
      <c r="C62" s="6" t="s">
        <v>107</v>
      </c>
      <c r="D62" s="6" t="s">
        <v>23</v>
      </c>
      <c r="E62" s="7" t="s">
        <v>24</v>
      </c>
      <c r="F62" s="19" t="s">
        <v>100</v>
      </c>
      <c r="G62" s="6">
        <v>5</v>
      </c>
      <c r="H62" s="6" t="s">
        <v>51</v>
      </c>
      <c r="I62" s="6" t="s">
        <v>158</v>
      </c>
      <c r="J62" s="5">
        <f t="shared" si="1"/>
        <v>44216</v>
      </c>
      <c r="K62" s="26">
        <f t="shared" si="2"/>
        <v>1</v>
      </c>
      <c r="L62" s="26">
        <f t="shared" si="3"/>
        <v>2021</v>
      </c>
      <c r="M62" s="8">
        <v>6270</v>
      </c>
      <c r="O62" s="8">
        <f t="shared" si="4"/>
        <v>6270</v>
      </c>
      <c r="P62" s="9">
        <f t="shared" si="7"/>
        <v>75467.3</v>
      </c>
      <c r="Q62" s="2" t="s">
        <v>92</v>
      </c>
      <c r="R62" s="12" t="s">
        <v>105</v>
      </c>
    </row>
    <row r="63" spans="1:19" x14ac:dyDescent="0.35">
      <c r="A63" s="5">
        <v>44096</v>
      </c>
      <c r="B63" s="26">
        <f t="shared" si="0"/>
        <v>9</v>
      </c>
      <c r="C63" s="6" t="s">
        <v>107</v>
      </c>
      <c r="D63" s="6" t="s">
        <v>23</v>
      </c>
      <c r="E63" s="7" t="s">
        <v>24</v>
      </c>
      <c r="F63" s="17" t="s">
        <v>60</v>
      </c>
      <c r="G63" s="6">
        <v>1</v>
      </c>
      <c r="H63" s="6" t="s">
        <v>51</v>
      </c>
      <c r="I63" s="6" t="s">
        <v>158</v>
      </c>
      <c r="J63" s="5">
        <f t="shared" si="1"/>
        <v>44216</v>
      </c>
      <c r="K63" s="26">
        <f t="shared" si="2"/>
        <v>1</v>
      </c>
      <c r="L63" s="26">
        <f t="shared" si="3"/>
        <v>2021</v>
      </c>
      <c r="M63" s="8">
        <v>1254</v>
      </c>
      <c r="O63" s="8">
        <f t="shared" si="4"/>
        <v>1254</v>
      </c>
      <c r="P63" s="9">
        <f t="shared" si="7"/>
        <v>76721.3</v>
      </c>
      <c r="Q63" s="2" t="s">
        <v>92</v>
      </c>
      <c r="R63" s="12" t="s">
        <v>105</v>
      </c>
    </row>
    <row r="64" spans="1:19" x14ac:dyDescent="0.35">
      <c r="A64" s="5">
        <v>44096</v>
      </c>
      <c r="B64" s="26">
        <f t="shared" si="0"/>
        <v>9</v>
      </c>
      <c r="C64" s="6" t="s">
        <v>107</v>
      </c>
      <c r="D64" s="6" t="s">
        <v>23</v>
      </c>
      <c r="E64" s="7" t="s">
        <v>24</v>
      </c>
      <c r="F64" s="17" t="s">
        <v>101</v>
      </c>
      <c r="G64" s="6">
        <v>5</v>
      </c>
      <c r="H64" s="6" t="s">
        <v>51</v>
      </c>
      <c r="I64" s="6" t="s">
        <v>158</v>
      </c>
      <c r="J64" s="5">
        <f t="shared" si="1"/>
        <v>44216</v>
      </c>
      <c r="K64" s="26">
        <f t="shared" si="2"/>
        <v>1</v>
      </c>
      <c r="L64" s="26">
        <f t="shared" si="3"/>
        <v>2021</v>
      </c>
      <c r="M64" s="8">
        <v>1458</v>
      </c>
      <c r="O64" s="8">
        <f t="shared" si="4"/>
        <v>1458</v>
      </c>
      <c r="P64" s="9">
        <f t="shared" si="7"/>
        <v>78179.3</v>
      </c>
      <c r="Q64" s="2" t="s">
        <v>92</v>
      </c>
      <c r="R64" s="12" t="s">
        <v>105</v>
      </c>
    </row>
    <row r="65" spans="1:18" x14ac:dyDescent="0.35">
      <c r="A65" s="5">
        <v>44096</v>
      </c>
      <c r="B65" s="26">
        <f t="shared" si="0"/>
        <v>9</v>
      </c>
      <c r="C65" s="6" t="s">
        <v>107</v>
      </c>
      <c r="D65" s="6" t="s">
        <v>23</v>
      </c>
      <c r="E65" s="7" t="s">
        <v>24</v>
      </c>
      <c r="F65" s="7" t="s">
        <v>102</v>
      </c>
      <c r="G65" s="6">
        <v>2</v>
      </c>
      <c r="H65" s="6" t="s">
        <v>51</v>
      </c>
      <c r="I65" s="6" t="s">
        <v>158</v>
      </c>
      <c r="J65" s="5">
        <f t="shared" si="1"/>
        <v>44216</v>
      </c>
      <c r="K65" s="26">
        <f t="shared" si="2"/>
        <v>1</v>
      </c>
      <c r="L65" s="26">
        <f t="shared" si="3"/>
        <v>2021</v>
      </c>
      <c r="M65" s="8">
        <v>583.20000000000005</v>
      </c>
      <c r="O65" s="8">
        <f t="shared" si="4"/>
        <v>583.20000000000005</v>
      </c>
      <c r="P65" s="9">
        <f t="shared" si="7"/>
        <v>78762.5</v>
      </c>
      <c r="Q65" s="2" t="s">
        <v>92</v>
      </c>
      <c r="R65" s="12" t="s">
        <v>105</v>
      </c>
    </row>
    <row r="66" spans="1:18" x14ac:dyDescent="0.35">
      <c r="A66" s="5">
        <v>44096</v>
      </c>
      <c r="B66" s="26">
        <f t="shared" si="0"/>
        <v>9</v>
      </c>
      <c r="C66" s="6" t="s">
        <v>107</v>
      </c>
      <c r="D66" s="6" t="s">
        <v>23</v>
      </c>
      <c r="E66" s="7" t="s">
        <v>24</v>
      </c>
      <c r="F66" s="7" t="s">
        <v>45</v>
      </c>
      <c r="G66" s="6">
        <v>10</v>
      </c>
      <c r="H66" s="6" t="s">
        <v>51</v>
      </c>
      <c r="I66" s="6" t="s">
        <v>158</v>
      </c>
      <c r="J66" s="5">
        <f t="shared" si="1"/>
        <v>44216</v>
      </c>
      <c r="K66" s="26">
        <f t="shared" si="2"/>
        <v>1</v>
      </c>
      <c r="L66" s="26">
        <f t="shared" si="3"/>
        <v>2021</v>
      </c>
      <c r="M66" s="8">
        <v>2040</v>
      </c>
      <c r="O66" s="8">
        <f t="shared" si="4"/>
        <v>2040</v>
      </c>
      <c r="P66" s="9">
        <f t="shared" si="7"/>
        <v>80802.5</v>
      </c>
      <c r="Q66" s="2" t="s">
        <v>92</v>
      </c>
      <c r="R66" s="12" t="s">
        <v>105</v>
      </c>
    </row>
    <row r="67" spans="1:18" x14ac:dyDescent="0.35">
      <c r="A67" s="5">
        <v>44097</v>
      </c>
      <c r="B67" s="26">
        <f t="shared" ref="B67:B116" si="8">MONTH(A67)</f>
        <v>9</v>
      </c>
      <c r="C67" s="6" t="s">
        <v>108</v>
      </c>
      <c r="D67" s="6" t="s">
        <v>64</v>
      </c>
      <c r="E67" s="7" t="s">
        <v>65</v>
      </c>
      <c r="F67" s="19" t="s">
        <v>100</v>
      </c>
      <c r="G67" s="6">
        <v>5</v>
      </c>
      <c r="H67" s="6" t="s">
        <v>51</v>
      </c>
      <c r="I67" s="6" t="s">
        <v>158</v>
      </c>
      <c r="J67" s="5">
        <f t="shared" ref="J67:J115" si="9">A67+I67</f>
        <v>44217</v>
      </c>
      <c r="K67" s="26">
        <f t="shared" ref="K67:K131" si="10">MONTH(J67)</f>
        <v>1</v>
      </c>
      <c r="L67" s="26">
        <f t="shared" ref="L67:L115" si="11">YEAR(J67)</f>
        <v>2021</v>
      </c>
      <c r="M67" s="8">
        <v>6600</v>
      </c>
      <c r="O67" s="8">
        <f t="shared" ref="O67:O130" si="12">SUM(M67+N67)</f>
        <v>6600</v>
      </c>
      <c r="P67" s="9">
        <f t="shared" ref="P67:P98" si="13">SUM(P66+M67)</f>
        <v>87402.5</v>
      </c>
      <c r="Q67" s="2" t="s">
        <v>92</v>
      </c>
      <c r="R67" s="12" t="s">
        <v>105</v>
      </c>
    </row>
    <row r="68" spans="1:18" x14ac:dyDescent="0.35">
      <c r="A68" s="5">
        <v>44097</v>
      </c>
      <c r="B68" s="26">
        <f t="shared" si="8"/>
        <v>9</v>
      </c>
      <c r="C68" s="6" t="s">
        <v>108</v>
      </c>
      <c r="D68" s="6" t="s">
        <v>64</v>
      </c>
      <c r="E68" s="7" t="s">
        <v>65</v>
      </c>
      <c r="F68" s="7" t="s">
        <v>66</v>
      </c>
      <c r="G68" s="6">
        <v>4</v>
      </c>
      <c r="H68" s="6" t="s">
        <v>51</v>
      </c>
      <c r="I68" s="6" t="s">
        <v>158</v>
      </c>
      <c r="J68" s="5">
        <f t="shared" si="9"/>
        <v>44217</v>
      </c>
      <c r="K68" s="26">
        <f t="shared" si="10"/>
        <v>1</v>
      </c>
      <c r="L68" s="26">
        <f t="shared" si="11"/>
        <v>2021</v>
      </c>
      <c r="M68" s="8">
        <v>888</v>
      </c>
      <c r="O68" s="8">
        <f t="shared" si="12"/>
        <v>888</v>
      </c>
      <c r="P68" s="9">
        <f t="shared" si="13"/>
        <v>88290.5</v>
      </c>
      <c r="Q68" s="2" t="s">
        <v>92</v>
      </c>
      <c r="R68" s="12" t="s">
        <v>105</v>
      </c>
    </row>
    <row r="69" spans="1:18" x14ac:dyDescent="0.35">
      <c r="A69" s="5">
        <v>44097</v>
      </c>
      <c r="B69" s="26">
        <f t="shared" si="8"/>
        <v>9</v>
      </c>
      <c r="C69" s="6" t="s">
        <v>108</v>
      </c>
      <c r="D69" s="6" t="s">
        <v>64</v>
      </c>
      <c r="E69" s="7" t="s">
        <v>65</v>
      </c>
      <c r="F69" s="7" t="s">
        <v>67</v>
      </c>
      <c r="G69" s="6">
        <v>5</v>
      </c>
      <c r="H69" s="6" t="s">
        <v>51</v>
      </c>
      <c r="I69" s="6" t="s">
        <v>158</v>
      </c>
      <c r="J69" s="5">
        <f t="shared" si="9"/>
        <v>44217</v>
      </c>
      <c r="K69" s="26">
        <f t="shared" si="10"/>
        <v>1</v>
      </c>
      <c r="L69" s="26">
        <f t="shared" si="11"/>
        <v>2021</v>
      </c>
      <c r="M69" s="8">
        <v>275</v>
      </c>
      <c r="O69" s="8">
        <f t="shared" si="12"/>
        <v>275</v>
      </c>
      <c r="P69" s="9">
        <f t="shared" si="13"/>
        <v>88565.5</v>
      </c>
      <c r="Q69" s="2" t="s">
        <v>92</v>
      </c>
      <c r="R69" s="12" t="s">
        <v>105</v>
      </c>
    </row>
    <row r="70" spans="1:18" x14ac:dyDescent="0.35">
      <c r="A70" s="5">
        <v>44097</v>
      </c>
      <c r="B70" s="26">
        <f t="shared" si="8"/>
        <v>9</v>
      </c>
      <c r="C70" s="6" t="s">
        <v>108</v>
      </c>
      <c r="D70" s="6" t="s">
        <v>64</v>
      </c>
      <c r="E70" s="7" t="s">
        <v>65</v>
      </c>
      <c r="F70" s="7" t="s">
        <v>47</v>
      </c>
      <c r="G70" s="6">
        <v>4</v>
      </c>
      <c r="H70" s="6" t="s">
        <v>51</v>
      </c>
      <c r="I70" s="6" t="s">
        <v>158</v>
      </c>
      <c r="J70" s="5">
        <f t="shared" si="9"/>
        <v>44217</v>
      </c>
      <c r="K70" s="26">
        <f t="shared" si="10"/>
        <v>1</v>
      </c>
      <c r="L70" s="26">
        <f t="shared" si="11"/>
        <v>2021</v>
      </c>
      <c r="M70" s="8">
        <v>360</v>
      </c>
      <c r="O70" s="8">
        <f t="shared" si="12"/>
        <v>360</v>
      </c>
      <c r="P70" s="9">
        <f t="shared" si="13"/>
        <v>88925.5</v>
      </c>
      <c r="Q70" s="2" t="s">
        <v>92</v>
      </c>
      <c r="R70" s="12" t="s">
        <v>105</v>
      </c>
    </row>
    <row r="71" spans="1:18" ht="15" customHeight="1" x14ac:dyDescent="0.35">
      <c r="A71" s="5">
        <v>44097</v>
      </c>
      <c r="B71" s="26">
        <f t="shared" si="8"/>
        <v>9</v>
      </c>
      <c r="C71" s="6" t="s">
        <v>109</v>
      </c>
      <c r="D71" s="6" t="s">
        <v>7</v>
      </c>
      <c r="E71" s="7" t="s">
        <v>8</v>
      </c>
      <c r="F71" s="7" t="s">
        <v>211</v>
      </c>
      <c r="G71" s="23">
        <v>6</v>
      </c>
      <c r="H71" s="6" t="s">
        <v>5</v>
      </c>
      <c r="I71" s="6">
        <v>0</v>
      </c>
      <c r="J71" s="5">
        <f t="shared" si="9"/>
        <v>44097</v>
      </c>
      <c r="K71" s="26">
        <f t="shared" si="10"/>
        <v>9</v>
      </c>
      <c r="L71" s="26">
        <f t="shared" si="11"/>
        <v>2020</v>
      </c>
      <c r="M71" s="8">
        <v>1392</v>
      </c>
      <c r="N71" s="8">
        <f t="shared" ref="N71:N105" si="14">SUM(-M71)</f>
        <v>-1392</v>
      </c>
      <c r="O71" s="8">
        <f t="shared" si="12"/>
        <v>0</v>
      </c>
      <c r="P71" s="9">
        <f t="shared" si="13"/>
        <v>90317.5</v>
      </c>
      <c r="Q71" s="2" t="s">
        <v>92</v>
      </c>
      <c r="R71" s="2" t="s">
        <v>113</v>
      </c>
    </row>
    <row r="72" spans="1:18" x14ac:dyDescent="0.35">
      <c r="A72" s="5">
        <v>44100</v>
      </c>
      <c r="B72" s="26">
        <f t="shared" si="8"/>
        <v>9</v>
      </c>
      <c r="C72" s="6" t="s">
        <v>111</v>
      </c>
      <c r="D72" s="6" t="s">
        <v>7</v>
      </c>
      <c r="E72" s="7" t="s">
        <v>8</v>
      </c>
      <c r="F72" s="19" t="s">
        <v>100</v>
      </c>
      <c r="G72" s="6">
        <v>1</v>
      </c>
      <c r="H72" s="6" t="s">
        <v>5</v>
      </c>
      <c r="I72" s="6">
        <v>0</v>
      </c>
      <c r="J72" s="5">
        <f t="shared" si="9"/>
        <v>44100</v>
      </c>
      <c r="K72" s="26">
        <f t="shared" si="10"/>
        <v>9</v>
      </c>
      <c r="L72" s="26">
        <f t="shared" si="11"/>
        <v>2020</v>
      </c>
      <c r="M72" s="8">
        <v>1496</v>
      </c>
      <c r="N72" s="8">
        <f t="shared" si="14"/>
        <v>-1496</v>
      </c>
      <c r="O72" s="8">
        <f t="shared" si="12"/>
        <v>0</v>
      </c>
      <c r="P72" s="9">
        <f t="shared" si="13"/>
        <v>91813.5</v>
      </c>
      <c r="Q72" s="2" t="s">
        <v>92</v>
      </c>
      <c r="R72" s="2" t="s">
        <v>113</v>
      </c>
    </row>
    <row r="73" spans="1:18" x14ac:dyDescent="0.35">
      <c r="A73" s="5">
        <v>44109</v>
      </c>
      <c r="B73" s="26">
        <f t="shared" si="8"/>
        <v>10</v>
      </c>
      <c r="C73" s="6" t="s">
        <v>112</v>
      </c>
      <c r="D73" s="6" t="s">
        <v>35</v>
      </c>
      <c r="E73" s="7" t="s">
        <v>36</v>
      </c>
      <c r="F73" s="7" t="s">
        <v>70</v>
      </c>
      <c r="G73" s="6">
        <v>1</v>
      </c>
      <c r="H73" s="6" t="s">
        <v>5</v>
      </c>
      <c r="I73" s="6">
        <v>0</v>
      </c>
      <c r="J73" s="5">
        <f t="shared" si="9"/>
        <v>44109</v>
      </c>
      <c r="K73" s="26">
        <f t="shared" si="10"/>
        <v>10</v>
      </c>
      <c r="L73" s="26">
        <f t="shared" si="11"/>
        <v>2020</v>
      </c>
      <c r="M73" s="8">
        <v>1496</v>
      </c>
      <c r="N73" s="8">
        <f t="shared" si="14"/>
        <v>-1496</v>
      </c>
      <c r="O73" s="8">
        <f t="shared" si="12"/>
        <v>0</v>
      </c>
      <c r="P73" s="9">
        <f t="shared" si="13"/>
        <v>93309.5</v>
      </c>
      <c r="Q73" s="2" t="s">
        <v>92</v>
      </c>
      <c r="R73" s="2" t="s">
        <v>135</v>
      </c>
    </row>
    <row r="74" spans="1:18" x14ac:dyDescent="0.35">
      <c r="A74" s="5">
        <v>44109</v>
      </c>
      <c r="B74" s="26">
        <f t="shared" si="8"/>
        <v>10</v>
      </c>
      <c r="C74" s="6" t="s">
        <v>115</v>
      </c>
      <c r="D74" s="6" t="s">
        <v>20</v>
      </c>
      <c r="E74" s="7" t="s">
        <v>21</v>
      </c>
      <c r="F74" s="16" t="s">
        <v>70</v>
      </c>
      <c r="G74" s="23">
        <v>3</v>
      </c>
      <c r="H74" s="6" t="s">
        <v>73</v>
      </c>
      <c r="I74" s="6">
        <v>45</v>
      </c>
      <c r="J74" s="5">
        <f t="shared" si="9"/>
        <v>44154</v>
      </c>
      <c r="K74" s="26">
        <f t="shared" si="10"/>
        <v>11</v>
      </c>
      <c r="L74" s="26">
        <f t="shared" si="11"/>
        <v>2020</v>
      </c>
      <c r="M74" s="8">
        <v>4554</v>
      </c>
      <c r="N74" s="8">
        <f t="shared" si="14"/>
        <v>-4554</v>
      </c>
      <c r="O74" s="8">
        <f t="shared" si="12"/>
        <v>0</v>
      </c>
      <c r="P74" s="9">
        <f t="shared" si="13"/>
        <v>97863.5</v>
      </c>
      <c r="Q74" s="2" t="s">
        <v>92</v>
      </c>
      <c r="R74" s="24" t="s">
        <v>120</v>
      </c>
    </row>
    <row r="75" spans="1:18" x14ac:dyDescent="0.35">
      <c r="A75" s="5">
        <v>44109</v>
      </c>
      <c r="B75" s="26">
        <f t="shared" si="8"/>
        <v>10</v>
      </c>
      <c r="C75" s="6" t="s">
        <v>115</v>
      </c>
      <c r="D75" s="6" t="s">
        <v>20</v>
      </c>
      <c r="E75" s="7" t="s">
        <v>21</v>
      </c>
      <c r="F75" s="18" t="s">
        <v>57</v>
      </c>
      <c r="G75" s="23">
        <v>8</v>
      </c>
      <c r="H75" s="6" t="s">
        <v>73</v>
      </c>
      <c r="I75" s="6">
        <v>45</v>
      </c>
      <c r="J75" s="5">
        <f t="shared" si="9"/>
        <v>44154</v>
      </c>
      <c r="K75" s="26">
        <f t="shared" si="10"/>
        <v>11</v>
      </c>
      <c r="L75" s="26">
        <f t="shared" si="11"/>
        <v>2020</v>
      </c>
      <c r="M75" s="8">
        <v>400</v>
      </c>
      <c r="N75" s="8">
        <f t="shared" si="14"/>
        <v>-400</v>
      </c>
      <c r="O75" s="8">
        <f t="shared" si="12"/>
        <v>0</v>
      </c>
      <c r="P75" s="9">
        <f t="shared" si="13"/>
        <v>98263.5</v>
      </c>
      <c r="Q75" s="2" t="s">
        <v>92</v>
      </c>
      <c r="R75" s="24" t="s">
        <v>121</v>
      </c>
    </row>
    <row r="76" spans="1:18" x14ac:dyDescent="0.35">
      <c r="A76" s="5">
        <v>44109</v>
      </c>
      <c r="B76" s="26">
        <f t="shared" si="8"/>
        <v>10</v>
      </c>
      <c r="C76" s="6" t="s">
        <v>115</v>
      </c>
      <c r="D76" s="6" t="s">
        <v>20</v>
      </c>
      <c r="E76" s="7" t="s">
        <v>21</v>
      </c>
      <c r="F76" s="27" t="s">
        <v>47</v>
      </c>
      <c r="G76" s="6">
        <v>6</v>
      </c>
      <c r="H76" s="6" t="s">
        <v>73</v>
      </c>
      <c r="I76" s="6">
        <v>45</v>
      </c>
      <c r="J76" s="5">
        <f t="shared" si="9"/>
        <v>44154</v>
      </c>
      <c r="K76" s="26">
        <f t="shared" si="10"/>
        <v>11</v>
      </c>
      <c r="L76" s="26">
        <f t="shared" si="11"/>
        <v>2020</v>
      </c>
      <c r="M76" s="8">
        <v>555</v>
      </c>
      <c r="N76" s="8">
        <f t="shared" si="14"/>
        <v>-555</v>
      </c>
      <c r="O76" s="8">
        <f t="shared" si="12"/>
        <v>0</v>
      </c>
      <c r="P76" s="9">
        <f t="shared" si="13"/>
        <v>98818.5</v>
      </c>
      <c r="Q76" s="2" t="s">
        <v>92</v>
      </c>
      <c r="R76" s="24" t="s">
        <v>122</v>
      </c>
    </row>
    <row r="77" spans="1:18" x14ac:dyDescent="0.35">
      <c r="A77" s="5">
        <v>44109</v>
      </c>
      <c r="B77" s="26">
        <f t="shared" si="8"/>
        <v>10</v>
      </c>
      <c r="C77" s="6" t="s">
        <v>115</v>
      </c>
      <c r="D77" s="6" t="s">
        <v>20</v>
      </c>
      <c r="E77" s="7" t="s">
        <v>21</v>
      </c>
      <c r="F77" s="18" t="s">
        <v>117</v>
      </c>
      <c r="G77" s="6">
        <v>1</v>
      </c>
      <c r="H77" s="6" t="s">
        <v>73</v>
      </c>
      <c r="I77" s="6">
        <v>45</v>
      </c>
      <c r="J77" s="5">
        <f t="shared" si="9"/>
        <v>44154</v>
      </c>
      <c r="K77" s="26">
        <f t="shared" si="10"/>
        <v>11</v>
      </c>
      <c r="L77" s="26">
        <f t="shared" si="11"/>
        <v>2020</v>
      </c>
      <c r="M77" s="8">
        <v>204</v>
      </c>
      <c r="N77" s="8">
        <f t="shared" si="14"/>
        <v>-204</v>
      </c>
      <c r="O77" s="8">
        <f t="shared" si="12"/>
        <v>0</v>
      </c>
      <c r="P77" s="9">
        <f t="shared" si="13"/>
        <v>99022.5</v>
      </c>
      <c r="Q77" s="2" t="s">
        <v>92</v>
      </c>
      <c r="R77" s="24" t="s">
        <v>122</v>
      </c>
    </row>
    <row r="78" spans="1:18" x14ac:dyDescent="0.35">
      <c r="A78" s="5">
        <v>44112</v>
      </c>
      <c r="B78" s="26">
        <f t="shared" si="8"/>
        <v>10</v>
      </c>
      <c r="C78" s="6" t="s">
        <v>116</v>
      </c>
      <c r="D78" s="6" t="s">
        <v>23</v>
      </c>
      <c r="E78" s="19" t="s">
        <v>24</v>
      </c>
      <c r="F78" s="19" t="s">
        <v>100</v>
      </c>
      <c r="G78" s="22">
        <v>5</v>
      </c>
      <c r="H78" s="6" t="s">
        <v>51</v>
      </c>
      <c r="I78" s="6" t="s">
        <v>158</v>
      </c>
      <c r="J78" s="5">
        <f t="shared" si="9"/>
        <v>44232</v>
      </c>
      <c r="K78" s="26">
        <f t="shared" si="10"/>
        <v>2</v>
      </c>
      <c r="L78" s="26">
        <f t="shared" si="11"/>
        <v>2021</v>
      </c>
      <c r="M78" s="8">
        <v>6270</v>
      </c>
      <c r="O78" s="8">
        <f t="shared" si="12"/>
        <v>6270</v>
      </c>
      <c r="P78" s="9">
        <f t="shared" si="13"/>
        <v>105292.5</v>
      </c>
      <c r="Q78" s="2" t="s">
        <v>92</v>
      </c>
      <c r="R78" s="12" t="s">
        <v>118</v>
      </c>
    </row>
    <row r="79" spans="1:18" x14ac:dyDescent="0.35">
      <c r="A79" s="5">
        <v>44112</v>
      </c>
      <c r="B79" s="26">
        <f t="shared" si="8"/>
        <v>10</v>
      </c>
      <c r="C79" s="6" t="s">
        <v>116</v>
      </c>
      <c r="D79" s="6" t="s">
        <v>23</v>
      </c>
      <c r="E79" s="19" t="s">
        <v>24</v>
      </c>
      <c r="F79" s="17" t="s">
        <v>60</v>
      </c>
      <c r="G79" s="22">
        <v>1</v>
      </c>
      <c r="H79" s="6" t="s">
        <v>51</v>
      </c>
      <c r="I79" s="6" t="s">
        <v>158</v>
      </c>
      <c r="J79" s="5">
        <f t="shared" si="9"/>
        <v>44232</v>
      </c>
      <c r="K79" s="26">
        <f t="shared" si="10"/>
        <v>2</v>
      </c>
      <c r="L79" s="26">
        <f t="shared" si="11"/>
        <v>2021</v>
      </c>
      <c r="M79" s="8">
        <v>1254</v>
      </c>
      <c r="O79" s="8">
        <f t="shared" si="12"/>
        <v>1254</v>
      </c>
      <c r="P79" s="9">
        <f t="shared" si="13"/>
        <v>106546.5</v>
      </c>
      <c r="Q79" s="2" t="s">
        <v>92</v>
      </c>
      <c r="R79" s="12" t="s">
        <v>118</v>
      </c>
    </row>
    <row r="80" spans="1:18" x14ac:dyDescent="0.35">
      <c r="A80" s="5">
        <v>44112</v>
      </c>
      <c r="B80" s="26">
        <f t="shared" si="8"/>
        <v>10</v>
      </c>
      <c r="C80" s="6" t="s">
        <v>116</v>
      </c>
      <c r="D80" s="6" t="s">
        <v>23</v>
      </c>
      <c r="E80" s="19" t="s">
        <v>24</v>
      </c>
      <c r="F80" s="15" t="s">
        <v>102</v>
      </c>
      <c r="G80" s="22">
        <v>3</v>
      </c>
      <c r="H80" s="6" t="s">
        <v>51</v>
      </c>
      <c r="I80" s="6" t="s">
        <v>158</v>
      </c>
      <c r="J80" s="5">
        <f t="shared" si="9"/>
        <v>44232</v>
      </c>
      <c r="K80" s="26">
        <f t="shared" si="10"/>
        <v>2</v>
      </c>
      <c r="L80" s="26">
        <f t="shared" si="11"/>
        <v>2021</v>
      </c>
      <c r="M80" s="8">
        <v>874.80000000000007</v>
      </c>
      <c r="O80" s="8">
        <f t="shared" si="12"/>
        <v>874.80000000000007</v>
      </c>
      <c r="P80" s="9">
        <f t="shared" si="13"/>
        <v>107421.3</v>
      </c>
      <c r="Q80" s="2" t="s">
        <v>92</v>
      </c>
      <c r="R80" s="12" t="s">
        <v>118</v>
      </c>
    </row>
    <row r="81" spans="1:18" x14ac:dyDescent="0.35">
      <c r="A81" s="5">
        <v>44112</v>
      </c>
      <c r="B81" s="26">
        <f t="shared" si="8"/>
        <v>10</v>
      </c>
      <c r="C81" s="6" t="s">
        <v>116</v>
      </c>
      <c r="D81" s="6" t="s">
        <v>23</v>
      </c>
      <c r="E81" s="19" t="s">
        <v>24</v>
      </c>
      <c r="F81" s="15" t="s">
        <v>45</v>
      </c>
      <c r="G81" s="22">
        <v>10</v>
      </c>
      <c r="H81" s="6" t="s">
        <v>51</v>
      </c>
      <c r="I81" s="6" t="s">
        <v>158</v>
      </c>
      <c r="J81" s="5">
        <f t="shared" si="9"/>
        <v>44232</v>
      </c>
      <c r="K81" s="26">
        <f t="shared" si="10"/>
        <v>2</v>
      </c>
      <c r="L81" s="26">
        <f t="shared" si="11"/>
        <v>2021</v>
      </c>
      <c r="M81" s="8">
        <v>2040</v>
      </c>
      <c r="O81" s="8">
        <f t="shared" si="12"/>
        <v>2040</v>
      </c>
      <c r="P81" s="9">
        <f t="shared" si="13"/>
        <v>109461.3</v>
      </c>
      <c r="Q81" s="2" t="s">
        <v>92</v>
      </c>
      <c r="R81" s="12" t="s">
        <v>118</v>
      </c>
    </row>
    <row r="82" spans="1:18" x14ac:dyDescent="0.35">
      <c r="A82" s="5">
        <v>44112</v>
      </c>
      <c r="B82" s="26">
        <f t="shared" si="8"/>
        <v>10</v>
      </c>
      <c r="C82" s="6" t="s">
        <v>116</v>
      </c>
      <c r="D82" s="6" t="s">
        <v>23</v>
      </c>
      <c r="E82" s="19" t="s">
        <v>24</v>
      </c>
      <c r="F82" s="15" t="s">
        <v>47</v>
      </c>
      <c r="G82" s="22">
        <v>2</v>
      </c>
      <c r="H82" s="6" t="s">
        <v>51</v>
      </c>
      <c r="I82" s="6" t="s">
        <v>158</v>
      </c>
      <c r="J82" s="5">
        <f t="shared" si="9"/>
        <v>44232</v>
      </c>
      <c r="K82" s="26">
        <f t="shared" si="10"/>
        <v>2</v>
      </c>
      <c r="L82" s="26">
        <f t="shared" si="11"/>
        <v>2021</v>
      </c>
      <c r="M82" s="8">
        <v>180</v>
      </c>
      <c r="O82" s="8">
        <f t="shared" si="12"/>
        <v>180</v>
      </c>
      <c r="P82" s="9">
        <f t="shared" si="13"/>
        <v>109641.3</v>
      </c>
      <c r="Q82" s="2" t="s">
        <v>92</v>
      </c>
      <c r="R82" s="12" t="s">
        <v>118</v>
      </c>
    </row>
    <row r="83" spans="1:18" x14ac:dyDescent="0.35">
      <c r="A83" s="5">
        <v>44116</v>
      </c>
      <c r="B83" s="26">
        <f t="shared" si="8"/>
        <v>10</v>
      </c>
      <c r="C83" s="6" t="s">
        <v>119</v>
      </c>
      <c r="D83" s="6" t="s">
        <v>23</v>
      </c>
      <c r="E83" s="19" t="s">
        <v>24</v>
      </c>
      <c r="F83" s="19" t="s">
        <v>100</v>
      </c>
      <c r="G83" s="6">
        <v>6</v>
      </c>
      <c r="H83" s="6" t="s">
        <v>51</v>
      </c>
      <c r="I83" s="6" t="s">
        <v>158</v>
      </c>
      <c r="J83" s="5">
        <f t="shared" si="9"/>
        <v>44236</v>
      </c>
      <c r="K83" s="26">
        <f t="shared" si="10"/>
        <v>2</v>
      </c>
      <c r="L83" s="26">
        <f t="shared" si="11"/>
        <v>2021</v>
      </c>
      <c r="M83" s="8">
        <v>7524</v>
      </c>
      <c r="O83" s="8">
        <f t="shared" si="12"/>
        <v>7524</v>
      </c>
      <c r="P83" s="9">
        <f t="shared" si="13"/>
        <v>117165.3</v>
      </c>
      <c r="Q83" s="2" t="s">
        <v>92</v>
      </c>
      <c r="R83" s="12" t="s">
        <v>118</v>
      </c>
    </row>
    <row r="84" spans="1:18" x14ac:dyDescent="0.35">
      <c r="A84" s="5">
        <v>44116</v>
      </c>
      <c r="B84" s="26">
        <f t="shared" si="8"/>
        <v>10</v>
      </c>
      <c r="C84" s="6" t="s">
        <v>119</v>
      </c>
      <c r="D84" s="6" t="s">
        <v>23</v>
      </c>
      <c r="E84" s="19" t="s">
        <v>24</v>
      </c>
      <c r="F84" s="17" t="s">
        <v>60</v>
      </c>
      <c r="G84" s="6">
        <v>1</v>
      </c>
      <c r="H84" s="6" t="s">
        <v>51</v>
      </c>
      <c r="I84" s="6" t="s">
        <v>158</v>
      </c>
      <c r="J84" s="5">
        <f t="shared" si="9"/>
        <v>44236</v>
      </c>
      <c r="K84" s="26">
        <f t="shared" si="10"/>
        <v>2</v>
      </c>
      <c r="L84" s="26">
        <f t="shared" si="11"/>
        <v>2021</v>
      </c>
      <c r="M84" s="8">
        <v>1254</v>
      </c>
      <c r="O84" s="8">
        <f t="shared" si="12"/>
        <v>1254</v>
      </c>
      <c r="P84" s="9">
        <f t="shared" si="13"/>
        <v>118419.3</v>
      </c>
      <c r="Q84" s="2" t="s">
        <v>92</v>
      </c>
      <c r="R84" s="12" t="s">
        <v>118</v>
      </c>
    </row>
    <row r="85" spans="1:18" x14ac:dyDescent="0.35">
      <c r="A85" s="5">
        <v>44116</v>
      </c>
      <c r="B85" s="26">
        <f t="shared" si="8"/>
        <v>10</v>
      </c>
      <c r="C85" s="6" t="s">
        <v>123</v>
      </c>
      <c r="D85" s="6" t="s">
        <v>7</v>
      </c>
      <c r="E85" s="7" t="s">
        <v>8</v>
      </c>
      <c r="F85" s="7" t="s">
        <v>70</v>
      </c>
      <c r="G85" s="6">
        <v>1</v>
      </c>
      <c r="H85" s="6" t="s">
        <v>5</v>
      </c>
      <c r="I85" s="6">
        <v>0</v>
      </c>
      <c r="J85" s="5">
        <f t="shared" si="9"/>
        <v>44116</v>
      </c>
      <c r="K85" s="26">
        <f t="shared" si="10"/>
        <v>10</v>
      </c>
      <c r="L85" s="26">
        <f t="shared" si="11"/>
        <v>2020</v>
      </c>
      <c r="M85" s="8">
        <v>1496</v>
      </c>
      <c r="N85" s="8">
        <f t="shared" si="14"/>
        <v>-1496</v>
      </c>
      <c r="O85" s="8">
        <f t="shared" si="12"/>
        <v>0</v>
      </c>
      <c r="P85" s="9">
        <f t="shared" si="13"/>
        <v>119915.3</v>
      </c>
      <c r="Q85" s="2" t="s">
        <v>88</v>
      </c>
      <c r="R85" s="2" t="s">
        <v>136</v>
      </c>
    </row>
    <row r="86" spans="1:18" x14ac:dyDescent="0.35">
      <c r="A86" s="5">
        <v>44116</v>
      </c>
      <c r="B86" s="26">
        <f t="shared" si="8"/>
        <v>10</v>
      </c>
      <c r="C86" s="6" t="s">
        <v>123</v>
      </c>
      <c r="D86" s="6" t="s">
        <v>7</v>
      </c>
      <c r="E86" s="7" t="s">
        <v>8</v>
      </c>
      <c r="F86" s="17" t="s">
        <v>66</v>
      </c>
      <c r="G86" s="6">
        <v>4</v>
      </c>
      <c r="H86" s="6" t="s">
        <v>5</v>
      </c>
      <c r="I86" s="6">
        <v>0</v>
      </c>
      <c r="J86" s="5">
        <f t="shared" si="9"/>
        <v>44116</v>
      </c>
      <c r="K86" s="26">
        <f t="shared" si="10"/>
        <v>10</v>
      </c>
      <c r="L86" s="26">
        <f t="shared" si="11"/>
        <v>2020</v>
      </c>
      <c r="M86" s="8">
        <v>962</v>
      </c>
      <c r="N86" s="8">
        <f t="shared" si="14"/>
        <v>-962</v>
      </c>
      <c r="O86" s="8">
        <f t="shared" si="12"/>
        <v>0</v>
      </c>
      <c r="P86" s="9">
        <f t="shared" si="13"/>
        <v>120877.3</v>
      </c>
      <c r="Q86" s="2" t="s">
        <v>88</v>
      </c>
      <c r="R86" s="2" t="s">
        <v>136</v>
      </c>
    </row>
    <row r="87" spans="1:18" x14ac:dyDescent="0.35">
      <c r="A87" s="5">
        <v>44118</v>
      </c>
      <c r="B87" s="26">
        <f t="shared" si="8"/>
        <v>10</v>
      </c>
      <c r="C87" s="6" t="s">
        <v>124</v>
      </c>
      <c r="D87" s="6" t="s">
        <v>49</v>
      </c>
      <c r="E87" s="2" t="s">
        <v>48</v>
      </c>
      <c r="F87" s="18" t="s">
        <v>45</v>
      </c>
      <c r="G87" s="6">
        <v>7</v>
      </c>
      <c r="H87" s="6" t="s">
        <v>52</v>
      </c>
      <c r="I87" s="6">
        <v>60</v>
      </c>
      <c r="J87" s="5">
        <f t="shared" si="9"/>
        <v>44178</v>
      </c>
      <c r="K87" s="26">
        <f t="shared" si="10"/>
        <v>12</v>
      </c>
      <c r="L87" s="26">
        <f t="shared" si="11"/>
        <v>2020</v>
      </c>
      <c r="M87" s="8">
        <v>1470</v>
      </c>
      <c r="N87" s="8">
        <v>-1470</v>
      </c>
      <c r="O87" s="8">
        <f t="shared" si="12"/>
        <v>0</v>
      </c>
      <c r="P87" s="9">
        <f t="shared" si="13"/>
        <v>122347.3</v>
      </c>
      <c r="Q87" s="2" t="s">
        <v>92</v>
      </c>
      <c r="R87" s="12" t="s">
        <v>74</v>
      </c>
    </row>
    <row r="88" spans="1:18" x14ac:dyDescent="0.35">
      <c r="A88" s="5">
        <v>44118</v>
      </c>
      <c r="B88" s="26">
        <f t="shared" si="8"/>
        <v>10</v>
      </c>
      <c r="C88" s="6" t="s">
        <v>124</v>
      </c>
      <c r="D88" s="6" t="s">
        <v>49</v>
      </c>
      <c r="E88" s="2" t="s">
        <v>48</v>
      </c>
      <c r="F88" s="18" t="s">
        <v>47</v>
      </c>
      <c r="G88" s="6">
        <v>8</v>
      </c>
      <c r="H88" s="6" t="s">
        <v>52</v>
      </c>
      <c r="I88" s="6">
        <v>60</v>
      </c>
      <c r="J88" s="5">
        <f t="shared" si="9"/>
        <v>44178</v>
      </c>
      <c r="K88" s="26">
        <f t="shared" si="10"/>
        <v>12</v>
      </c>
      <c r="L88" s="26">
        <f t="shared" si="11"/>
        <v>2020</v>
      </c>
      <c r="M88" s="8">
        <v>720</v>
      </c>
      <c r="N88" s="8">
        <v>-720</v>
      </c>
      <c r="O88" s="8">
        <f t="shared" si="12"/>
        <v>0</v>
      </c>
      <c r="P88" s="9">
        <f t="shared" si="13"/>
        <v>123067.3</v>
      </c>
      <c r="Q88" s="2" t="s">
        <v>92</v>
      </c>
      <c r="R88" s="12" t="s">
        <v>74</v>
      </c>
    </row>
    <row r="89" spans="1:18" x14ac:dyDescent="0.35">
      <c r="A89" s="5">
        <v>44123</v>
      </c>
      <c r="B89" s="26">
        <f t="shared" si="8"/>
        <v>10</v>
      </c>
      <c r="C89" s="6" t="s">
        <v>124</v>
      </c>
      <c r="D89" s="6" t="s">
        <v>49</v>
      </c>
      <c r="E89" s="2" t="s">
        <v>48</v>
      </c>
      <c r="F89" s="15" t="s">
        <v>46</v>
      </c>
      <c r="G89" s="23">
        <v>2</v>
      </c>
      <c r="H89" s="6" t="s">
        <v>52</v>
      </c>
      <c r="I89" s="6">
        <v>60</v>
      </c>
      <c r="J89" s="5">
        <f t="shared" si="9"/>
        <v>44183</v>
      </c>
      <c r="K89" s="26">
        <f t="shared" si="10"/>
        <v>12</v>
      </c>
      <c r="L89" s="26">
        <f t="shared" si="11"/>
        <v>2020</v>
      </c>
      <c r="M89" s="8">
        <v>460</v>
      </c>
      <c r="N89" s="8">
        <v>-460</v>
      </c>
      <c r="O89" s="8">
        <f t="shared" si="12"/>
        <v>0</v>
      </c>
      <c r="P89" s="9">
        <f t="shared" si="13"/>
        <v>123527.3</v>
      </c>
      <c r="Q89" s="2" t="s">
        <v>92</v>
      </c>
      <c r="R89" s="12" t="s">
        <v>74</v>
      </c>
    </row>
    <row r="90" spans="1:18" ht="15" customHeight="1" x14ac:dyDescent="0.35">
      <c r="A90" s="5">
        <v>44121</v>
      </c>
      <c r="B90" s="26">
        <f t="shared" si="8"/>
        <v>10</v>
      </c>
      <c r="C90" s="6" t="s">
        <v>125</v>
      </c>
      <c r="D90" s="6" t="s">
        <v>20</v>
      </c>
      <c r="E90" s="7" t="s">
        <v>21</v>
      </c>
      <c r="F90" s="16" t="s">
        <v>126</v>
      </c>
      <c r="G90" s="23">
        <v>4</v>
      </c>
      <c r="H90" s="6" t="s">
        <v>73</v>
      </c>
      <c r="I90" s="6">
        <v>45</v>
      </c>
      <c r="J90" s="5">
        <f t="shared" si="9"/>
        <v>44166</v>
      </c>
      <c r="K90" s="26">
        <f t="shared" si="10"/>
        <v>12</v>
      </c>
      <c r="L90" s="26">
        <f t="shared" si="11"/>
        <v>2020</v>
      </c>
      <c r="M90" s="8">
        <v>180</v>
      </c>
      <c r="N90" s="8">
        <f t="shared" si="14"/>
        <v>-180</v>
      </c>
      <c r="O90" s="8">
        <f t="shared" si="12"/>
        <v>0</v>
      </c>
      <c r="P90" s="9">
        <f t="shared" si="13"/>
        <v>123707.3</v>
      </c>
      <c r="Q90" s="2" t="s">
        <v>92</v>
      </c>
      <c r="R90" s="24" t="s">
        <v>128</v>
      </c>
    </row>
    <row r="91" spans="1:18" x14ac:dyDescent="0.35">
      <c r="A91" s="5">
        <v>44121</v>
      </c>
      <c r="B91" s="26">
        <f t="shared" si="8"/>
        <v>10</v>
      </c>
      <c r="C91" s="6" t="s">
        <v>127</v>
      </c>
      <c r="D91" s="6" t="s">
        <v>20</v>
      </c>
      <c r="E91" s="7" t="s">
        <v>21</v>
      </c>
      <c r="F91" s="18" t="s">
        <v>117</v>
      </c>
      <c r="G91" s="6">
        <v>1</v>
      </c>
      <c r="H91" s="6" t="s">
        <v>73</v>
      </c>
      <c r="I91" s="6">
        <v>45</v>
      </c>
      <c r="J91" s="5">
        <f t="shared" si="9"/>
        <v>44166</v>
      </c>
      <c r="K91" s="26">
        <f t="shared" si="10"/>
        <v>12</v>
      </c>
      <c r="L91" s="26">
        <f t="shared" si="11"/>
        <v>2020</v>
      </c>
      <c r="M91" s="8">
        <v>204</v>
      </c>
      <c r="N91" s="8">
        <f t="shared" si="14"/>
        <v>-204</v>
      </c>
      <c r="O91" s="8">
        <f t="shared" si="12"/>
        <v>0</v>
      </c>
      <c r="P91" s="9">
        <f t="shared" si="13"/>
        <v>123911.3</v>
      </c>
      <c r="Q91" s="2" t="s">
        <v>92</v>
      </c>
      <c r="R91" s="24" t="s">
        <v>128</v>
      </c>
    </row>
    <row r="92" spans="1:18" x14ac:dyDescent="0.35">
      <c r="A92" s="5">
        <v>44123</v>
      </c>
      <c r="B92" s="26">
        <f t="shared" si="8"/>
        <v>10</v>
      </c>
      <c r="C92" s="6" t="s">
        <v>129</v>
      </c>
      <c r="D92" s="6" t="s">
        <v>7</v>
      </c>
      <c r="E92" s="7" t="s">
        <v>8</v>
      </c>
      <c r="F92" s="14" t="s">
        <v>40</v>
      </c>
      <c r="G92" s="23">
        <v>4</v>
      </c>
      <c r="H92" s="6" t="s">
        <v>5</v>
      </c>
      <c r="I92" s="6">
        <v>0</v>
      </c>
      <c r="J92" s="5">
        <f t="shared" si="9"/>
        <v>44123</v>
      </c>
      <c r="K92" s="26">
        <f t="shared" si="10"/>
        <v>10</v>
      </c>
      <c r="L92" s="26">
        <f t="shared" si="11"/>
        <v>2020</v>
      </c>
      <c r="M92" s="8">
        <v>960</v>
      </c>
      <c r="N92" s="8">
        <f t="shared" si="14"/>
        <v>-960</v>
      </c>
      <c r="O92" s="8">
        <f t="shared" si="12"/>
        <v>0</v>
      </c>
      <c r="P92" s="9">
        <f t="shared" si="13"/>
        <v>124871.3</v>
      </c>
      <c r="Q92" s="9" t="s">
        <v>88</v>
      </c>
      <c r="R92" s="2" t="s">
        <v>168</v>
      </c>
    </row>
    <row r="93" spans="1:18" x14ac:dyDescent="0.35">
      <c r="A93" s="5">
        <v>44123</v>
      </c>
      <c r="B93" s="26">
        <f t="shared" si="8"/>
        <v>10</v>
      </c>
      <c r="C93" s="6" t="s">
        <v>129</v>
      </c>
      <c r="D93" s="6" t="s">
        <v>7</v>
      </c>
      <c r="E93" s="7" t="s">
        <v>8</v>
      </c>
      <c r="F93" s="17" t="s">
        <v>131</v>
      </c>
      <c r="G93" s="6">
        <v>1</v>
      </c>
      <c r="H93" s="6" t="s">
        <v>5</v>
      </c>
      <c r="I93" s="6">
        <v>0</v>
      </c>
      <c r="J93" s="5">
        <f t="shared" si="9"/>
        <v>44123</v>
      </c>
      <c r="K93" s="26">
        <f t="shared" si="10"/>
        <v>10</v>
      </c>
      <c r="L93" s="26">
        <f t="shared" si="11"/>
        <v>2020</v>
      </c>
      <c r="M93" s="8">
        <v>625</v>
      </c>
      <c r="N93" s="8">
        <f t="shared" si="14"/>
        <v>-625</v>
      </c>
      <c r="O93" s="8">
        <f t="shared" si="12"/>
        <v>0</v>
      </c>
      <c r="P93" s="9">
        <f t="shared" si="13"/>
        <v>125496.3</v>
      </c>
      <c r="Q93" s="9" t="s">
        <v>88</v>
      </c>
      <c r="R93" s="2" t="s">
        <v>168</v>
      </c>
    </row>
    <row r="94" spans="1:18" x14ac:dyDescent="0.35">
      <c r="A94" s="5">
        <v>44123</v>
      </c>
      <c r="B94" s="26">
        <f t="shared" si="8"/>
        <v>10</v>
      </c>
      <c r="C94" s="6" t="s">
        <v>129</v>
      </c>
      <c r="D94" s="6" t="s">
        <v>7</v>
      </c>
      <c r="E94" s="7" t="s">
        <v>8</v>
      </c>
      <c r="F94" s="17" t="s">
        <v>132</v>
      </c>
      <c r="G94" s="6">
        <v>1</v>
      </c>
      <c r="H94" s="6" t="s">
        <v>5</v>
      </c>
      <c r="I94" s="6">
        <v>0</v>
      </c>
      <c r="J94" s="5">
        <f t="shared" si="9"/>
        <v>44123</v>
      </c>
      <c r="K94" s="26">
        <f t="shared" si="10"/>
        <v>10</v>
      </c>
      <c r="L94" s="26">
        <f t="shared" si="11"/>
        <v>2020</v>
      </c>
      <c r="M94" s="8">
        <v>60</v>
      </c>
      <c r="N94" s="8">
        <f t="shared" si="14"/>
        <v>-60</v>
      </c>
      <c r="O94" s="8">
        <f t="shared" si="12"/>
        <v>0</v>
      </c>
      <c r="P94" s="9">
        <f t="shared" si="13"/>
        <v>125556.3</v>
      </c>
      <c r="Q94" s="9" t="s">
        <v>88</v>
      </c>
      <c r="R94" s="2" t="s">
        <v>168</v>
      </c>
    </row>
    <row r="95" spans="1:18" x14ac:dyDescent="0.35">
      <c r="A95" s="5">
        <v>44123</v>
      </c>
      <c r="B95" s="26">
        <f t="shared" si="8"/>
        <v>10</v>
      </c>
      <c r="C95" s="6" t="s">
        <v>130</v>
      </c>
      <c r="D95" s="6" t="s">
        <v>35</v>
      </c>
      <c r="E95" s="7" t="s">
        <v>36</v>
      </c>
      <c r="F95" s="18" t="s">
        <v>47</v>
      </c>
      <c r="G95" s="6">
        <v>1</v>
      </c>
      <c r="H95" s="6" t="s">
        <v>5</v>
      </c>
      <c r="I95" s="6">
        <v>0</v>
      </c>
      <c r="J95" s="5">
        <f t="shared" si="9"/>
        <v>44123</v>
      </c>
      <c r="K95" s="26">
        <f t="shared" si="10"/>
        <v>10</v>
      </c>
      <c r="L95" s="26">
        <f t="shared" si="11"/>
        <v>2020</v>
      </c>
      <c r="M95" s="8">
        <v>90</v>
      </c>
      <c r="N95" s="8">
        <f t="shared" si="14"/>
        <v>-90</v>
      </c>
      <c r="O95" s="8">
        <f t="shared" si="12"/>
        <v>0</v>
      </c>
      <c r="P95" s="9">
        <f t="shared" si="13"/>
        <v>125646.3</v>
      </c>
      <c r="Q95" s="2" t="s">
        <v>89</v>
      </c>
      <c r="R95" s="2" t="s">
        <v>166</v>
      </c>
    </row>
    <row r="96" spans="1:18" x14ac:dyDescent="0.35">
      <c r="A96" s="5">
        <v>44125</v>
      </c>
      <c r="B96" s="26">
        <f t="shared" si="8"/>
        <v>10</v>
      </c>
      <c r="C96" s="6" t="s">
        <v>133</v>
      </c>
      <c r="D96" s="6" t="s">
        <v>35</v>
      </c>
      <c r="E96" s="7" t="s">
        <v>36</v>
      </c>
      <c r="F96" s="7" t="s">
        <v>70</v>
      </c>
      <c r="G96" s="6">
        <v>1</v>
      </c>
      <c r="H96" s="6" t="s">
        <v>5</v>
      </c>
      <c r="I96" s="6">
        <v>0</v>
      </c>
      <c r="J96" s="5">
        <f t="shared" si="9"/>
        <v>44125</v>
      </c>
      <c r="K96" s="26">
        <f t="shared" si="10"/>
        <v>10</v>
      </c>
      <c r="L96" s="26">
        <f t="shared" si="11"/>
        <v>2020</v>
      </c>
      <c r="M96" s="8">
        <v>1496</v>
      </c>
      <c r="N96" s="8">
        <f t="shared" si="14"/>
        <v>-1496</v>
      </c>
      <c r="O96" s="8">
        <f t="shared" si="12"/>
        <v>0</v>
      </c>
      <c r="P96" s="9">
        <f t="shared" si="13"/>
        <v>127142.3</v>
      </c>
      <c r="Q96" s="2" t="s">
        <v>89</v>
      </c>
      <c r="R96" s="2" t="s">
        <v>165</v>
      </c>
    </row>
    <row r="97" spans="1:18" x14ac:dyDescent="0.35">
      <c r="A97" s="5">
        <v>44125</v>
      </c>
      <c r="B97" s="26">
        <f t="shared" si="8"/>
        <v>10</v>
      </c>
      <c r="C97" s="6" t="s">
        <v>134</v>
      </c>
      <c r="D97" s="6" t="s">
        <v>64</v>
      </c>
      <c r="E97" s="7" t="s">
        <v>65</v>
      </c>
      <c r="F97" s="19" t="s">
        <v>100</v>
      </c>
      <c r="G97" s="6">
        <v>5</v>
      </c>
      <c r="H97" s="6" t="s">
        <v>51</v>
      </c>
      <c r="I97" s="6" t="s">
        <v>158</v>
      </c>
      <c r="J97" s="5">
        <f t="shared" si="9"/>
        <v>44245</v>
      </c>
      <c r="K97" s="26">
        <f t="shared" si="10"/>
        <v>2</v>
      </c>
      <c r="L97" s="26">
        <f t="shared" si="11"/>
        <v>2021</v>
      </c>
      <c r="M97" s="8">
        <v>6600</v>
      </c>
      <c r="O97" s="8">
        <f t="shared" si="12"/>
        <v>6600</v>
      </c>
      <c r="P97" s="9">
        <f t="shared" si="13"/>
        <v>133742.29999999999</v>
      </c>
      <c r="Q97" s="2" t="s">
        <v>92</v>
      </c>
      <c r="R97" s="12" t="s">
        <v>118</v>
      </c>
    </row>
    <row r="98" spans="1:18" x14ac:dyDescent="0.35">
      <c r="A98" s="5">
        <v>44125</v>
      </c>
      <c r="B98" s="26">
        <f t="shared" si="8"/>
        <v>10</v>
      </c>
      <c r="C98" s="6" t="s">
        <v>134</v>
      </c>
      <c r="D98" s="6" t="s">
        <v>64</v>
      </c>
      <c r="E98" s="7" t="s">
        <v>65</v>
      </c>
      <c r="F98" s="7" t="s">
        <v>66</v>
      </c>
      <c r="G98" s="6">
        <v>4</v>
      </c>
      <c r="H98" s="6" t="s">
        <v>51</v>
      </c>
      <c r="I98" s="6" t="s">
        <v>158</v>
      </c>
      <c r="J98" s="5">
        <f t="shared" si="9"/>
        <v>44245</v>
      </c>
      <c r="K98" s="26">
        <f t="shared" si="10"/>
        <v>2</v>
      </c>
      <c r="L98" s="26">
        <f t="shared" si="11"/>
        <v>2021</v>
      </c>
      <c r="M98" s="8">
        <v>888</v>
      </c>
      <c r="O98" s="8">
        <f t="shared" si="12"/>
        <v>888</v>
      </c>
      <c r="P98" s="9">
        <f t="shared" si="13"/>
        <v>134630.29999999999</v>
      </c>
      <c r="Q98" s="2" t="s">
        <v>92</v>
      </c>
      <c r="R98" s="12" t="s">
        <v>118</v>
      </c>
    </row>
    <row r="99" spans="1:18" x14ac:dyDescent="0.35">
      <c r="A99" s="5">
        <v>44125</v>
      </c>
      <c r="B99" s="26">
        <f t="shared" si="8"/>
        <v>10</v>
      </c>
      <c r="C99" s="6" t="s">
        <v>134</v>
      </c>
      <c r="D99" s="6" t="s">
        <v>64</v>
      </c>
      <c r="E99" s="7" t="s">
        <v>65</v>
      </c>
      <c r="F99" s="7" t="s">
        <v>67</v>
      </c>
      <c r="G99" s="6">
        <v>5</v>
      </c>
      <c r="H99" s="6" t="s">
        <v>51</v>
      </c>
      <c r="I99" s="6" t="s">
        <v>158</v>
      </c>
      <c r="J99" s="5">
        <f t="shared" si="9"/>
        <v>44245</v>
      </c>
      <c r="K99" s="26">
        <f t="shared" si="10"/>
        <v>2</v>
      </c>
      <c r="L99" s="26">
        <f t="shared" si="11"/>
        <v>2021</v>
      </c>
      <c r="M99" s="8">
        <v>275</v>
      </c>
      <c r="O99" s="8">
        <f t="shared" si="12"/>
        <v>275</v>
      </c>
      <c r="P99" s="9">
        <f t="shared" ref="P99:P130" si="15">SUM(P98+M99)</f>
        <v>134905.29999999999</v>
      </c>
      <c r="Q99" s="2" t="s">
        <v>92</v>
      </c>
      <c r="R99" s="12" t="s">
        <v>118</v>
      </c>
    </row>
    <row r="100" spans="1:18" x14ac:dyDescent="0.35">
      <c r="A100" s="5">
        <v>44125</v>
      </c>
      <c r="B100" s="26">
        <f t="shared" si="8"/>
        <v>10</v>
      </c>
      <c r="C100" s="6" t="s">
        <v>134</v>
      </c>
      <c r="D100" s="6" t="s">
        <v>64</v>
      </c>
      <c r="E100" s="7" t="s">
        <v>65</v>
      </c>
      <c r="F100" s="7" t="s">
        <v>47</v>
      </c>
      <c r="G100" s="6">
        <v>4</v>
      </c>
      <c r="H100" s="6" t="s">
        <v>51</v>
      </c>
      <c r="I100" s="6" t="s">
        <v>158</v>
      </c>
      <c r="J100" s="5">
        <f t="shared" si="9"/>
        <v>44245</v>
      </c>
      <c r="K100" s="26">
        <f t="shared" si="10"/>
        <v>2</v>
      </c>
      <c r="L100" s="26">
        <f t="shared" si="11"/>
        <v>2021</v>
      </c>
      <c r="M100" s="8">
        <v>360</v>
      </c>
      <c r="O100" s="8">
        <f t="shared" si="12"/>
        <v>360</v>
      </c>
      <c r="P100" s="9">
        <f t="shared" si="15"/>
        <v>135265.29999999999</v>
      </c>
      <c r="Q100" s="2" t="s">
        <v>92</v>
      </c>
      <c r="R100" s="12" t="s">
        <v>118</v>
      </c>
    </row>
    <row r="101" spans="1:18" x14ac:dyDescent="0.35">
      <c r="A101" s="5">
        <v>44130</v>
      </c>
      <c r="B101" s="26">
        <f t="shared" si="8"/>
        <v>10</v>
      </c>
      <c r="C101" s="6" t="s">
        <v>137</v>
      </c>
      <c r="D101" s="6" t="s">
        <v>20</v>
      </c>
      <c r="E101" s="7" t="s">
        <v>21</v>
      </c>
      <c r="F101" s="16" t="s">
        <v>70</v>
      </c>
      <c r="G101" s="23">
        <v>3</v>
      </c>
      <c r="H101" s="6" t="s">
        <v>73</v>
      </c>
      <c r="I101" s="6">
        <v>45</v>
      </c>
      <c r="J101" s="5">
        <f t="shared" si="9"/>
        <v>44175</v>
      </c>
      <c r="K101" s="26">
        <f t="shared" si="10"/>
        <v>12</v>
      </c>
      <c r="L101" s="26">
        <f t="shared" si="11"/>
        <v>2020</v>
      </c>
      <c r="M101" s="8">
        <v>4554</v>
      </c>
      <c r="N101" s="8">
        <f t="shared" si="14"/>
        <v>-4554</v>
      </c>
      <c r="O101" s="8">
        <f t="shared" si="12"/>
        <v>0</v>
      </c>
      <c r="P101" s="9">
        <f t="shared" si="15"/>
        <v>139819.29999999999</v>
      </c>
      <c r="Q101" s="2" t="s">
        <v>92</v>
      </c>
      <c r="R101" s="2" t="s">
        <v>154</v>
      </c>
    </row>
    <row r="102" spans="1:18" x14ac:dyDescent="0.35">
      <c r="A102" s="5">
        <v>44130</v>
      </c>
      <c r="B102" s="26">
        <f t="shared" si="8"/>
        <v>10</v>
      </c>
      <c r="C102" s="6" t="s">
        <v>137</v>
      </c>
      <c r="D102" s="6" t="s">
        <v>20</v>
      </c>
      <c r="E102" s="7" t="s">
        <v>21</v>
      </c>
      <c r="F102" s="27" t="s">
        <v>47</v>
      </c>
      <c r="G102" s="6">
        <v>6</v>
      </c>
      <c r="H102" s="6" t="s">
        <v>73</v>
      </c>
      <c r="I102" s="6">
        <v>45</v>
      </c>
      <c r="J102" s="5">
        <f t="shared" si="9"/>
        <v>44175</v>
      </c>
      <c r="K102" s="26">
        <f t="shared" si="10"/>
        <v>12</v>
      </c>
      <c r="L102" s="26">
        <f t="shared" si="11"/>
        <v>2020</v>
      </c>
      <c r="M102" s="8">
        <v>555</v>
      </c>
      <c r="N102" s="8">
        <f t="shared" si="14"/>
        <v>-555</v>
      </c>
      <c r="O102" s="8">
        <f t="shared" si="12"/>
        <v>0</v>
      </c>
      <c r="P102" s="9">
        <f t="shared" si="15"/>
        <v>140374.29999999999</v>
      </c>
      <c r="Q102" s="2" t="s">
        <v>92</v>
      </c>
      <c r="R102" s="2" t="s">
        <v>155</v>
      </c>
    </row>
    <row r="103" spans="1:18" x14ac:dyDescent="0.35">
      <c r="A103" s="5">
        <v>44135</v>
      </c>
      <c r="B103" s="26">
        <f t="shared" si="8"/>
        <v>10</v>
      </c>
      <c r="C103" s="6" t="s">
        <v>156</v>
      </c>
      <c r="D103" s="6" t="s">
        <v>7</v>
      </c>
      <c r="E103" s="7" t="s">
        <v>8</v>
      </c>
      <c r="F103" s="7" t="s">
        <v>70</v>
      </c>
      <c r="G103" s="6">
        <v>1</v>
      </c>
      <c r="H103" s="6" t="s">
        <v>5</v>
      </c>
      <c r="I103" s="6">
        <v>0</v>
      </c>
      <c r="J103" s="5">
        <f t="shared" si="9"/>
        <v>44135</v>
      </c>
      <c r="K103" s="26">
        <f t="shared" si="10"/>
        <v>10</v>
      </c>
      <c r="L103" s="26">
        <f t="shared" si="11"/>
        <v>2020</v>
      </c>
      <c r="M103" s="8">
        <v>1496</v>
      </c>
      <c r="N103" s="8">
        <f t="shared" si="14"/>
        <v>-1496</v>
      </c>
      <c r="O103" s="8">
        <f t="shared" si="12"/>
        <v>0</v>
      </c>
      <c r="P103" s="9">
        <f t="shared" si="15"/>
        <v>141870.29999999999</v>
      </c>
      <c r="Q103" s="2" t="s">
        <v>88</v>
      </c>
      <c r="R103" s="2" t="s">
        <v>168</v>
      </c>
    </row>
    <row r="104" spans="1:18" x14ac:dyDescent="0.35">
      <c r="A104" s="5">
        <v>44135</v>
      </c>
      <c r="B104" s="26">
        <f t="shared" si="8"/>
        <v>10</v>
      </c>
      <c r="C104" s="6" t="s">
        <v>156</v>
      </c>
      <c r="D104" s="6" t="s">
        <v>7</v>
      </c>
      <c r="E104" s="7" t="s">
        <v>8</v>
      </c>
      <c r="F104" s="17" t="s">
        <v>66</v>
      </c>
      <c r="G104" s="6">
        <v>4</v>
      </c>
      <c r="H104" s="6" t="s">
        <v>5</v>
      </c>
      <c r="I104" s="6">
        <v>0</v>
      </c>
      <c r="J104" s="5">
        <f t="shared" si="9"/>
        <v>44135</v>
      </c>
      <c r="K104" s="26">
        <f t="shared" si="10"/>
        <v>10</v>
      </c>
      <c r="L104" s="26">
        <f t="shared" si="11"/>
        <v>2020</v>
      </c>
      <c r="M104" s="8">
        <v>962</v>
      </c>
      <c r="N104" s="8">
        <f t="shared" si="14"/>
        <v>-962</v>
      </c>
      <c r="O104" s="8">
        <f t="shared" si="12"/>
        <v>0</v>
      </c>
      <c r="P104" s="9">
        <f t="shared" si="15"/>
        <v>142832.29999999999</v>
      </c>
      <c r="Q104" s="2" t="s">
        <v>88</v>
      </c>
      <c r="R104" s="2" t="s">
        <v>168</v>
      </c>
    </row>
    <row r="105" spans="1:18" x14ac:dyDescent="0.35">
      <c r="A105" s="5">
        <v>44135</v>
      </c>
      <c r="B105" s="26">
        <f t="shared" si="8"/>
        <v>10</v>
      </c>
      <c r="C105" s="6" t="s">
        <v>157</v>
      </c>
      <c r="D105" s="6" t="s">
        <v>35</v>
      </c>
      <c r="E105" s="7" t="s">
        <v>36</v>
      </c>
      <c r="F105" s="7" t="s">
        <v>70</v>
      </c>
      <c r="G105" s="6">
        <v>1</v>
      </c>
      <c r="H105" s="6" t="s">
        <v>5</v>
      </c>
      <c r="I105" s="6">
        <v>0</v>
      </c>
      <c r="J105" s="5">
        <f t="shared" si="9"/>
        <v>44135</v>
      </c>
      <c r="K105" s="26">
        <f t="shared" si="10"/>
        <v>10</v>
      </c>
      <c r="L105" s="26">
        <f t="shared" si="11"/>
        <v>2020</v>
      </c>
      <c r="M105" s="8">
        <v>1496</v>
      </c>
      <c r="N105" s="8">
        <f t="shared" si="14"/>
        <v>-1496</v>
      </c>
      <c r="O105" s="8">
        <f t="shared" si="12"/>
        <v>0</v>
      </c>
      <c r="P105" s="9">
        <f t="shared" si="15"/>
        <v>144328.29999999999</v>
      </c>
      <c r="Q105" s="2" t="s">
        <v>89</v>
      </c>
      <c r="R105" s="2" t="s">
        <v>167</v>
      </c>
    </row>
    <row r="106" spans="1:18" x14ac:dyDescent="0.35">
      <c r="A106" s="5">
        <v>44144</v>
      </c>
      <c r="B106" s="26">
        <f t="shared" si="8"/>
        <v>11</v>
      </c>
      <c r="C106" s="6" t="s">
        <v>160</v>
      </c>
      <c r="D106" s="6" t="s">
        <v>43</v>
      </c>
      <c r="E106" s="7" t="s">
        <v>44</v>
      </c>
      <c r="F106" s="19" t="s">
        <v>100</v>
      </c>
      <c r="G106" s="6">
        <v>1</v>
      </c>
      <c r="H106" s="6" t="s">
        <v>5</v>
      </c>
      <c r="I106" s="6">
        <v>0</v>
      </c>
      <c r="J106" s="5">
        <f t="shared" si="9"/>
        <v>44144</v>
      </c>
      <c r="K106" s="26">
        <f t="shared" si="10"/>
        <v>11</v>
      </c>
      <c r="L106" s="26">
        <f t="shared" si="11"/>
        <v>2020</v>
      </c>
      <c r="M106" s="8">
        <v>1584</v>
      </c>
      <c r="N106" s="8">
        <v>-1584</v>
      </c>
      <c r="O106" s="8">
        <f t="shared" si="12"/>
        <v>0</v>
      </c>
      <c r="P106" s="9">
        <f t="shared" si="15"/>
        <v>145912.29999999999</v>
      </c>
      <c r="Q106" s="2" t="s">
        <v>89</v>
      </c>
      <c r="R106" s="2" t="s">
        <v>225</v>
      </c>
    </row>
    <row r="107" spans="1:18" x14ac:dyDescent="0.35">
      <c r="A107" s="5">
        <v>44144</v>
      </c>
      <c r="B107" s="26">
        <f t="shared" si="8"/>
        <v>11</v>
      </c>
      <c r="C107" s="6" t="s">
        <v>160</v>
      </c>
      <c r="D107" s="6" t="s">
        <v>43</v>
      </c>
      <c r="E107" s="7" t="s">
        <v>44</v>
      </c>
      <c r="F107" s="18" t="s">
        <v>45</v>
      </c>
      <c r="G107" s="6">
        <v>1</v>
      </c>
      <c r="H107" s="6" t="s">
        <v>5</v>
      </c>
      <c r="I107" s="6">
        <v>0</v>
      </c>
      <c r="J107" s="5">
        <f t="shared" si="9"/>
        <v>44144</v>
      </c>
      <c r="K107" s="26">
        <f t="shared" si="10"/>
        <v>11</v>
      </c>
      <c r="L107" s="26">
        <f t="shared" si="11"/>
        <v>2020</v>
      </c>
      <c r="M107" s="8">
        <v>210</v>
      </c>
      <c r="N107" s="8">
        <v>-210</v>
      </c>
      <c r="O107" s="8">
        <f t="shared" si="12"/>
        <v>0</v>
      </c>
      <c r="P107" s="9">
        <f t="shared" si="15"/>
        <v>146122.29999999999</v>
      </c>
      <c r="Q107" s="2" t="s">
        <v>89</v>
      </c>
      <c r="R107" s="2" t="s">
        <v>225</v>
      </c>
    </row>
    <row r="108" spans="1:18" x14ac:dyDescent="0.35">
      <c r="A108" s="5">
        <v>44144</v>
      </c>
      <c r="B108" s="26">
        <f t="shared" si="8"/>
        <v>11</v>
      </c>
      <c r="C108" s="6" t="s">
        <v>160</v>
      </c>
      <c r="D108" s="6" t="s">
        <v>43</v>
      </c>
      <c r="E108" s="7" t="s">
        <v>44</v>
      </c>
      <c r="F108" s="15" t="s">
        <v>102</v>
      </c>
      <c r="G108" s="6">
        <v>1</v>
      </c>
      <c r="H108" s="6" t="s">
        <v>5</v>
      </c>
      <c r="I108" s="6">
        <v>0</v>
      </c>
      <c r="J108" s="5">
        <f t="shared" si="9"/>
        <v>44144</v>
      </c>
      <c r="K108" s="26">
        <f t="shared" si="10"/>
        <v>11</v>
      </c>
      <c r="L108" s="26">
        <f t="shared" si="11"/>
        <v>2020</v>
      </c>
      <c r="M108" s="8">
        <v>378</v>
      </c>
      <c r="N108" s="8">
        <v>-378</v>
      </c>
      <c r="O108" s="8">
        <f t="shared" si="12"/>
        <v>0</v>
      </c>
      <c r="P108" s="9">
        <f t="shared" si="15"/>
        <v>146500.29999999999</v>
      </c>
      <c r="Q108" s="2" t="s">
        <v>89</v>
      </c>
      <c r="R108" s="2" t="s">
        <v>225</v>
      </c>
    </row>
    <row r="109" spans="1:18" x14ac:dyDescent="0.35">
      <c r="A109" s="5">
        <v>44144</v>
      </c>
      <c r="B109" s="26">
        <f t="shared" si="8"/>
        <v>11</v>
      </c>
      <c r="C109" s="6" t="s">
        <v>160</v>
      </c>
      <c r="D109" s="6" t="s">
        <v>43</v>
      </c>
      <c r="E109" s="7" t="s">
        <v>44</v>
      </c>
      <c r="F109" s="17" t="s">
        <v>161</v>
      </c>
      <c r="G109" s="6">
        <v>1</v>
      </c>
      <c r="H109" s="6" t="s">
        <v>5</v>
      </c>
      <c r="I109" s="6">
        <v>0</v>
      </c>
      <c r="J109" s="5">
        <f t="shared" si="9"/>
        <v>44144</v>
      </c>
      <c r="K109" s="26">
        <f t="shared" si="10"/>
        <v>11</v>
      </c>
      <c r="L109" s="26">
        <f t="shared" si="11"/>
        <v>2020</v>
      </c>
      <c r="M109" s="8">
        <v>130</v>
      </c>
      <c r="N109" s="8">
        <v>-130</v>
      </c>
      <c r="O109" s="8">
        <f t="shared" si="12"/>
        <v>0</v>
      </c>
      <c r="P109" s="9">
        <f t="shared" si="15"/>
        <v>146630.29999999999</v>
      </c>
      <c r="Q109" s="2" t="s">
        <v>89</v>
      </c>
      <c r="R109" s="2" t="s">
        <v>225</v>
      </c>
    </row>
    <row r="110" spans="1:18" x14ac:dyDescent="0.35">
      <c r="A110" s="5">
        <v>44145</v>
      </c>
      <c r="B110" s="26">
        <f t="shared" si="8"/>
        <v>11</v>
      </c>
      <c r="C110" s="6" t="s">
        <v>162</v>
      </c>
      <c r="D110" s="6" t="s">
        <v>7</v>
      </c>
      <c r="E110" s="7" t="s">
        <v>8</v>
      </c>
      <c r="F110" s="7" t="s">
        <v>70</v>
      </c>
      <c r="G110" s="6">
        <v>1</v>
      </c>
      <c r="H110" s="6" t="s">
        <v>5</v>
      </c>
      <c r="I110" s="6">
        <v>0</v>
      </c>
      <c r="J110" s="5">
        <f t="shared" si="9"/>
        <v>44145</v>
      </c>
      <c r="K110" s="26">
        <f t="shared" si="10"/>
        <v>11</v>
      </c>
      <c r="L110" s="6">
        <f t="shared" si="11"/>
        <v>2020</v>
      </c>
      <c r="M110" s="8">
        <v>1584</v>
      </c>
      <c r="N110" s="8">
        <f t="shared" ref="N110:N113" si="16">SUM(-M110)</f>
        <v>-1584</v>
      </c>
      <c r="O110" s="8">
        <f t="shared" si="12"/>
        <v>0</v>
      </c>
      <c r="P110" s="9">
        <f t="shared" si="15"/>
        <v>148214.29999999999</v>
      </c>
      <c r="Q110" s="2" t="s">
        <v>89</v>
      </c>
      <c r="R110" s="2" t="s">
        <v>180</v>
      </c>
    </row>
    <row r="111" spans="1:18" x14ac:dyDescent="0.35">
      <c r="A111" s="5">
        <v>44145</v>
      </c>
      <c r="B111" s="26">
        <f t="shared" si="8"/>
        <v>11</v>
      </c>
      <c r="C111" s="6" t="s">
        <v>162</v>
      </c>
      <c r="D111" s="6" t="s">
        <v>7</v>
      </c>
      <c r="E111" s="7" t="s">
        <v>8</v>
      </c>
      <c r="F111" s="7" t="s">
        <v>47</v>
      </c>
      <c r="G111" s="6">
        <v>4</v>
      </c>
      <c r="H111" s="6" t="s">
        <v>5</v>
      </c>
      <c r="I111" s="6">
        <v>0</v>
      </c>
      <c r="J111" s="5">
        <f t="shared" si="9"/>
        <v>44145</v>
      </c>
      <c r="K111" s="26">
        <f t="shared" si="10"/>
        <v>11</v>
      </c>
      <c r="L111" s="6">
        <f t="shared" si="11"/>
        <v>2020</v>
      </c>
      <c r="M111" s="8">
        <v>370</v>
      </c>
      <c r="N111" s="8">
        <f t="shared" si="16"/>
        <v>-370</v>
      </c>
      <c r="O111" s="8">
        <f t="shared" si="12"/>
        <v>0</v>
      </c>
      <c r="P111" s="9">
        <f t="shared" si="15"/>
        <v>148584.29999999999</v>
      </c>
      <c r="Q111" s="2" t="s">
        <v>89</v>
      </c>
      <c r="R111" s="2" t="s">
        <v>180</v>
      </c>
    </row>
    <row r="112" spans="1:18" x14ac:dyDescent="0.35">
      <c r="A112" s="5">
        <v>44145</v>
      </c>
      <c r="B112" s="26">
        <f t="shared" si="8"/>
        <v>11</v>
      </c>
      <c r="C112" s="6" t="s">
        <v>163</v>
      </c>
      <c r="D112" s="6" t="s">
        <v>35</v>
      </c>
      <c r="E112" s="7" t="s">
        <v>36</v>
      </c>
      <c r="F112" s="7" t="s">
        <v>70</v>
      </c>
      <c r="G112" s="6">
        <v>1</v>
      </c>
      <c r="H112" s="6" t="s">
        <v>5</v>
      </c>
      <c r="I112" s="6">
        <v>0</v>
      </c>
      <c r="J112" s="5">
        <f t="shared" si="9"/>
        <v>44145</v>
      </c>
      <c r="K112" s="26">
        <f t="shared" si="10"/>
        <v>11</v>
      </c>
      <c r="L112" s="6">
        <f t="shared" si="11"/>
        <v>2020</v>
      </c>
      <c r="M112" s="8">
        <v>1540</v>
      </c>
      <c r="N112" s="8">
        <f t="shared" si="16"/>
        <v>-1540</v>
      </c>
      <c r="O112" s="8">
        <f t="shared" si="12"/>
        <v>0</v>
      </c>
      <c r="P112" s="9">
        <f t="shared" si="15"/>
        <v>150124.29999999999</v>
      </c>
      <c r="Q112" s="2" t="s">
        <v>89</v>
      </c>
      <c r="R112" s="2" t="s">
        <v>198</v>
      </c>
    </row>
    <row r="113" spans="1:18" x14ac:dyDescent="0.35">
      <c r="A113" s="5">
        <v>44145</v>
      </c>
      <c r="B113" s="26">
        <f t="shared" si="8"/>
        <v>11</v>
      </c>
      <c r="C113" s="6" t="s">
        <v>163</v>
      </c>
      <c r="D113" s="6" t="s">
        <v>35</v>
      </c>
      <c r="E113" s="7" t="s">
        <v>36</v>
      </c>
      <c r="F113" s="7" t="s">
        <v>47</v>
      </c>
      <c r="G113" s="6">
        <v>1</v>
      </c>
      <c r="H113" s="6" t="s">
        <v>5</v>
      </c>
      <c r="I113" s="6">
        <v>0</v>
      </c>
      <c r="J113" s="5">
        <f t="shared" si="9"/>
        <v>44145</v>
      </c>
      <c r="K113" s="26">
        <f t="shared" si="10"/>
        <v>11</v>
      </c>
      <c r="L113" s="6">
        <f t="shared" si="11"/>
        <v>2020</v>
      </c>
      <c r="M113" s="8">
        <v>90</v>
      </c>
      <c r="N113" s="8">
        <f t="shared" si="16"/>
        <v>-90</v>
      </c>
      <c r="O113" s="8">
        <f t="shared" si="12"/>
        <v>0</v>
      </c>
      <c r="P113" s="9">
        <f t="shared" si="15"/>
        <v>150214.29999999999</v>
      </c>
      <c r="Q113" s="2" t="s">
        <v>89</v>
      </c>
      <c r="R113" s="2" t="s">
        <v>198</v>
      </c>
    </row>
    <row r="114" spans="1:18" x14ac:dyDescent="0.35">
      <c r="A114" s="5">
        <v>44146</v>
      </c>
      <c r="B114" s="26">
        <f t="shared" si="8"/>
        <v>11</v>
      </c>
      <c r="C114" s="6" t="s">
        <v>164</v>
      </c>
      <c r="D114" s="6" t="s">
        <v>62</v>
      </c>
      <c r="E114" s="7" t="s">
        <v>61</v>
      </c>
      <c r="F114" s="17" t="s">
        <v>101</v>
      </c>
      <c r="G114" s="6">
        <v>3</v>
      </c>
      <c r="H114" s="6" t="s">
        <v>52</v>
      </c>
      <c r="I114" s="6">
        <v>60</v>
      </c>
      <c r="J114" s="5">
        <f t="shared" si="9"/>
        <v>44206</v>
      </c>
      <c r="K114" s="26">
        <f t="shared" si="10"/>
        <v>1</v>
      </c>
      <c r="L114" s="6">
        <f t="shared" si="11"/>
        <v>2021</v>
      </c>
      <c r="M114" s="8">
        <v>923.4</v>
      </c>
      <c r="O114" s="8">
        <f t="shared" si="12"/>
        <v>923.4</v>
      </c>
      <c r="P114" s="9">
        <f t="shared" si="15"/>
        <v>151137.69999999998</v>
      </c>
      <c r="Q114" s="2" t="s">
        <v>92</v>
      </c>
      <c r="R114" s="11" t="s">
        <v>105</v>
      </c>
    </row>
    <row r="115" spans="1:18" x14ac:dyDescent="0.35">
      <c r="A115" s="5">
        <v>44146</v>
      </c>
      <c r="B115" s="26">
        <f t="shared" si="8"/>
        <v>11</v>
      </c>
      <c r="C115" s="6" t="s">
        <v>164</v>
      </c>
      <c r="D115" s="6" t="s">
        <v>62</v>
      </c>
      <c r="E115" s="7" t="s">
        <v>61</v>
      </c>
      <c r="F115" s="7" t="s">
        <v>102</v>
      </c>
      <c r="G115" s="6">
        <v>1</v>
      </c>
      <c r="H115" s="6" t="s">
        <v>52</v>
      </c>
      <c r="I115" s="6">
        <v>60</v>
      </c>
      <c r="J115" s="5">
        <f t="shared" si="9"/>
        <v>44206</v>
      </c>
      <c r="K115" s="26">
        <f t="shared" si="10"/>
        <v>1</v>
      </c>
      <c r="L115" s="6">
        <f t="shared" si="11"/>
        <v>2021</v>
      </c>
      <c r="M115" s="8">
        <v>307.8</v>
      </c>
      <c r="O115" s="8">
        <f t="shared" si="12"/>
        <v>307.8</v>
      </c>
      <c r="P115" s="9">
        <f t="shared" si="15"/>
        <v>151445.49999999997</v>
      </c>
      <c r="Q115" s="2" t="s">
        <v>92</v>
      </c>
      <c r="R115" s="11" t="s">
        <v>105</v>
      </c>
    </row>
    <row r="116" spans="1:18" x14ac:dyDescent="0.35">
      <c r="A116" s="5">
        <v>44153</v>
      </c>
      <c r="B116" s="26">
        <f t="shared" si="8"/>
        <v>11</v>
      </c>
      <c r="C116" s="6" t="s">
        <v>174</v>
      </c>
      <c r="D116" s="6" t="s">
        <v>7</v>
      </c>
      <c r="E116" s="7" t="s">
        <v>8</v>
      </c>
      <c r="F116" s="7" t="s">
        <v>70</v>
      </c>
      <c r="G116" s="6">
        <v>1</v>
      </c>
      <c r="H116" s="6" t="s">
        <v>5</v>
      </c>
      <c r="I116" s="6">
        <v>0</v>
      </c>
      <c r="J116" s="5">
        <f t="shared" ref="J116" si="17">A116+I116</f>
        <v>44153</v>
      </c>
      <c r="K116" s="26">
        <f t="shared" si="10"/>
        <v>11</v>
      </c>
      <c r="L116" s="26">
        <f t="shared" ref="L116" si="18">YEAR(J116)</f>
        <v>2020</v>
      </c>
      <c r="M116" s="8">
        <v>1584</v>
      </c>
      <c r="N116" s="8">
        <f t="shared" ref="N116" si="19">SUM(-M116)</f>
        <v>-1584</v>
      </c>
      <c r="O116" s="8">
        <f t="shared" si="12"/>
        <v>0</v>
      </c>
      <c r="P116" s="9">
        <f t="shared" si="15"/>
        <v>153029.49999999997</v>
      </c>
      <c r="Q116" s="2" t="s">
        <v>92</v>
      </c>
      <c r="R116" s="2" t="s">
        <v>180</v>
      </c>
    </row>
    <row r="117" spans="1:18" x14ac:dyDescent="0.35">
      <c r="A117" s="5">
        <v>44159</v>
      </c>
      <c r="B117" s="26">
        <f t="shared" ref="B117:B122" si="20">MONTH(A117)</f>
        <v>11</v>
      </c>
      <c r="C117" s="6" t="s">
        <v>175</v>
      </c>
      <c r="D117" s="6" t="s">
        <v>7</v>
      </c>
      <c r="E117" s="7" t="s">
        <v>8</v>
      </c>
      <c r="F117" s="7" t="s">
        <v>211</v>
      </c>
      <c r="G117" s="6">
        <v>2</v>
      </c>
      <c r="H117" s="6" t="s">
        <v>5</v>
      </c>
      <c r="I117" s="6">
        <v>0</v>
      </c>
      <c r="J117" s="5">
        <f t="shared" ref="J117:J122" si="21">A117+I117</f>
        <v>44159</v>
      </c>
      <c r="K117" s="26">
        <f t="shared" si="10"/>
        <v>11</v>
      </c>
      <c r="L117" s="26">
        <f t="shared" ref="L117:L118" si="22">YEAR(J117)</f>
        <v>2020</v>
      </c>
      <c r="M117" s="8">
        <v>520</v>
      </c>
      <c r="N117" s="8">
        <v>-520</v>
      </c>
      <c r="O117" s="8">
        <f t="shared" si="12"/>
        <v>0</v>
      </c>
      <c r="P117" s="9">
        <f t="shared" si="15"/>
        <v>153549.49999999997</v>
      </c>
      <c r="Q117" s="2" t="s">
        <v>92</v>
      </c>
      <c r="R117" s="2" t="s">
        <v>226</v>
      </c>
    </row>
    <row r="118" spans="1:18" x14ac:dyDescent="0.35">
      <c r="A118" s="5">
        <v>44155</v>
      </c>
      <c r="B118" s="26">
        <f t="shared" si="20"/>
        <v>11</v>
      </c>
      <c r="C118" s="6" t="s">
        <v>176</v>
      </c>
      <c r="D118" s="6" t="s">
        <v>64</v>
      </c>
      <c r="E118" s="7" t="s">
        <v>65</v>
      </c>
      <c r="F118" s="46" t="s">
        <v>177</v>
      </c>
      <c r="G118" s="6">
        <v>3</v>
      </c>
      <c r="H118" s="6" t="s">
        <v>51</v>
      </c>
      <c r="I118" s="6" t="s">
        <v>158</v>
      </c>
      <c r="J118" s="5">
        <f t="shared" si="21"/>
        <v>44275</v>
      </c>
      <c r="K118" s="26">
        <f t="shared" si="10"/>
        <v>3</v>
      </c>
      <c r="L118" s="26">
        <f t="shared" si="22"/>
        <v>2021</v>
      </c>
      <c r="M118" s="8">
        <v>4050</v>
      </c>
      <c r="O118" s="8">
        <f t="shared" si="12"/>
        <v>4050</v>
      </c>
      <c r="P118" s="9">
        <f t="shared" si="15"/>
        <v>157599.49999999997</v>
      </c>
      <c r="Q118" s="2" t="s">
        <v>92</v>
      </c>
      <c r="R118" s="12" t="s">
        <v>196</v>
      </c>
    </row>
    <row r="119" spans="1:18" x14ac:dyDescent="0.35">
      <c r="A119" s="5">
        <v>44155</v>
      </c>
      <c r="B119" s="26">
        <f t="shared" si="20"/>
        <v>11</v>
      </c>
      <c r="C119" s="6" t="s">
        <v>176</v>
      </c>
      <c r="D119" s="6" t="s">
        <v>64</v>
      </c>
      <c r="E119" s="7" t="s">
        <v>65</v>
      </c>
      <c r="F119" s="19" t="s">
        <v>100</v>
      </c>
      <c r="G119" s="6">
        <v>2</v>
      </c>
      <c r="H119" s="6" t="s">
        <v>51</v>
      </c>
      <c r="I119" s="6" t="s">
        <v>158</v>
      </c>
      <c r="J119" s="5">
        <f t="shared" si="21"/>
        <v>44275</v>
      </c>
      <c r="K119" s="26">
        <f t="shared" si="10"/>
        <v>3</v>
      </c>
      <c r="L119" s="26">
        <f t="shared" ref="L119:L130" si="23">YEAR(J119)</f>
        <v>2021</v>
      </c>
      <c r="M119" s="8">
        <v>2640</v>
      </c>
      <c r="O119" s="8">
        <f t="shared" si="12"/>
        <v>2640</v>
      </c>
      <c r="P119" s="9">
        <f t="shared" si="15"/>
        <v>160239.49999999997</v>
      </c>
      <c r="Q119" s="2" t="s">
        <v>92</v>
      </c>
      <c r="R119" s="12" t="s">
        <v>196</v>
      </c>
    </row>
    <row r="120" spans="1:18" x14ac:dyDescent="0.35">
      <c r="A120" s="5">
        <v>44155</v>
      </c>
      <c r="B120" s="26">
        <f t="shared" si="20"/>
        <v>11</v>
      </c>
      <c r="C120" s="6" t="s">
        <v>176</v>
      </c>
      <c r="D120" s="6" t="s">
        <v>64</v>
      </c>
      <c r="E120" s="7" t="s">
        <v>65</v>
      </c>
      <c r="F120" s="17" t="s">
        <v>66</v>
      </c>
      <c r="G120" s="6">
        <v>8</v>
      </c>
      <c r="H120" s="6" t="s">
        <v>51</v>
      </c>
      <c r="I120" s="6" t="s">
        <v>158</v>
      </c>
      <c r="J120" s="5">
        <f t="shared" si="21"/>
        <v>44275</v>
      </c>
      <c r="K120" s="26">
        <f t="shared" si="10"/>
        <v>3</v>
      </c>
      <c r="L120" s="26">
        <f t="shared" si="23"/>
        <v>2021</v>
      </c>
      <c r="M120" s="8">
        <v>1776</v>
      </c>
      <c r="O120" s="8">
        <f t="shared" si="12"/>
        <v>1776</v>
      </c>
      <c r="P120" s="9">
        <f t="shared" si="15"/>
        <v>162015.49999999997</v>
      </c>
      <c r="Q120" s="2" t="s">
        <v>92</v>
      </c>
      <c r="R120" s="12" t="s">
        <v>196</v>
      </c>
    </row>
    <row r="121" spans="1:18" x14ac:dyDescent="0.35">
      <c r="A121" s="5">
        <v>44155</v>
      </c>
      <c r="B121" s="26">
        <f t="shared" si="20"/>
        <v>11</v>
      </c>
      <c r="C121" s="6" t="s">
        <v>176</v>
      </c>
      <c r="D121" s="6" t="s">
        <v>64</v>
      </c>
      <c r="E121" s="7" t="s">
        <v>65</v>
      </c>
      <c r="F121" s="1" t="s">
        <v>67</v>
      </c>
      <c r="G121" s="6">
        <v>5</v>
      </c>
      <c r="H121" s="6" t="s">
        <v>51</v>
      </c>
      <c r="I121" s="6" t="s">
        <v>158</v>
      </c>
      <c r="J121" s="5">
        <f t="shared" si="21"/>
        <v>44275</v>
      </c>
      <c r="K121" s="26">
        <f t="shared" si="10"/>
        <v>3</v>
      </c>
      <c r="L121" s="26">
        <f t="shared" si="23"/>
        <v>2021</v>
      </c>
      <c r="M121" s="8">
        <v>275</v>
      </c>
      <c r="O121" s="8">
        <f t="shared" si="12"/>
        <v>275</v>
      </c>
      <c r="P121" s="9">
        <f t="shared" si="15"/>
        <v>162290.49999999997</v>
      </c>
      <c r="Q121" s="2" t="s">
        <v>92</v>
      </c>
      <c r="R121" s="12" t="s">
        <v>196</v>
      </c>
    </row>
    <row r="122" spans="1:18" x14ac:dyDescent="0.35">
      <c r="A122" s="5">
        <v>44155</v>
      </c>
      <c r="B122" s="26">
        <f t="shared" si="20"/>
        <v>11</v>
      </c>
      <c r="C122" s="6" t="s">
        <v>176</v>
      </c>
      <c r="D122" s="6" t="s">
        <v>64</v>
      </c>
      <c r="E122" s="7" t="s">
        <v>65</v>
      </c>
      <c r="F122" s="18" t="s">
        <v>47</v>
      </c>
      <c r="G122" s="6">
        <v>2</v>
      </c>
      <c r="H122" s="6" t="s">
        <v>51</v>
      </c>
      <c r="I122" s="6" t="s">
        <v>158</v>
      </c>
      <c r="J122" s="5">
        <f t="shared" si="21"/>
        <v>44275</v>
      </c>
      <c r="K122" s="26">
        <f t="shared" si="10"/>
        <v>3</v>
      </c>
      <c r="L122" s="26">
        <f t="shared" si="23"/>
        <v>2021</v>
      </c>
      <c r="M122" s="8">
        <v>180</v>
      </c>
      <c r="O122" s="8">
        <f t="shared" si="12"/>
        <v>180</v>
      </c>
      <c r="P122" s="9">
        <f t="shared" si="15"/>
        <v>162470.49999999997</v>
      </c>
      <c r="Q122" s="2" t="s">
        <v>92</v>
      </c>
      <c r="R122" s="12" t="s">
        <v>196</v>
      </c>
    </row>
    <row r="123" spans="1:18" x14ac:dyDescent="0.35">
      <c r="A123" s="5">
        <v>44155</v>
      </c>
      <c r="B123" s="26">
        <f t="shared" ref="B123:B145" si="24">MONTH(A123)</f>
        <v>11</v>
      </c>
      <c r="C123" s="6" t="s">
        <v>176</v>
      </c>
      <c r="D123" s="6" t="s">
        <v>64</v>
      </c>
      <c r="E123" s="7" t="s">
        <v>65</v>
      </c>
      <c r="F123" s="2" t="s">
        <v>68</v>
      </c>
      <c r="G123" s="6">
        <v>1</v>
      </c>
      <c r="H123" s="6" t="s">
        <v>51</v>
      </c>
      <c r="I123" s="6" t="s">
        <v>158</v>
      </c>
      <c r="J123" s="5">
        <f t="shared" ref="J123:J128" si="25">A123+I123</f>
        <v>44275</v>
      </c>
      <c r="K123" s="26">
        <f t="shared" si="10"/>
        <v>3</v>
      </c>
      <c r="L123" s="26">
        <f t="shared" si="23"/>
        <v>2021</v>
      </c>
      <c r="M123" s="8">
        <v>375</v>
      </c>
      <c r="O123" s="8">
        <f t="shared" si="12"/>
        <v>375</v>
      </c>
      <c r="P123" s="9">
        <f t="shared" si="15"/>
        <v>162845.49999999997</v>
      </c>
      <c r="Q123" s="2" t="s">
        <v>92</v>
      </c>
      <c r="R123" s="12" t="s">
        <v>196</v>
      </c>
    </row>
    <row r="124" spans="1:18" x14ac:dyDescent="0.35">
      <c r="A124" s="5">
        <v>44156</v>
      </c>
      <c r="B124" s="26">
        <f t="shared" si="24"/>
        <v>11</v>
      </c>
      <c r="C124" s="6" t="s">
        <v>179</v>
      </c>
      <c r="D124" s="6" t="s">
        <v>54</v>
      </c>
      <c r="E124" s="7" t="s">
        <v>55</v>
      </c>
      <c r="F124" s="19" t="s">
        <v>100</v>
      </c>
      <c r="G124" s="6">
        <v>1</v>
      </c>
      <c r="H124" s="6" t="s">
        <v>5</v>
      </c>
      <c r="I124" s="6">
        <v>0</v>
      </c>
      <c r="J124" s="5">
        <f t="shared" si="25"/>
        <v>44156</v>
      </c>
      <c r="K124" s="26">
        <f t="shared" si="10"/>
        <v>11</v>
      </c>
      <c r="L124" s="26">
        <f t="shared" si="23"/>
        <v>2020</v>
      </c>
      <c r="M124" s="8">
        <v>1584</v>
      </c>
      <c r="N124" s="8">
        <v>-1584</v>
      </c>
      <c r="O124" s="8">
        <f t="shared" si="12"/>
        <v>0</v>
      </c>
      <c r="P124" s="9">
        <f t="shared" si="15"/>
        <v>164429.49999999997</v>
      </c>
      <c r="Q124" s="2" t="s">
        <v>88</v>
      </c>
    </row>
    <row r="125" spans="1:18" x14ac:dyDescent="0.35">
      <c r="A125" s="5">
        <v>44156</v>
      </c>
      <c r="B125" s="26">
        <f t="shared" si="24"/>
        <v>11</v>
      </c>
      <c r="C125" s="6" t="s">
        <v>179</v>
      </c>
      <c r="D125" s="6" t="s">
        <v>54</v>
      </c>
      <c r="E125" s="7" t="s">
        <v>55</v>
      </c>
      <c r="F125" s="7" t="s">
        <v>45</v>
      </c>
      <c r="G125" s="6">
        <v>2</v>
      </c>
      <c r="H125" s="6" t="s">
        <v>5</v>
      </c>
      <c r="I125" s="6">
        <v>0</v>
      </c>
      <c r="J125" s="5">
        <f t="shared" si="25"/>
        <v>44156</v>
      </c>
      <c r="K125" s="26">
        <f t="shared" si="10"/>
        <v>11</v>
      </c>
      <c r="L125" s="26">
        <f t="shared" si="23"/>
        <v>2020</v>
      </c>
      <c r="M125" s="8">
        <v>420</v>
      </c>
      <c r="N125" s="8">
        <v>-420</v>
      </c>
      <c r="O125" s="8">
        <f t="shared" si="12"/>
        <v>0</v>
      </c>
      <c r="P125" s="9">
        <f t="shared" si="15"/>
        <v>164849.49999999997</v>
      </c>
      <c r="Q125" s="2" t="s">
        <v>88</v>
      </c>
    </row>
    <row r="126" spans="1:18" x14ac:dyDescent="0.35">
      <c r="A126" s="5">
        <v>44156</v>
      </c>
      <c r="B126" s="26">
        <f t="shared" si="24"/>
        <v>11</v>
      </c>
      <c r="C126" s="6" t="s">
        <v>179</v>
      </c>
      <c r="D126" s="6" t="s">
        <v>54</v>
      </c>
      <c r="E126" s="7" t="s">
        <v>55</v>
      </c>
      <c r="F126" s="7" t="s">
        <v>47</v>
      </c>
      <c r="G126" s="6">
        <v>1</v>
      </c>
      <c r="H126" s="6" t="s">
        <v>5</v>
      </c>
      <c r="I126" s="6">
        <v>0</v>
      </c>
      <c r="J126" s="5">
        <f t="shared" si="25"/>
        <v>44156</v>
      </c>
      <c r="K126" s="26">
        <f t="shared" si="10"/>
        <v>11</v>
      </c>
      <c r="L126" s="26">
        <f t="shared" si="23"/>
        <v>2020</v>
      </c>
      <c r="M126" s="8">
        <v>90</v>
      </c>
      <c r="N126" s="8">
        <v>-90</v>
      </c>
      <c r="O126" s="8">
        <f t="shared" si="12"/>
        <v>0</v>
      </c>
      <c r="P126" s="9">
        <f t="shared" si="15"/>
        <v>164939.49999999997</v>
      </c>
      <c r="Q126" s="2" t="s">
        <v>88</v>
      </c>
    </row>
    <row r="127" spans="1:18" x14ac:dyDescent="0.35">
      <c r="A127" s="5">
        <v>44156</v>
      </c>
      <c r="B127" s="26">
        <f t="shared" si="24"/>
        <v>11</v>
      </c>
      <c r="C127" s="6" t="s">
        <v>179</v>
      </c>
      <c r="D127" s="6" t="s">
        <v>54</v>
      </c>
      <c r="E127" s="7" t="s">
        <v>55</v>
      </c>
      <c r="F127" s="7" t="s">
        <v>66</v>
      </c>
      <c r="G127" s="6">
        <v>2</v>
      </c>
      <c r="H127" s="6" t="s">
        <v>5</v>
      </c>
      <c r="I127" s="6">
        <v>0</v>
      </c>
      <c r="J127" s="5">
        <f t="shared" si="25"/>
        <v>44156</v>
      </c>
      <c r="K127" s="26">
        <f t="shared" si="10"/>
        <v>11</v>
      </c>
      <c r="L127" s="26">
        <f t="shared" si="23"/>
        <v>2020</v>
      </c>
      <c r="M127" s="8">
        <v>518</v>
      </c>
      <c r="N127" s="8">
        <v>-518</v>
      </c>
      <c r="O127" s="8">
        <f t="shared" si="12"/>
        <v>0</v>
      </c>
      <c r="P127" s="9">
        <f t="shared" si="15"/>
        <v>165457.49999999997</v>
      </c>
      <c r="Q127" s="2" t="s">
        <v>88</v>
      </c>
    </row>
    <row r="128" spans="1:18" x14ac:dyDescent="0.35">
      <c r="A128" s="5">
        <v>44158</v>
      </c>
      <c r="B128" s="26">
        <f t="shared" si="24"/>
        <v>11</v>
      </c>
      <c r="C128" s="6" t="s">
        <v>181</v>
      </c>
      <c r="D128" s="6" t="s">
        <v>35</v>
      </c>
      <c r="E128" s="7" t="s">
        <v>36</v>
      </c>
      <c r="F128" s="7" t="s">
        <v>70</v>
      </c>
      <c r="G128" s="6">
        <v>1</v>
      </c>
      <c r="H128" s="6" t="s">
        <v>5</v>
      </c>
      <c r="I128" s="6">
        <v>0</v>
      </c>
      <c r="J128" s="5">
        <f t="shared" si="25"/>
        <v>44158</v>
      </c>
      <c r="K128" s="26">
        <f t="shared" si="10"/>
        <v>11</v>
      </c>
      <c r="L128" s="26">
        <f t="shared" si="23"/>
        <v>2020</v>
      </c>
      <c r="M128" s="8">
        <v>1540</v>
      </c>
      <c r="N128" s="8">
        <f t="shared" ref="N128:N130" si="26">SUM(-M128)</f>
        <v>-1540</v>
      </c>
      <c r="O128" s="8">
        <f t="shared" si="12"/>
        <v>0</v>
      </c>
      <c r="P128" s="9">
        <f t="shared" si="15"/>
        <v>166997.49999999997</v>
      </c>
      <c r="Q128" s="2" t="s">
        <v>89</v>
      </c>
      <c r="R128" s="2" t="s">
        <v>199</v>
      </c>
    </row>
    <row r="129" spans="1:18" x14ac:dyDescent="0.35">
      <c r="A129" s="5">
        <v>44159</v>
      </c>
      <c r="B129" s="26">
        <f t="shared" si="24"/>
        <v>11</v>
      </c>
      <c r="C129" s="6" t="s">
        <v>184</v>
      </c>
      <c r="D129" s="6" t="s">
        <v>183</v>
      </c>
      <c r="E129" s="2" t="s">
        <v>182</v>
      </c>
      <c r="F129" s="19" t="s">
        <v>185</v>
      </c>
      <c r="G129" s="6">
        <v>3</v>
      </c>
      <c r="H129" s="6" t="s">
        <v>5</v>
      </c>
      <c r="I129" s="6">
        <v>0</v>
      </c>
      <c r="J129" s="5">
        <f t="shared" ref="J129:J130" si="27">A129+I129</f>
        <v>44159</v>
      </c>
      <c r="K129" s="26">
        <f t="shared" si="10"/>
        <v>11</v>
      </c>
      <c r="L129" s="26">
        <f t="shared" si="23"/>
        <v>2020</v>
      </c>
      <c r="M129" s="8">
        <v>982.80000000000007</v>
      </c>
      <c r="N129" s="8">
        <f t="shared" si="26"/>
        <v>-982.80000000000007</v>
      </c>
      <c r="O129" s="8">
        <f t="shared" si="12"/>
        <v>0</v>
      </c>
      <c r="P129" s="9">
        <f t="shared" si="15"/>
        <v>167980.29999999996</v>
      </c>
      <c r="Q129" s="2" t="s">
        <v>88</v>
      </c>
      <c r="R129" s="2" t="s">
        <v>197</v>
      </c>
    </row>
    <row r="130" spans="1:18" x14ac:dyDescent="0.35">
      <c r="A130" s="5">
        <v>44159</v>
      </c>
      <c r="B130" s="26">
        <f t="shared" si="24"/>
        <v>11</v>
      </c>
      <c r="C130" s="6" t="s">
        <v>184</v>
      </c>
      <c r="D130" s="6" t="s">
        <v>183</v>
      </c>
      <c r="E130" s="7" t="s">
        <v>182</v>
      </c>
      <c r="F130" s="19" t="s">
        <v>186</v>
      </c>
      <c r="G130" s="6">
        <v>1</v>
      </c>
      <c r="H130" s="6" t="s">
        <v>5</v>
      </c>
      <c r="I130" s="6">
        <v>0</v>
      </c>
      <c r="J130" s="5">
        <f t="shared" si="27"/>
        <v>44159</v>
      </c>
      <c r="K130" s="26">
        <f t="shared" si="10"/>
        <v>11</v>
      </c>
      <c r="L130" s="26">
        <f t="shared" si="23"/>
        <v>2020</v>
      </c>
      <c r="M130" s="8">
        <v>100</v>
      </c>
      <c r="N130" s="8">
        <f t="shared" si="26"/>
        <v>-100</v>
      </c>
      <c r="O130" s="8">
        <f t="shared" si="12"/>
        <v>0</v>
      </c>
      <c r="P130" s="9">
        <f t="shared" si="15"/>
        <v>168080.29999999996</v>
      </c>
      <c r="Q130" s="2" t="s">
        <v>88</v>
      </c>
      <c r="R130" s="2" t="s">
        <v>197</v>
      </c>
    </row>
    <row r="131" spans="1:18" x14ac:dyDescent="0.35">
      <c r="A131" s="5">
        <v>44159</v>
      </c>
      <c r="B131" s="26">
        <f t="shared" si="24"/>
        <v>11</v>
      </c>
      <c r="C131" s="6" t="s">
        <v>188</v>
      </c>
      <c r="D131" s="6" t="s">
        <v>20</v>
      </c>
      <c r="E131" s="7" t="s">
        <v>21</v>
      </c>
      <c r="F131" s="47" t="s">
        <v>70</v>
      </c>
      <c r="G131" s="6">
        <v>1</v>
      </c>
      <c r="H131" s="6" t="s">
        <v>73</v>
      </c>
      <c r="I131" s="6">
        <v>45</v>
      </c>
      <c r="J131" s="5">
        <f t="shared" ref="J131:J154" si="28">A131+I131</f>
        <v>44204</v>
      </c>
      <c r="K131" s="26">
        <f t="shared" si="10"/>
        <v>1</v>
      </c>
      <c r="L131" s="26">
        <f t="shared" ref="L131:L154" si="29">YEAR(J131)</f>
        <v>2021</v>
      </c>
      <c r="M131" s="8">
        <v>1628</v>
      </c>
      <c r="N131" s="66"/>
      <c r="O131" s="8">
        <f t="shared" ref="O131:O143" si="30">SUM(M131+N131)</f>
        <v>1628</v>
      </c>
      <c r="P131" s="9">
        <f t="shared" ref="P131:P154" si="31">SUM(P130+M131)</f>
        <v>169708.29999999996</v>
      </c>
      <c r="Q131" s="2" t="s">
        <v>92</v>
      </c>
      <c r="R131" s="11" t="s">
        <v>233</v>
      </c>
    </row>
    <row r="132" spans="1:18" x14ac:dyDescent="0.35">
      <c r="A132" s="5">
        <v>44159</v>
      </c>
      <c r="B132" s="26">
        <f t="shared" si="24"/>
        <v>11</v>
      </c>
      <c r="C132" s="6" t="s">
        <v>188</v>
      </c>
      <c r="D132" s="6" t="s">
        <v>20</v>
      </c>
      <c r="E132" s="7" t="s">
        <v>21</v>
      </c>
      <c r="F132" s="7" t="s">
        <v>57</v>
      </c>
      <c r="G132" s="6">
        <v>3</v>
      </c>
      <c r="H132" s="6" t="s">
        <v>73</v>
      </c>
      <c r="I132" s="6">
        <v>45</v>
      </c>
      <c r="J132" s="5">
        <f t="shared" si="28"/>
        <v>44204</v>
      </c>
      <c r="K132" s="26">
        <f t="shared" ref="K132:K154" si="32">MONTH(J132)</f>
        <v>1</v>
      </c>
      <c r="L132" s="26">
        <f t="shared" si="29"/>
        <v>2021</v>
      </c>
      <c r="M132" s="8">
        <v>150</v>
      </c>
      <c r="N132" s="66"/>
      <c r="O132" s="8">
        <f t="shared" si="30"/>
        <v>150</v>
      </c>
      <c r="P132" s="9">
        <f t="shared" si="31"/>
        <v>169858.29999999996</v>
      </c>
      <c r="Q132" s="2" t="s">
        <v>92</v>
      </c>
      <c r="R132" s="11" t="s">
        <v>233</v>
      </c>
    </row>
    <row r="133" spans="1:18" x14ac:dyDescent="0.35">
      <c r="A133" s="5">
        <v>44159</v>
      </c>
      <c r="B133" s="26">
        <f t="shared" si="24"/>
        <v>11</v>
      </c>
      <c r="C133" s="6" t="s">
        <v>188</v>
      </c>
      <c r="D133" s="6" t="s">
        <v>20</v>
      </c>
      <c r="E133" s="7" t="s">
        <v>21</v>
      </c>
      <c r="F133" s="7" t="s">
        <v>47</v>
      </c>
      <c r="G133" s="6">
        <v>2</v>
      </c>
      <c r="H133" s="6" t="s">
        <v>73</v>
      </c>
      <c r="I133" s="6">
        <v>45</v>
      </c>
      <c r="J133" s="5">
        <f t="shared" si="28"/>
        <v>44204</v>
      </c>
      <c r="K133" s="26">
        <f t="shared" si="32"/>
        <v>1</v>
      </c>
      <c r="L133" s="26">
        <f t="shared" si="29"/>
        <v>2021</v>
      </c>
      <c r="M133" s="8">
        <v>185</v>
      </c>
      <c r="N133" s="66"/>
      <c r="O133" s="8">
        <f t="shared" si="30"/>
        <v>185</v>
      </c>
      <c r="P133" s="9">
        <f t="shared" si="31"/>
        <v>170043.29999999996</v>
      </c>
      <c r="Q133" s="2" t="s">
        <v>92</v>
      </c>
      <c r="R133" s="11" t="s">
        <v>233</v>
      </c>
    </row>
    <row r="134" spans="1:18" x14ac:dyDescent="0.35">
      <c r="A134" s="5">
        <v>44159</v>
      </c>
      <c r="B134" s="26">
        <f t="shared" si="24"/>
        <v>11</v>
      </c>
      <c r="C134" s="6" t="s">
        <v>188</v>
      </c>
      <c r="D134" s="6" t="s">
        <v>20</v>
      </c>
      <c r="E134" s="7" t="s">
        <v>21</v>
      </c>
      <c r="F134" s="7" t="s">
        <v>187</v>
      </c>
      <c r="G134" s="6">
        <v>1</v>
      </c>
      <c r="H134" s="6" t="s">
        <v>73</v>
      </c>
      <c r="I134" s="6">
        <v>45</v>
      </c>
      <c r="J134" s="5">
        <f t="shared" si="28"/>
        <v>44204</v>
      </c>
      <c r="K134" s="26">
        <f t="shared" si="32"/>
        <v>1</v>
      </c>
      <c r="L134" s="26">
        <f t="shared" si="29"/>
        <v>2021</v>
      </c>
      <c r="M134" s="8">
        <v>45</v>
      </c>
      <c r="N134" s="66"/>
      <c r="O134" s="8">
        <f t="shared" si="30"/>
        <v>45</v>
      </c>
      <c r="P134" s="9">
        <f t="shared" si="31"/>
        <v>170088.29999999996</v>
      </c>
      <c r="Q134" s="2" t="s">
        <v>92</v>
      </c>
      <c r="R134" s="11" t="s">
        <v>233</v>
      </c>
    </row>
    <row r="135" spans="1:18" x14ac:dyDescent="0.35">
      <c r="A135" s="5">
        <v>44162</v>
      </c>
      <c r="B135" s="26">
        <f t="shared" si="24"/>
        <v>11</v>
      </c>
      <c r="C135" s="6" t="s">
        <v>190</v>
      </c>
      <c r="D135" s="6" t="s">
        <v>7</v>
      </c>
      <c r="E135" s="7" t="s">
        <v>8</v>
      </c>
      <c r="F135" s="19" t="s">
        <v>100</v>
      </c>
      <c r="G135" s="6">
        <v>1</v>
      </c>
      <c r="H135" s="6" t="s">
        <v>5</v>
      </c>
      <c r="I135" s="6">
        <v>0</v>
      </c>
      <c r="J135" s="5">
        <f t="shared" si="28"/>
        <v>44162</v>
      </c>
      <c r="K135" s="26">
        <f t="shared" si="32"/>
        <v>11</v>
      </c>
      <c r="L135" s="26">
        <f t="shared" si="29"/>
        <v>2020</v>
      </c>
      <c r="M135" s="48">
        <v>1584</v>
      </c>
      <c r="N135" s="48">
        <v>-1584</v>
      </c>
      <c r="O135" s="8">
        <f t="shared" si="30"/>
        <v>0</v>
      </c>
      <c r="P135" s="9">
        <f t="shared" si="31"/>
        <v>171672.29999999996</v>
      </c>
      <c r="Q135" s="2" t="s">
        <v>88</v>
      </c>
      <c r="R135" s="2" t="s">
        <v>226</v>
      </c>
    </row>
    <row r="136" spans="1:18" x14ac:dyDescent="0.35">
      <c r="A136" s="5">
        <v>44162</v>
      </c>
      <c r="B136" s="26">
        <f t="shared" si="24"/>
        <v>11</v>
      </c>
      <c r="C136" s="6" t="s">
        <v>190</v>
      </c>
      <c r="D136" s="6" t="s">
        <v>7</v>
      </c>
      <c r="E136" s="7" t="s">
        <v>8</v>
      </c>
      <c r="F136" s="7" t="s">
        <v>189</v>
      </c>
      <c r="G136" s="6">
        <v>4</v>
      </c>
      <c r="H136" s="6" t="s">
        <v>5</v>
      </c>
      <c r="I136" s="6">
        <v>0</v>
      </c>
      <c r="J136" s="5">
        <f t="shared" si="28"/>
        <v>44162</v>
      </c>
      <c r="K136" s="26">
        <f t="shared" si="32"/>
        <v>11</v>
      </c>
      <c r="L136" s="26">
        <f t="shared" si="29"/>
        <v>2020</v>
      </c>
      <c r="M136" s="49">
        <v>840</v>
      </c>
      <c r="N136" s="49">
        <v>-840</v>
      </c>
      <c r="O136" s="8">
        <f t="shared" si="30"/>
        <v>0</v>
      </c>
      <c r="P136" s="9">
        <f t="shared" si="31"/>
        <v>172512.29999999996</v>
      </c>
      <c r="Q136" s="2" t="s">
        <v>88</v>
      </c>
      <c r="R136" s="2" t="s">
        <v>226</v>
      </c>
    </row>
    <row r="137" spans="1:18" x14ac:dyDescent="0.35">
      <c r="A137" s="5">
        <v>44163</v>
      </c>
      <c r="B137" s="26">
        <f t="shared" si="24"/>
        <v>11</v>
      </c>
      <c r="C137" s="6" t="s">
        <v>191</v>
      </c>
      <c r="D137" s="6" t="s">
        <v>62</v>
      </c>
      <c r="E137" s="7" t="s">
        <v>61</v>
      </c>
      <c r="F137" s="7" t="s">
        <v>45</v>
      </c>
      <c r="G137" s="6">
        <v>2</v>
      </c>
      <c r="H137" s="6" t="s">
        <v>52</v>
      </c>
      <c r="I137" s="6">
        <v>60</v>
      </c>
      <c r="J137" s="5">
        <f t="shared" si="28"/>
        <v>44223</v>
      </c>
      <c r="K137" s="26">
        <f t="shared" si="32"/>
        <v>1</v>
      </c>
      <c r="L137" s="26">
        <f t="shared" si="29"/>
        <v>2021</v>
      </c>
      <c r="M137" s="8">
        <v>408</v>
      </c>
      <c r="O137" s="8">
        <f t="shared" si="30"/>
        <v>408</v>
      </c>
      <c r="P137" s="9">
        <f t="shared" si="31"/>
        <v>172920.29999999996</v>
      </c>
      <c r="Q137" s="2" t="s">
        <v>92</v>
      </c>
      <c r="R137" s="12" t="s">
        <v>105</v>
      </c>
    </row>
    <row r="138" spans="1:18" x14ac:dyDescent="0.35">
      <c r="A138" s="5">
        <v>44165</v>
      </c>
      <c r="B138" s="26">
        <f t="shared" si="24"/>
        <v>11</v>
      </c>
      <c r="C138" s="6" t="s">
        <v>192</v>
      </c>
      <c r="D138" s="6" t="s">
        <v>54</v>
      </c>
      <c r="E138" s="7" t="s">
        <v>55</v>
      </c>
      <c r="F138" s="7" t="s">
        <v>45</v>
      </c>
      <c r="G138" s="6">
        <v>5</v>
      </c>
      <c r="H138" s="6" t="s">
        <v>5</v>
      </c>
      <c r="I138" s="6">
        <v>0</v>
      </c>
      <c r="J138" s="5">
        <f t="shared" si="28"/>
        <v>44165</v>
      </c>
      <c r="K138" s="26">
        <f t="shared" si="32"/>
        <v>11</v>
      </c>
      <c r="L138" s="26">
        <f t="shared" si="29"/>
        <v>2020</v>
      </c>
      <c r="M138" s="8">
        <v>1050</v>
      </c>
      <c r="N138" s="8">
        <v>-1050</v>
      </c>
      <c r="O138" s="8">
        <f t="shared" si="30"/>
        <v>0</v>
      </c>
      <c r="P138" s="9">
        <f t="shared" si="31"/>
        <v>173970.29999999996</v>
      </c>
      <c r="Q138" s="2" t="s">
        <v>88</v>
      </c>
    </row>
    <row r="139" spans="1:18" x14ac:dyDescent="0.35">
      <c r="A139" s="5">
        <v>44165</v>
      </c>
      <c r="B139" s="26">
        <f t="shared" si="24"/>
        <v>11</v>
      </c>
      <c r="C139" s="6" t="s">
        <v>193</v>
      </c>
      <c r="D139" s="6" t="s">
        <v>64</v>
      </c>
      <c r="E139" s="7" t="s">
        <v>65</v>
      </c>
      <c r="F139" s="19" t="s">
        <v>100</v>
      </c>
      <c r="G139" s="6">
        <v>5</v>
      </c>
      <c r="H139" s="6" t="s">
        <v>51</v>
      </c>
      <c r="I139" s="6" t="s">
        <v>158</v>
      </c>
      <c r="J139" s="5">
        <f t="shared" si="28"/>
        <v>44285</v>
      </c>
      <c r="K139" s="26">
        <f t="shared" si="32"/>
        <v>3</v>
      </c>
      <c r="L139" s="26">
        <f t="shared" si="29"/>
        <v>2021</v>
      </c>
      <c r="M139" s="8">
        <v>6600</v>
      </c>
      <c r="O139" s="8">
        <f t="shared" si="30"/>
        <v>6600</v>
      </c>
      <c r="P139" s="9">
        <f t="shared" si="31"/>
        <v>180570.29999999996</v>
      </c>
      <c r="Q139" s="2" t="s">
        <v>92</v>
      </c>
      <c r="R139" s="12" t="s">
        <v>196</v>
      </c>
    </row>
    <row r="140" spans="1:18" x14ac:dyDescent="0.35">
      <c r="A140" s="5">
        <v>44165</v>
      </c>
      <c r="B140" s="26">
        <f t="shared" si="24"/>
        <v>11</v>
      </c>
      <c r="C140" s="6" t="s">
        <v>193</v>
      </c>
      <c r="D140" s="6" t="s">
        <v>64</v>
      </c>
      <c r="E140" s="7" t="s">
        <v>65</v>
      </c>
      <c r="F140" s="7" t="s">
        <v>189</v>
      </c>
      <c r="G140" s="6">
        <v>4</v>
      </c>
      <c r="H140" s="6" t="s">
        <v>51</v>
      </c>
      <c r="I140" s="6" t="s">
        <v>158</v>
      </c>
      <c r="J140" s="5">
        <f t="shared" si="28"/>
        <v>44285</v>
      </c>
      <c r="K140" s="26">
        <f t="shared" si="32"/>
        <v>3</v>
      </c>
      <c r="L140" s="26">
        <f t="shared" si="29"/>
        <v>2021</v>
      </c>
      <c r="M140" s="8">
        <v>720</v>
      </c>
      <c r="O140" s="8">
        <f t="shared" si="30"/>
        <v>720</v>
      </c>
      <c r="P140" s="9">
        <f t="shared" si="31"/>
        <v>181290.29999999996</v>
      </c>
      <c r="Q140" s="2" t="s">
        <v>92</v>
      </c>
      <c r="R140" s="12" t="s">
        <v>196</v>
      </c>
    </row>
    <row r="141" spans="1:18" x14ac:dyDescent="0.35">
      <c r="A141" s="5">
        <v>44165</v>
      </c>
      <c r="B141" s="26">
        <f t="shared" si="24"/>
        <v>11</v>
      </c>
      <c r="C141" s="6" t="s">
        <v>193</v>
      </c>
      <c r="D141" s="6" t="s">
        <v>64</v>
      </c>
      <c r="E141" s="7" t="s">
        <v>65</v>
      </c>
      <c r="F141" s="7" t="s">
        <v>67</v>
      </c>
      <c r="G141" s="6">
        <v>5</v>
      </c>
      <c r="H141" s="6" t="s">
        <v>51</v>
      </c>
      <c r="I141" s="6" t="s">
        <v>158</v>
      </c>
      <c r="J141" s="5">
        <f t="shared" si="28"/>
        <v>44285</v>
      </c>
      <c r="K141" s="26">
        <f t="shared" si="32"/>
        <v>3</v>
      </c>
      <c r="L141" s="26">
        <f t="shared" si="29"/>
        <v>2021</v>
      </c>
      <c r="M141" s="8">
        <v>275</v>
      </c>
      <c r="O141" s="8">
        <f t="shared" si="30"/>
        <v>275</v>
      </c>
      <c r="P141" s="9">
        <f t="shared" si="31"/>
        <v>181565.29999999996</v>
      </c>
      <c r="Q141" s="2" t="s">
        <v>92</v>
      </c>
      <c r="R141" s="12" t="s">
        <v>196</v>
      </c>
    </row>
    <row r="142" spans="1:18" x14ac:dyDescent="0.35">
      <c r="A142" s="5">
        <v>44165</v>
      </c>
      <c r="B142" s="26">
        <f t="shared" si="24"/>
        <v>11</v>
      </c>
      <c r="C142" s="6" t="s">
        <v>193</v>
      </c>
      <c r="D142" s="6" t="s">
        <v>64</v>
      </c>
      <c r="E142" s="7" t="s">
        <v>65</v>
      </c>
      <c r="F142" s="7" t="s">
        <v>47</v>
      </c>
      <c r="G142" s="6">
        <v>2</v>
      </c>
      <c r="H142" s="6" t="s">
        <v>51</v>
      </c>
      <c r="I142" s="6" t="s">
        <v>158</v>
      </c>
      <c r="J142" s="5">
        <f t="shared" si="28"/>
        <v>44285</v>
      </c>
      <c r="K142" s="26">
        <f t="shared" si="32"/>
        <v>3</v>
      </c>
      <c r="L142" s="26">
        <f t="shared" si="29"/>
        <v>2021</v>
      </c>
      <c r="M142" s="8">
        <v>180</v>
      </c>
      <c r="O142" s="8">
        <f t="shared" si="30"/>
        <v>180</v>
      </c>
      <c r="P142" s="9">
        <f t="shared" si="31"/>
        <v>181745.29999999996</v>
      </c>
      <c r="Q142" s="2" t="s">
        <v>92</v>
      </c>
      <c r="R142" s="12" t="s">
        <v>196</v>
      </c>
    </row>
    <row r="143" spans="1:18" x14ac:dyDescent="0.35">
      <c r="A143" s="5">
        <v>44165</v>
      </c>
      <c r="B143" s="26">
        <f t="shared" si="24"/>
        <v>11</v>
      </c>
      <c r="C143" s="6" t="s">
        <v>210</v>
      </c>
      <c r="D143" s="6" t="s">
        <v>64</v>
      </c>
      <c r="E143" s="7" t="s">
        <v>65</v>
      </c>
      <c r="F143" s="7" t="s">
        <v>67</v>
      </c>
      <c r="G143" s="6">
        <v>5</v>
      </c>
      <c r="H143" s="6" t="s">
        <v>51</v>
      </c>
      <c r="I143" s="6" t="s">
        <v>158</v>
      </c>
      <c r="J143" s="5">
        <f t="shared" si="28"/>
        <v>44285</v>
      </c>
      <c r="K143" s="26">
        <f t="shared" si="32"/>
        <v>3</v>
      </c>
      <c r="L143" s="26">
        <f t="shared" si="29"/>
        <v>2021</v>
      </c>
      <c r="M143" s="8">
        <v>275</v>
      </c>
      <c r="O143" s="8">
        <f t="shared" si="30"/>
        <v>275</v>
      </c>
      <c r="P143" s="9">
        <f t="shared" si="31"/>
        <v>182020.29999999996</v>
      </c>
      <c r="Q143" s="13" t="s">
        <v>92</v>
      </c>
      <c r="R143" s="12" t="s">
        <v>196</v>
      </c>
    </row>
    <row r="144" spans="1:18" x14ac:dyDescent="0.35">
      <c r="A144" s="5">
        <v>44170</v>
      </c>
      <c r="B144" s="26">
        <f t="shared" si="24"/>
        <v>12</v>
      </c>
      <c r="C144" s="6" t="s">
        <v>220</v>
      </c>
      <c r="D144" s="6" t="s">
        <v>183</v>
      </c>
      <c r="E144" s="7" t="s">
        <v>239</v>
      </c>
      <c r="F144" s="17" t="s">
        <v>101</v>
      </c>
      <c r="G144" s="6">
        <v>2</v>
      </c>
      <c r="H144" s="6" t="s">
        <v>5</v>
      </c>
      <c r="I144" s="6">
        <v>0</v>
      </c>
      <c r="J144" s="5">
        <f t="shared" si="28"/>
        <v>44170</v>
      </c>
      <c r="K144" s="26">
        <f t="shared" si="32"/>
        <v>12</v>
      </c>
      <c r="L144" s="26">
        <f t="shared" si="29"/>
        <v>2020</v>
      </c>
      <c r="M144" s="8">
        <v>799.2</v>
      </c>
      <c r="N144" s="8">
        <v>-799.2</v>
      </c>
      <c r="O144" s="8">
        <f>SUM(M144+N144)</f>
        <v>0</v>
      </c>
      <c r="P144" s="9">
        <f t="shared" si="31"/>
        <v>182819.49999999997</v>
      </c>
      <c r="Q144" s="13" t="s">
        <v>92</v>
      </c>
      <c r="R144" s="24" t="s">
        <v>226</v>
      </c>
    </row>
    <row r="145" spans="1:18" x14ac:dyDescent="0.35">
      <c r="A145" s="5">
        <v>44180</v>
      </c>
      <c r="B145" s="26">
        <f t="shared" si="24"/>
        <v>12</v>
      </c>
      <c r="C145" s="6" t="s">
        <v>222</v>
      </c>
      <c r="D145" s="6" t="s">
        <v>7</v>
      </c>
      <c r="E145" s="7" t="s">
        <v>8</v>
      </c>
      <c r="F145" s="7" t="s">
        <v>70</v>
      </c>
      <c r="G145" s="6">
        <v>1</v>
      </c>
      <c r="H145" s="6" t="s">
        <v>5</v>
      </c>
      <c r="I145" s="6">
        <v>0</v>
      </c>
      <c r="J145" s="5">
        <f t="shared" si="28"/>
        <v>44180</v>
      </c>
      <c r="K145" s="26">
        <f t="shared" si="32"/>
        <v>12</v>
      </c>
      <c r="L145" s="26">
        <f t="shared" si="29"/>
        <v>2020</v>
      </c>
      <c r="M145" s="48">
        <v>1716</v>
      </c>
      <c r="N145" s="8">
        <v>-1716</v>
      </c>
      <c r="O145" s="8">
        <f t="shared" ref="O145:O154" si="33">SUM(M145+N145)</f>
        <v>0</v>
      </c>
      <c r="P145" s="9">
        <f t="shared" si="31"/>
        <v>184535.49999999997</v>
      </c>
      <c r="Q145" s="13" t="s">
        <v>88</v>
      </c>
      <c r="R145" s="13" t="s">
        <v>227</v>
      </c>
    </row>
    <row r="146" spans="1:18" x14ac:dyDescent="0.35">
      <c r="A146" s="5">
        <v>44180</v>
      </c>
      <c r="B146" s="26">
        <f t="shared" ref="B146:B154" si="34">MONTH(A146)</f>
        <v>12</v>
      </c>
      <c r="C146" s="6" t="s">
        <v>222</v>
      </c>
      <c r="D146" s="6" t="s">
        <v>7</v>
      </c>
      <c r="E146" s="7" t="s">
        <v>8</v>
      </c>
      <c r="F146" s="7" t="s">
        <v>40</v>
      </c>
      <c r="G146" s="6">
        <v>2</v>
      </c>
      <c r="H146" s="6" t="s">
        <v>5</v>
      </c>
      <c r="I146" s="6">
        <v>0</v>
      </c>
      <c r="J146" s="5">
        <f t="shared" si="28"/>
        <v>44180</v>
      </c>
      <c r="K146" s="26">
        <f t="shared" si="32"/>
        <v>12</v>
      </c>
      <c r="L146" s="26">
        <f t="shared" si="29"/>
        <v>2020</v>
      </c>
      <c r="M146" s="48">
        <v>512</v>
      </c>
      <c r="N146" s="8">
        <v>-512</v>
      </c>
      <c r="O146" s="8">
        <f t="shared" si="33"/>
        <v>0</v>
      </c>
      <c r="P146" s="9">
        <f t="shared" si="31"/>
        <v>185047.49999999997</v>
      </c>
      <c r="Q146" s="13" t="s">
        <v>88</v>
      </c>
      <c r="R146" s="13" t="s">
        <v>227</v>
      </c>
    </row>
    <row r="147" spans="1:18" x14ac:dyDescent="0.35">
      <c r="A147" s="5">
        <v>44191</v>
      </c>
      <c r="B147" s="26">
        <f t="shared" si="34"/>
        <v>12</v>
      </c>
      <c r="C147" s="6" t="s">
        <v>223</v>
      </c>
      <c r="D147" s="6" t="s">
        <v>23</v>
      </c>
      <c r="E147" s="7" t="s">
        <v>24</v>
      </c>
      <c r="F147" s="7" t="s">
        <v>60</v>
      </c>
      <c r="G147" s="6">
        <v>2</v>
      </c>
      <c r="H147" s="6" t="s">
        <v>51</v>
      </c>
      <c r="I147" s="6">
        <v>120</v>
      </c>
      <c r="J147" s="5">
        <f t="shared" si="28"/>
        <v>44311</v>
      </c>
      <c r="K147" s="26">
        <f t="shared" si="32"/>
        <v>4</v>
      </c>
      <c r="L147" s="26">
        <f t="shared" si="29"/>
        <v>2021</v>
      </c>
      <c r="M147" s="48">
        <v>2860</v>
      </c>
      <c r="O147" s="8">
        <f t="shared" si="33"/>
        <v>2860</v>
      </c>
      <c r="P147" s="9">
        <f t="shared" si="31"/>
        <v>187907.49999999997</v>
      </c>
      <c r="Q147" s="13" t="s">
        <v>92</v>
      </c>
      <c r="R147" s="13"/>
    </row>
    <row r="148" spans="1:18" ht="46.5" x14ac:dyDescent="0.35">
      <c r="A148" s="5">
        <v>44195</v>
      </c>
      <c r="B148" s="26">
        <f t="shared" si="34"/>
        <v>12</v>
      </c>
      <c r="C148" s="6" t="s">
        <v>228</v>
      </c>
      <c r="D148" s="6" t="s">
        <v>20</v>
      </c>
      <c r="E148" s="7" t="s">
        <v>21</v>
      </c>
      <c r="F148" s="7" t="s">
        <v>70</v>
      </c>
      <c r="G148" s="6">
        <v>3</v>
      </c>
      <c r="H148" s="6" t="s">
        <v>73</v>
      </c>
      <c r="I148" s="6">
        <v>45</v>
      </c>
      <c r="J148" s="5">
        <f t="shared" si="28"/>
        <v>44240</v>
      </c>
      <c r="K148" s="26">
        <f t="shared" si="32"/>
        <v>2</v>
      </c>
      <c r="L148" s="26">
        <f t="shared" si="29"/>
        <v>2021</v>
      </c>
      <c r="M148" s="48">
        <v>5148</v>
      </c>
      <c r="O148" s="8">
        <f t="shared" si="33"/>
        <v>5148</v>
      </c>
      <c r="P148" s="9">
        <f t="shared" si="31"/>
        <v>193055.49999999997</v>
      </c>
      <c r="Q148" s="13" t="s">
        <v>92</v>
      </c>
      <c r="R148" s="71" t="s">
        <v>232</v>
      </c>
    </row>
    <row r="149" spans="1:18" ht="46.5" x14ac:dyDescent="0.35">
      <c r="A149" s="5">
        <v>44195</v>
      </c>
      <c r="B149" s="26">
        <f t="shared" si="34"/>
        <v>12</v>
      </c>
      <c r="C149" s="6" t="s">
        <v>228</v>
      </c>
      <c r="D149" s="6" t="s">
        <v>20</v>
      </c>
      <c r="E149" s="7" t="s">
        <v>21</v>
      </c>
      <c r="F149" s="7" t="s">
        <v>101</v>
      </c>
      <c r="G149" s="6">
        <v>1</v>
      </c>
      <c r="H149" s="6" t="s">
        <v>73</v>
      </c>
      <c r="I149" s="6">
        <v>45</v>
      </c>
      <c r="J149" s="5">
        <f t="shared" si="28"/>
        <v>44240</v>
      </c>
      <c r="K149" s="26">
        <f t="shared" si="32"/>
        <v>2</v>
      </c>
      <c r="L149" s="26">
        <f t="shared" si="29"/>
        <v>2021</v>
      </c>
      <c r="M149" s="48">
        <v>405</v>
      </c>
      <c r="O149" s="8">
        <f t="shared" si="33"/>
        <v>405</v>
      </c>
      <c r="P149" s="9">
        <f t="shared" si="31"/>
        <v>193460.49999999997</v>
      </c>
      <c r="Q149" s="13" t="s">
        <v>92</v>
      </c>
      <c r="R149" s="71" t="s">
        <v>232</v>
      </c>
    </row>
    <row r="150" spans="1:18" ht="46.5" x14ac:dyDescent="0.35">
      <c r="A150" s="5">
        <v>44195</v>
      </c>
      <c r="B150" s="26">
        <f t="shared" si="34"/>
        <v>12</v>
      </c>
      <c r="C150" s="6" t="s">
        <v>228</v>
      </c>
      <c r="D150" s="6" t="s">
        <v>20</v>
      </c>
      <c r="E150" s="7" t="s">
        <v>21</v>
      </c>
      <c r="F150" s="7" t="s">
        <v>47</v>
      </c>
      <c r="G150" s="6">
        <v>6</v>
      </c>
      <c r="H150" s="6" t="s">
        <v>73</v>
      </c>
      <c r="I150" s="6">
        <v>45</v>
      </c>
      <c r="J150" s="5">
        <f t="shared" si="28"/>
        <v>44240</v>
      </c>
      <c r="K150" s="26">
        <f t="shared" si="32"/>
        <v>2</v>
      </c>
      <c r="L150" s="26">
        <f t="shared" si="29"/>
        <v>2021</v>
      </c>
      <c r="M150" s="48">
        <v>555</v>
      </c>
      <c r="O150" s="8">
        <f t="shared" si="33"/>
        <v>555</v>
      </c>
      <c r="P150" s="9">
        <f t="shared" si="31"/>
        <v>194015.49999999997</v>
      </c>
      <c r="Q150" s="13" t="s">
        <v>92</v>
      </c>
      <c r="R150" s="71" t="s">
        <v>232</v>
      </c>
    </row>
    <row r="151" spans="1:18" x14ac:dyDescent="0.35">
      <c r="A151" s="5">
        <v>44196</v>
      </c>
      <c r="B151" s="26">
        <f t="shared" si="34"/>
        <v>12</v>
      </c>
      <c r="C151" s="6" t="s">
        <v>229</v>
      </c>
      <c r="D151" s="6" t="s">
        <v>64</v>
      </c>
      <c r="E151" s="7" t="s">
        <v>65</v>
      </c>
      <c r="F151" s="7" t="s">
        <v>230</v>
      </c>
      <c r="G151" s="6">
        <v>5</v>
      </c>
      <c r="H151" s="6" t="s">
        <v>51</v>
      </c>
      <c r="I151" s="6" t="s">
        <v>158</v>
      </c>
      <c r="J151" s="5">
        <f t="shared" si="28"/>
        <v>44316</v>
      </c>
      <c r="K151" s="26">
        <f t="shared" si="32"/>
        <v>4</v>
      </c>
      <c r="L151" s="26">
        <f t="shared" si="29"/>
        <v>2021</v>
      </c>
      <c r="M151" s="48">
        <v>7700</v>
      </c>
      <c r="O151" s="8">
        <f t="shared" si="33"/>
        <v>7700</v>
      </c>
      <c r="P151" s="9">
        <f t="shared" si="31"/>
        <v>201715.49999999997</v>
      </c>
      <c r="Q151" s="13" t="s">
        <v>92</v>
      </c>
      <c r="R151" s="13"/>
    </row>
    <row r="152" spans="1:18" x14ac:dyDescent="0.35">
      <c r="A152" s="5">
        <v>44196</v>
      </c>
      <c r="B152" s="26">
        <f t="shared" si="34"/>
        <v>12</v>
      </c>
      <c r="C152" s="6" t="s">
        <v>229</v>
      </c>
      <c r="D152" s="6" t="s">
        <v>64</v>
      </c>
      <c r="E152" s="7" t="s">
        <v>65</v>
      </c>
      <c r="F152" s="7" t="s">
        <v>231</v>
      </c>
      <c r="G152" s="6">
        <v>8</v>
      </c>
      <c r="H152" s="6" t="s">
        <v>51</v>
      </c>
      <c r="I152" s="6" t="s">
        <v>158</v>
      </c>
      <c r="J152" s="5">
        <f t="shared" si="28"/>
        <v>44316</v>
      </c>
      <c r="K152" s="26">
        <f t="shared" si="32"/>
        <v>4</v>
      </c>
      <c r="L152" s="26">
        <f t="shared" si="29"/>
        <v>2021</v>
      </c>
      <c r="M152" s="48">
        <v>1680</v>
      </c>
      <c r="O152" s="8">
        <f t="shared" si="33"/>
        <v>1680</v>
      </c>
      <c r="P152" s="9">
        <f t="shared" si="31"/>
        <v>203395.49999999997</v>
      </c>
      <c r="Q152" s="13" t="s">
        <v>92</v>
      </c>
      <c r="R152" s="13"/>
    </row>
    <row r="153" spans="1:18" x14ac:dyDescent="0.35">
      <c r="A153" s="5">
        <v>44196</v>
      </c>
      <c r="B153" s="26">
        <f t="shared" si="34"/>
        <v>12</v>
      </c>
      <c r="C153" s="6" t="s">
        <v>229</v>
      </c>
      <c r="D153" s="6" t="s">
        <v>64</v>
      </c>
      <c r="E153" s="7" t="s">
        <v>65</v>
      </c>
      <c r="F153" s="7" t="s">
        <v>67</v>
      </c>
      <c r="G153" s="6">
        <v>10</v>
      </c>
      <c r="H153" s="6" t="s">
        <v>51</v>
      </c>
      <c r="I153" s="6" t="s">
        <v>158</v>
      </c>
      <c r="J153" s="5">
        <f t="shared" si="28"/>
        <v>44316</v>
      </c>
      <c r="K153" s="26">
        <f t="shared" si="32"/>
        <v>4</v>
      </c>
      <c r="L153" s="26">
        <f t="shared" si="29"/>
        <v>2021</v>
      </c>
      <c r="M153" s="48">
        <v>550</v>
      </c>
      <c r="O153" s="8">
        <f t="shared" si="33"/>
        <v>550</v>
      </c>
      <c r="P153" s="9">
        <f t="shared" si="31"/>
        <v>203945.49999999997</v>
      </c>
      <c r="Q153" s="13" t="s">
        <v>92</v>
      </c>
      <c r="R153" s="13"/>
    </row>
    <row r="154" spans="1:18" x14ac:dyDescent="0.35">
      <c r="A154" s="5">
        <v>44196</v>
      </c>
      <c r="B154" s="26">
        <f t="shared" si="34"/>
        <v>12</v>
      </c>
      <c r="C154" s="6" t="s">
        <v>229</v>
      </c>
      <c r="D154" s="6" t="s">
        <v>64</v>
      </c>
      <c r="E154" s="7" t="s">
        <v>65</v>
      </c>
      <c r="F154" s="7" t="s">
        <v>47</v>
      </c>
      <c r="G154" s="6">
        <v>2</v>
      </c>
      <c r="H154" s="6" t="s">
        <v>51</v>
      </c>
      <c r="I154" s="6" t="s">
        <v>158</v>
      </c>
      <c r="J154" s="5">
        <f t="shared" si="28"/>
        <v>44316</v>
      </c>
      <c r="K154" s="26">
        <f t="shared" si="32"/>
        <v>4</v>
      </c>
      <c r="L154" s="26">
        <f t="shared" si="29"/>
        <v>2021</v>
      </c>
      <c r="M154" s="48">
        <v>190</v>
      </c>
      <c r="O154" s="8">
        <f t="shared" si="33"/>
        <v>190</v>
      </c>
      <c r="P154" s="9">
        <f t="shared" si="31"/>
        <v>204135.49999999997</v>
      </c>
      <c r="Q154" s="13" t="s">
        <v>92</v>
      </c>
      <c r="R154" s="13"/>
    </row>
    <row r="155" spans="1:18" x14ac:dyDescent="0.35">
      <c r="A155" s="5"/>
      <c r="J155" s="5"/>
      <c r="K155" s="26"/>
      <c r="L155" s="26"/>
      <c r="M155" s="48"/>
      <c r="P155" s="9"/>
      <c r="Q155" s="13"/>
      <c r="R155" s="13"/>
    </row>
    <row r="156" spans="1:18" x14ac:dyDescent="0.35">
      <c r="A156" s="5"/>
      <c r="J156" s="5"/>
      <c r="K156" s="26"/>
      <c r="L156" s="26"/>
      <c r="M156" s="48"/>
      <c r="P156" s="9"/>
      <c r="Q156" s="13"/>
      <c r="R156" s="13"/>
    </row>
    <row r="157" spans="1:18" x14ac:dyDescent="0.35">
      <c r="A157" s="5"/>
      <c r="J157" s="5"/>
      <c r="K157" s="26"/>
      <c r="L157" s="26"/>
      <c r="M157" s="48"/>
      <c r="P157" s="9"/>
      <c r="Q157" s="13"/>
      <c r="R157" s="13"/>
    </row>
    <row r="158" spans="1:18" x14ac:dyDescent="0.35">
      <c r="A158" s="5"/>
      <c r="J158" s="5"/>
      <c r="K158" s="26"/>
      <c r="L158" s="26"/>
      <c r="M158" s="48"/>
      <c r="P158" s="9"/>
      <c r="Q158" s="13"/>
      <c r="R158" s="13"/>
    </row>
    <row r="159" spans="1:18" x14ac:dyDescent="0.35">
      <c r="A159" s="5"/>
      <c r="J159" s="5"/>
      <c r="P159" s="9"/>
      <c r="Q159" s="13"/>
      <c r="R159" s="13"/>
    </row>
    <row r="160" spans="1:18" x14ac:dyDescent="0.35">
      <c r="Q160" s="13"/>
      <c r="R160" s="13"/>
    </row>
    <row r="161" spans="10:18" x14ac:dyDescent="0.35">
      <c r="J161" s="14" t="s">
        <v>203</v>
      </c>
      <c r="M161" s="57">
        <f>SUM(M2:M160)</f>
        <v>204135.49999999997</v>
      </c>
      <c r="N161" s="59">
        <f>SUM(N2:N160)</f>
        <v>-105558.7</v>
      </c>
      <c r="O161" s="61">
        <f>SUM(O2:O160)</f>
        <v>98576.800000000017</v>
      </c>
      <c r="P161" s="31">
        <f>SUM(M161+N161)</f>
        <v>98576.799999999974</v>
      </c>
    </row>
    <row r="162" spans="10:18" x14ac:dyDescent="0.35">
      <c r="M162" s="58" t="s">
        <v>207</v>
      </c>
      <c r="N162" s="60" t="s">
        <v>204</v>
      </c>
      <c r="O162" s="62" t="s">
        <v>205</v>
      </c>
      <c r="P162" s="63"/>
    </row>
    <row r="163" spans="10:18" x14ac:dyDescent="0.35">
      <c r="M163" s="54"/>
      <c r="N163" s="54"/>
      <c r="O163" s="54"/>
      <c r="P163" s="6"/>
    </row>
    <row r="165" spans="10:18" x14ac:dyDescent="0.35">
      <c r="N165" s="8">
        <v>105558.2</v>
      </c>
      <c r="O165" s="53" t="s">
        <v>202</v>
      </c>
      <c r="P165" s="55" t="s">
        <v>236</v>
      </c>
    </row>
    <row r="166" spans="10:18" x14ac:dyDescent="0.35">
      <c r="N166" s="8">
        <v>0.5</v>
      </c>
      <c r="O166" s="53" t="s">
        <v>202</v>
      </c>
      <c r="P166" s="13" t="s">
        <v>206</v>
      </c>
    </row>
    <row r="167" spans="10:18" ht="16" thickBot="1" x14ac:dyDescent="0.4">
      <c r="N167" s="56">
        <f>SUM(N165:N166)</f>
        <v>105558.7</v>
      </c>
    </row>
    <row r="168" spans="10:18" ht="16" thickTop="1" x14ac:dyDescent="0.35"/>
    <row r="169" spans="10:18" x14ac:dyDescent="0.35">
      <c r="O169" s="8">
        <v>2008</v>
      </c>
      <c r="P169" s="72" t="s">
        <v>237</v>
      </c>
      <c r="Q169" s="73"/>
      <c r="R169" s="73"/>
    </row>
    <row r="170" spans="10:18" x14ac:dyDescent="0.35">
      <c r="O170" s="8">
        <v>6108</v>
      </c>
      <c r="P170" s="72" t="s">
        <v>238</v>
      </c>
      <c r="Q170" s="73"/>
      <c r="R170" s="73"/>
    </row>
    <row r="171" spans="10:18" ht="16" thickBot="1" x14ac:dyDescent="0.4">
      <c r="O171" s="56">
        <f>SUM(O169:O170)</f>
        <v>8116</v>
      </c>
    </row>
    <row r="172" spans="10:18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W59"/>
  <sheetViews>
    <sheetView workbookViewId="0">
      <selection activeCell="F12" sqref="F12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14" width="1.7265625" customWidth="1"/>
    <col min="15" max="15" width="31.7265625" customWidth="1"/>
    <col min="16" max="16" width="11.6328125" customWidth="1"/>
    <col min="17" max="17" width="13.6328125" bestFit="1" customWidth="1"/>
    <col min="18" max="22" width="8.90625" bestFit="1" customWidth="1"/>
    <col min="23" max="23" width="10.7265625" bestFit="1" customWidth="1"/>
    <col min="24" max="26" width="13.6328125" bestFit="1" customWidth="1"/>
    <col min="27" max="27" width="10.7265625" bestFit="1" customWidth="1"/>
    <col min="28" max="28" width="9.54296875" bestFit="1" customWidth="1"/>
    <col min="29" max="29" width="10.7265625" bestFit="1" customWidth="1"/>
    <col min="30" max="37" width="17.6328125" bestFit="1" customWidth="1"/>
    <col min="38" max="38" width="22.453125" bestFit="1" customWidth="1"/>
    <col min="39" max="39" width="15.6328125" bestFit="1" customWidth="1"/>
  </cols>
  <sheetData>
    <row r="1" spans="1:23" x14ac:dyDescent="0.35">
      <c r="A1" t="s">
        <v>212</v>
      </c>
    </row>
    <row r="2" spans="1:23" x14ac:dyDescent="0.35">
      <c r="A2" t="s">
        <v>235</v>
      </c>
    </row>
    <row r="4" spans="1:23" x14ac:dyDescent="0.35">
      <c r="A4" s="28" t="s">
        <v>209</v>
      </c>
      <c r="B4" s="28" t="s">
        <v>92</v>
      </c>
      <c r="O4" s="28" t="s">
        <v>209</v>
      </c>
      <c r="R4" s="28" t="s">
        <v>92</v>
      </c>
    </row>
    <row r="5" spans="1:23" x14ac:dyDescent="0.35">
      <c r="A5" s="28" t="s">
        <v>1</v>
      </c>
      <c r="B5">
        <v>0</v>
      </c>
      <c r="C5">
        <v>45</v>
      </c>
      <c r="D5">
        <v>60</v>
      </c>
      <c r="E5" t="s">
        <v>158</v>
      </c>
      <c r="F5">
        <v>120</v>
      </c>
      <c r="G5" t="s">
        <v>138</v>
      </c>
      <c r="O5" s="28" t="s">
        <v>1</v>
      </c>
      <c r="P5" s="28" t="s">
        <v>217</v>
      </c>
      <c r="Q5" s="28" t="s">
        <v>170</v>
      </c>
      <c r="R5">
        <v>0</v>
      </c>
      <c r="S5">
        <v>45</v>
      </c>
      <c r="T5">
        <v>60</v>
      </c>
      <c r="U5" t="s">
        <v>158</v>
      </c>
      <c r="V5">
        <v>120</v>
      </c>
      <c r="W5" t="s">
        <v>138</v>
      </c>
    </row>
    <row r="6" spans="1:23" x14ac:dyDescent="0.35">
      <c r="A6" t="s">
        <v>36</v>
      </c>
      <c r="B6" s="37">
        <v>0</v>
      </c>
      <c r="C6" s="37"/>
      <c r="D6" s="37"/>
      <c r="E6" s="37"/>
      <c r="F6" s="37"/>
      <c r="G6" s="37">
        <v>0</v>
      </c>
      <c r="O6" t="s">
        <v>36</v>
      </c>
      <c r="P6">
        <v>2020</v>
      </c>
      <c r="Q6">
        <v>8</v>
      </c>
      <c r="R6" s="37">
        <v>0</v>
      </c>
      <c r="S6" s="37"/>
      <c r="T6" s="37"/>
      <c r="U6" s="37"/>
      <c r="V6" s="37"/>
      <c r="W6" s="37">
        <v>0</v>
      </c>
    </row>
    <row r="7" spans="1:23" x14ac:dyDescent="0.35">
      <c r="A7" t="s">
        <v>48</v>
      </c>
      <c r="B7" s="37"/>
      <c r="C7" s="37"/>
      <c r="D7" s="37">
        <v>0</v>
      </c>
      <c r="E7" s="37"/>
      <c r="F7" s="37"/>
      <c r="G7" s="37">
        <v>0</v>
      </c>
      <c r="Q7">
        <v>10</v>
      </c>
      <c r="R7" s="37">
        <v>0</v>
      </c>
      <c r="S7" s="37"/>
      <c r="T7" s="37"/>
      <c r="U7" s="37"/>
      <c r="V7" s="37"/>
      <c r="W7" s="37">
        <v>0</v>
      </c>
    </row>
    <row r="8" spans="1:23" x14ac:dyDescent="0.35">
      <c r="A8" t="s">
        <v>61</v>
      </c>
      <c r="B8" s="37"/>
      <c r="C8" s="37"/>
      <c r="D8" s="37">
        <v>1639.2</v>
      </c>
      <c r="E8" s="37"/>
      <c r="F8" s="37"/>
      <c r="G8" s="37">
        <v>1639.2</v>
      </c>
      <c r="Q8">
        <v>11</v>
      </c>
      <c r="R8" s="37">
        <v>0</v>
      </c>
      <c r="S8" s="37"/>
      <c r="T8" s="37"/>
      <c r="U8" s="37"/>
      <c r="V8" s="37"/>
      <c r="W8" s="37">
        <v>0</v>
      </c>
    </row>
    <row r="9" spans="1:23" x14ac:dyDescent="0.35">
      <c r="A9" t="s">
        <v>8</v>
      </c>
      <c r="B9" s="37">
        <v>0</v>
      </c>
      <c r="C9" s="37"/>
      <c r="D9" s="37"/>
      <c r="E9" s="37"/>
      <c r="F9" s="37"/>
      <c r="G9" s="37">
        <v>0</v>
      </c>
      <c r="O9" s="67" t="s">
        <v>139</v>
      </c>
      <c r="P9" s="67"/>
      <c r="Q9" s="67"/>
      <c r="R9" s="68">
        <v>0</v>
      </c>
      <c r="S9" s="68"/>
      <c r="T9" s="68"/>
      <c r="U9" s="68"/>
      <c r="V9" s="68"/>
      <c r="W9" s="68">
        <v>0</v>
      </c>
    </row>
    <row r="10" spans="1:23" x14ac:dyDescent="0.35">
      <c r="A10" t="s">
        <v>21</v>
      </c>
      <c r="B10" s="37"/>
      <c r="C10" s="37">
        <v>8116</v>
      </c>
      <c r="D10" s="37"/>
      <c r="E10" s="37"/>
      <c r="F10" s="37"/>
      <c r="G10" s="37">
        <v>8116</v>
      </c>
      <c r="O10" t="s">
        <v>48</v>
      </c>
      <c r="P10">
        <v>2020</v>
      </c>
      <c r="Q10">
        <v>10</v>
      </c>
      <c r="R10" s="37"/>
      <c r="S10" s="37"/>
      <c r="T10" s="37">
        <v>0</v>
      </c>
      <c r="U10" s="37"/>
      <c r="V10" s="37"/>
      <c r="W10" s="37">
        <v>0</v>
      </c>
    </row>
    <row r="11" spans="1:23" x14ac:dyDescent="0.35">
      <c r="A11" t="s">
        <v>44</v>
      </c>
      <c r="B11" s="37">
        <v>0</v>
      </c>
      <c r="C11" s="37"/>
      <c r="D11" s="37"/>
      <c r="E11" s="37"/>
      <c r="F11" s="37"/>
      <c r="G11" s="37">
        <v>0</v>
      </c>
      <c r="Q11">
        <v>12</v>
      </c>
      <c r="R11" s="37"/>
      <c r="S11" s="37"/>
      <c r="T11" s="37">
        <v>0</v>
      </c>
      <c r="U11" s="37"/>
      <c r="V11" s="37"/>
      <c r="W11" s="37">
        <v>0</v>
      </c>
    </row>
    <row r="12" spans="1:23" x14ac:dyDescent="0.35">
      <c r="A12" t="s">
        <v>24</v>
      </c>
      <c r="B12" s="37"/>
      <c r="C12" s="37"/>
      <c r="D12" s="37"/>
      <c r="E12" s="37">
        <v>42249.599999999999</v>
      </c>
      <c r="F12" s="37">
        <v>2860</v>
      </c>
      <c r="G12" s="37">
        <v>45109.599999999999</v>
      </c>
      <c r="O12" s="67" t="s">
        <v>140</v>
      </c>
      <c r="P12" s="67"/>
      <c r="Q12" s="67"/>
      <c r="R12" s="68"/>
      <c r="S12" s="68"/>
      <c r="T12" s="68">
        <v>0</v>
      </c>
      <c r="U12" s="68"/>
      <c r="V12" s="68"/>
      <c r="W12" s="68">
        <v>0</v>
      </c>
    </row>
    <row r="13" spans="1:23" x14ac:dyDescent="0.35">
      <c r="A13" t="s">
        <v>15</v>
      </c>
      <c r="B13" s="37">
        <v>0</v>
      </c>
      <c r="C13" s="37"/>
      <c r="D13" s="37"/>
      <c r="E13" s="37"/>
      <c r="F13" s="37"/>
      <c r="G13" s="37">
        <v>0</v>
      </c>
      <c r="O13" t="s">
        <v>61</v>
      </c>
      <c r="P13">
        <v>2020</v>
      </c>
      <c r="Q13">
        <v>10</v>
      </c>
      <c r="R13" s="37"/>
      <c r="S13" s="37"/>
      <c r="T13" s="37">
        <v>0</v>
      </c>
      <c r="U13" s="37"/>
      <c r="V13" s="37"/>
      <c r="W13" s="37">
        <v>0</v>
      </c>
    </row>
    <row r="14" spans="1:23" x14ac:dyDescent="0.35">
      <c r="A14" t="s">
        <v>55</v>
      </c>
      <c r="B14" s="37">
        <v>0</v>
      </c>
      <c r="C14" s="37"/>
      <c r="D14" s="37"/>
      <c r="E14" s="37"/>
      <c r="F14" s="37"/>
      <c r="G14" s="37">
        <v>0</v>
      </c>
      <c r="P14">
        <v>2021</v>
      </c>
      <c r="Q14">
        <v>1</v>
      </c>
      <c r="R14" s="37"/>
      <c r="S14" s="37"/>
      <c r="T14" s="37">
        <v>1639.2</v>
      </c>
      <c r="U14" s="37"/>
      <c r="V14" s="37"/>
      <c r="W14" s="37">
        <v>1639.2</v>
      </c>
    </row>
    <row r="15" spans="1:23" x14ac:dyDescent="0.35">
      <c r="A15" t="s">
        <v>65</v>
      </c>
      <c r="B15" s="37"/>
      <c r="C15" s="37"/>
      <c r="D15" s="37"/>
      <c r="E15" s="37">
        <v>43712</v>
      </c>
      <c r="F15" s="37"/>
      <c r="G15" s="37">
        <v>43712</v>
      </c>
      <c r="O15" s="67" t="s">
        <v>141</v>
      </c>
      <c r="P15" s="67"/>
      <c r="Q15" s="67"/>
      <c r="R15" s="68"/>
      <c r="S15" s="68"/>
      <c r="T15" s="68">
        <v>1639.2</v>
      </c>
      <c r="U15" s="68"/>
      <c r="V15" s="68"/>
      <c r="W15" s="68">
        <v>1639.2</v>
      </c>
    </row>
    <row r="16" spans="1:23" x14ac:dyDescent="0.35">
      <c r="A16" t="s">
        <v>182</v>
      </c>
      <c r="B16" s="37">
        <v>0</v>
      </c>
      <c r="C16" s="37"/>
      <c r="D16" s="37"/>
      <c r="E16" s="37"/>
      <c r="F16" s="37"/>
      <c r="G16" s="37">
        <v>0</v>
      </c>
      <c r="O16" t="s">
        <v>8</v>
      </c>
      <c r="P16">
        <v>2020</v>
      </c>
      <c r="Q16">
        <v>5</v>
      </c>
      <c r="R16" s="37">
        <v>0</v>
      </c>
      <c r="S16" s="37"/>
      <c r="T16" s="37"/>
      <c r="U16" s="37"/>
      <c r="V16" s="37"/>
      <c r="W16" s="37">
        <v>0</v>
      </c>
    </row>
    <row r="17" spans="1:23" x14ac:dyDescent="0.35">
      <c r="A17" t="s">
        <v>239</v>
      </c>
      <c r="B17" s="37">
        <v>0</v>
      </c>
      <c r="C17" s="37"/>
      <c r="D17" s="37"/>
      <c r="E17" s="37"/>
      <c r="F17" s="37"/>
      <c r="G17" s="37">
        <v>0</v>
      </c>
      <c r="Q17">
        <v>6</v>
      </c>
      <c r="R17" s="37">
        <v>0</v>
      </c>
      <c r="S17" s="37"/>
      <c r="T17" s="37"/>
      <c r="U17" s="37"/>
      <c r="V17" s="37"/>
      <c r="W17" s="37">
        <v>0</v>
      </c>
    </row>
    <row r="18" spans="1:23" x14ac:dyDescent="0.35">
      <c r="A18" t="s">
        <v>138</v>
      </c>
      <c r="B18" s="37">
        <v>0</v>
      </c>
      <c r="C18" s="37">
        <v>8116</v>
      </c>
      <c r="D18" s="37">
        <v>1639.2</v>
      </c>
      <c r="E18" s="37">
        <v>85961.600000000006</v>
      </c>
      <c r="F18" s="37">
        <v>2860</v>
      </c>
      <c r="G18" s="37">
        <v>98576.8</v>
      </c>
      <c r="Q18">
        <v>7</v>
      </c>
      <c r="R18" s="37">
        <v>0</v>
      </c>
      <c r="S18" s="37"/>
      <c r="T18" s="37"/>
      <c r="U18" s="37"/>
      <c r="V18" s="37"/>
      <c r="W18" s="37">
        <v>0</v>
      </c>
    </row>
    <row r="19" spans="1:23" x14ac:dyDescent="0.35">
      <c r="Q19">
        <v>8</v>
      </c>
      <c r="R19" s="37">
        <v>0</v>
      </c>
      <c r="S19" s="37"/>
      <c r="T19" s="37"/>
      <c r="U19" s="37"/>
      <c r="V19" s="37"/>
      <c r="W19" s="37">
        <v>0</v>
      </c>
    </row>
    <row r="20" spans="1:23" x14ac:dyDescent="0.35">
      <c r="Q20">
        <v>9</v>
      </c>
      <c r="R20" s="37">
        <v>0</v>
      </c>
      <c r="S20" s="37"/>
      <c r="T20" s="37"/>
      <c r="U20" s="37"/>
      <c r="V20" s="37"/>
      <c r="W20" s="37">
        <v>0</v>
      </c>
    </row>
    <row r="21" spans="1:23" x14ac:dyDescent="0.35">
      <c r="Q21">
        <v>10</v>
      </c>
      <c r="R21" s="37">
        <v>0</v>
      </c>
      <c r="S21" s="37"/>
      <c r="T21" s="37"/>
      <c r="U21" s="37"/>
      <c r="V21" s="37"/>
      <c r="W21" s="37">
        <v>0</v>
      </c>
    </row>
    <row r="22" spans="1:23" x14ac:dyDescent="0.35">
      <c r="Q22">
        <v>11</v>
      </c>
      <c r="R22" s="37">
        <v>0</v>
      </c>
      <c r="S22" s="37"/>
      <c r="T22" s="37"/>
      <c r="U22" s="37"/>
      <c r="V22" s="37"/>
      <c r="W22" s="37">
        <v>0</v>
      </c>
    </row>
    <row r="23" spans="1:23" x14ac:dyDescent="0.35">
      <c r="Q23">
        <v>12</v>
      </c>
      <c r="R23" s="37">
        <v>0</v>
      </c>
      <c r="S23" s="37"/>
      <c r="T23" s="37"/>
      <c r="U23" s="37"/>
      <c r="V23" s="37"/>
      <c r="W23" s="37">
        <v>0</v>
      </c>
    </row>
    <row r="24" spans="1:23" x14ac:dyDescent="0.35">
      <c r="O24" s="67" t="s">
        <v>142</v>
      </c>
      <c r="P24" s="67"/>
      <c r="Q24" s="67"/>
      <c r="R24" s="68">
        <v>0</v>
      </c>
      <c r="S24" s="68"/>
      <c r="T24" s="68"/>
      <c r="U24" s="68"/>
      <c r="V24" s="68"/>
      <c r="W24" s="68">
        <v>0</v>
      </c>
    </row>
    <row r="25" spans="1:23" x14ac:dyDescent="0.35">
      <c r="O25" t="s">
        <v>21</v>
      </c>
      <c r="P25">
        <v>2020</v>
      </c>
      <c r="Q25">
        <v>8</v>
      </c>
      <c r="R25" s="37"/>
      <c r="S25" s="37">
        <v>0</v>
      </c>
      <c r="T25" s="37"/>
      <c r="U25" s="37"/>
      <c r="V25" s="37"/>
      <c r="W25" s="37">
        <v>0</v>
      </c>
    </row>
    <row r="26" spans="1:23" x14ac:dyDescent="0.35">
      <c r="Q26">
        <v>9</v>
      </c>
      <c r="R26" s="37"/>
      <c r="S26" s="37">
        <v>0</v>
      </c>
      <c r="T26" s="37"/>
      <c r="U26" s="37"/>
      <c r="V26" s="37"/>
      <c r="W26" s="37">
        <v>0</v>
      </c>
    </row>
    <row r="27" spans="1:23" x14ac:dyDescent="0.35">
      <c r="Q27">
        <v>10</v>
      </c>
      <c r="R27" s="37"/>
      <c r="S27" s="37">
        <v>0</v>
      </c>
      <c r="T27" s="37"/>
      <c r="U27" s="37"/>
      <c r="V27" s="37"/>
      <c r="W27" s="37">
        <v>0</v>
      </c>
    </row>
    <row r="28" spans="1:23" x14ac:dyDescent="0.35">
      <c r="Q28">
        <v>11</v>
      </c>
      <c r="R28" s="37"/>
      <c r="S28" s="37">
        <v>0</v>
      </c>
      <c r="T28" s="37"/>
      <c r="U28" s="37"/>
      <c r="V28" s="37"/>
      <c r="W28" s="37">
        <v>0</v>
      </c>
    </row>
    <row r="29" spans="1:23" x14ac:dyDescent="0.35">
      <c r="Q29">
        <v>12</v>
      </c>
      <c r="R29" s="37"/>
      <c r="S29" s="37">
        <v>0</v>
      </c>
      <c r="T29" s="37"/>
      <c r="U29" s="37"/>
      <c r="V29" s="37"/>
      <c r="W29" s="37">
        <v>0</v>
      </c>
    </row>
    <row r="30" spans="1:23" x14ac:dyDescent="0.35">
      <c r="P30">
        <v>2021</v>
      </c>
      <c r="Q30">
        <v>1</v>
      </c>
      <c r="R30" s="37"/>
      <c r="S30" s="37">
        <v>2008</v>
      </c>
      <c r="T30" s="37"/>
      <c r="U30" s="37"/>
      <c r="V30" s="37"/>
      <c r="W30" s="37">
        <v>2008</v>
      </c>
    </row>
    <row r="31" spans="1:23" x14ac:dyDescent="0.35">
      <c r="Q31">
        <v>2</v>
      </c>
      <c r="R31" s="37"/>
      <c r="S31" s="37">
        <v>6108</v>
      </c>
      <c r="T31" s="37"/>
      <c r="U31" s="37"/>
      <c r="V31" s="37"/>
      <c r="W31" s="37">
        <v>6108</v>
      </c>
    </row>
    <row r="32" spans="1:23" x14ac:dyDescent="0.35">
      <c r="O32" s="67" t="s">
        <v>143</v>
      </c>
      <c r="P32" s="67"/>
      <c r="Q32" s="67"/>
      <c r="R32" s="68"/>
      <c r="S32" s="68">
        <v>8116</v>
      </c>
      <c r="T32" s="68"/>
      <c r="U32" s="68"/>
      <c r="V32" s="68"/>
      <c r="W32" s="68">
        <v>8116</v>
      </c>
    </row>
    <row r="33" spans="15:23" x14ac:dyDescent="0.35">
      <c r="O33" t="s">
        <v>44</v>
      </c>
      <c r="P33">
        <v>2020</v>
      </c>
      <c r="Q33">
        <v>8</v>
      </c>
      <c r="R33" s="37">
        <v>0</v>
      </c>
      <c r="S33" s="37"/>
      <c r="T33" s="37"/>
      <c r="U33" s="37"/>
      <c r="V33" s="37"/>
      <c r="W33" s="37">
        <v>0</v>
      </c>
    </row>
    <row r="34" spans="15:23" x14ac:dyDescent="0.35">
      <c r="Q34">
        <v>11</v>
      </c>
      <c r="R34" s="37">
        <v>0</v>
      </c>
      <c r="S34" s="37"/>
      <c r="T34" s="37"/>
      <c r="U34" s="37"/>
      <c r="V34" s="37"/>
      <c r="W34" s="37">
        <v>0</v>
      </c>
    </row>
    <row r="35" spans="15:23" x14ac:dyDescent="0.35">
      <c r="O35" s="67" t="s">
        <v>144</v>
      </c>
      <c r="P35" s="67"/>
      <c r="Q35" s="67"/>
      <c r="R35" s="68">
        <v>0</v>
      </c>
      <c r="S35" s="68"/>
      <c r="T35" s="68"/>
      <c r="U35" s="68"/>
      <c r="V35" s="68"/>
      <c r="W35" s="68">
        <v>0</v>
      </c>
    </row>
    <row r="36" spans="15:23" x14ac:dyDescent="0.35">
      <c r="O36" t="s">
        <v>24</v>
      </c>
      <c r="P36">
        <v>2020</v>
      </c>
      <c r="Q36">
        <v>10</v>
      </c>
      <c r="R36" s="37"/>
      <c r="S36" s="37"/>
      <c r="T36" s="37"/>
      <c r="U36" s="37">
        <v>0</v>
      </c>
      <c r="V36" s="37"/>
      <c r="W36" s="37">
        <v>0</v>
      </c>
    </row>
    <row r="37" spans="15:23" x14ac:dyDescent="0.35">
      <c r="Q37">
        <v>11</v>
      </c>
      <c r="R37" s="37"/>
      <c r="S37" s="37"/>
      <c r="T37" s="37"/>
      <c r="U37" s="37">
        <v>0</v>
      </c>
      <c r="V37" s="37"/>
      <c r="W37" s="37">
        <v>0</v>
      </c>
    </row>
    <row r="38" spans="15:23" x14ac:dyDescent="0.35">
      <c r="Q38">
        <v>12</v>
      </c>
      <c r="R38" s="37"/>
      <c r="S38" s="37"/>
      <c r="T38" s="37"/>
      <c r="U38" s="37">
        <v>0</v>
      </c>
      <c r="V38" s="37"/>
      <c r="W38" s="37">
        <v>0</v>
      </c>
    </row>
    <row r="39" spans="15:23" x14ac:dyDescent="0.35">
      <c r="P39">
        <v>2021</v>
      </c>
      <c r="Q39">
        <v>1</v>
      </c>
      <c r="R39" s="37"/>
      <c r="S39" s="37"/>
      <c r="T39" s="37"/>
      <c r="U39" s="37">
        <v>22852.799999999999</v>
      </c>
      <c r="V39" s="37"/>
      <c r="W39" s="37">
        <v>22852.799999999999</v>
      </c>
    </row>
    <row r="40" spans="15:23" x14ac:dyDescent="0.35">
      <c r="Q40">
        <v>2</v>
      </c>
      <c r="R40" s="37"/>
      <c r="S40" s="37"/>
      <c r="T40" s="37"/>
      <c r="U40" s="37">
        <v>19396.8</v>
      </c>
      <c r="V40" s="37"/>
      <c r="W40" s="37">
        <v>19396.8</v>
      </c>
    </row>
    <row r="41" spans="15:23" x14ac:dyDescent="0.35">
      <c r="Q41">
        <v>4</v>
      </c>
      <c r="R41" s="37"/>
      <c r="S41" s="37"/>
      <c r="T41" s="37"/>
      <c r="U41" s="37"/>
      <c r="V41" s="37">
        <v>2860</v>
      </c>
      <c r="W41" s="37">
        <v>2860</v>
      </c>
    </row>
    <row r="42" spans="15:23" x14ac:dyDescent="0.35">
      <c r="O42" s="67" t="s">
        <v>145</v>
      </c>
      <c r="P42" s="67"/>
      <c r="Q42" s="67"/>
      <c r="R42" s="68"/>
      <c r="S42" s="68"/>
      <c r="T42" s="68"/>
      <c r="U42" s="68">
        <v>42249.599999999999</v>
      </c>
      <c r="V42" s="68">
        <v>2860</v>
      </c>
      <c r="W42" s="68">
        <v>45109.599999999999</v>
      </c>
    </row>
    <row r="43" spans="15:23" x14ac:dyDescent="0.35">
      <c r="O43" t="s">
        <v>15</v>
      </c>
      <c r="P43">
        <v>2020</v>
      </c>
      <c r="Q43">
        <v>6</v>
      </c>
      <c r="R43" s="37">
        <v>0</v>
      </c>
      <c r="S43" s="37"/>
      <c r="T43" s="37"/>
      <c r="U43" s="37"/>
      <c r="V43" s="37"/>
      <c r="W43" s="37">
        <v>0</v>
      </c>
    </row>
    <row r="44" spans="15:23" x14ac:dyDescent="0.35">
      <c r="O44" s="67" t="s">
        <v>146</v>
      </c>
      <c r="P44" s="67"/>
      <c r="Q44" s="67"/>
      <c r="R44" s="68">
        <v>0</v>
      </c>
      <c r="S44" s="68"/>
      <c r="T44" s="68"/>
      <c r="U44" s="68"/>
      <c r="V44" s="68"/>
      <c r="W44" s="68">
        <v>0</v>
      </c>
    </row>
    <row r="45" spans="15:23" x14ac:dyDescent="0.35">
      <c r="O45" t="s">
        <v>55</v>
      </c>
      <c r="P45">
        <v>2020</v>
      </c>
      <c r="Q45">
        <v>8</v>
      </c>
      <c r="R45" s="37">
        <v>0</v>
      </c>
      <c r="S45" s="37"/>
      <c r="T45" s="37"/>
      <c r="U45" s="37"/>
      <c r="V45" s="37"/>
      <c r="W45" s="37">
        <v>0</v>
      </c>
    </row>
    <row r="46" spans="15:23" x14ac:dyDescent="0.35">
      <c r="Q46">
        <v>9</v>
      </c>
      <c r="R46" s="37">
        <v>0</v>
      </c>
      <c r="S46" s="37"/>
      <c r="T46" s="37"/>
      <c r="U46" s="37"/>
      <c r="V46" s="37"/>
      <c r="W46" s="37">
        <v>0</v>
      </c>
    </row>
    <row r="47" spans="15:23" x14ac:dyDescent="0.35">
      <c r="Q47">
        <v>11</v>
      </c>
      <c r="R47" s="37">
        <v>0</v>
      </c>
      <c r="S47" s="37"/>
      <c r="T47" s="37"/>
      <c r="U47" s="37"/>
      <c r="V47" s="37"/>
      <c r="W47" s="37">
        <v>0</v>
      </c>
    </row>
    <row r="48" spans="15:23" x14ac:dyDescent="0.35">
      <c r="O48" s="67" t="s">
        <v>147</v>
      </c>
      <c r="P48" s="67"/>
      <c r="Q48" s="67"/>
      <c r="R48" s="68">
        <v>0</v>
      </c>
      <c r="S48" s="68"/>
      <c r="T48" s="68"/>
      <c r="U48" s="68"/>
      <c r="V48" s="68"/>
      <c r="W48" s="68">
        <v>0</v>
      </c>
    </row>
    <row r="49" spans="15:23" x14ac:dyDescent="0.35">
      <c r="O49" t="s">
        <v>65</v>
      </c>
      <c r="P49">
        <v>2020</v>
      </c>
      <c r="Q49">
        <v>12</v>
      </c>
      <c r="R49" s="37"/>
      <c r="S49" s="37"/>
      <c r="T49" s="37"/>
      <c r="U49" s="37">
        <v>0</v>
      </c>
      <c r="V49" s="37"/>
      <c r="W49" s="37">
        <v>0</v>
      </c>
    </row>
    <row r="50" spans="15:23" x14ac:dyDescent="0.35">
      <c r="P50">
        <v>2021</v>
      </c>
      <c r="Q50">
        <v>1</v>
      </c>
      <c r="R50" s="37"/>
      <c r="S50" s="37"/>
      <c r="T50" s="37"/>
      <c r="U50" s="37">
        <v>8123</v>
      </c>
      <c r="V50" s="37"/>
      <c r="W50" s="37">
        <v>8123</v>
      </c>
    </row>
    <row r="51" spans="15:23" x14ac:dyDescent="0.35">
      <c r="Q51">
        <v>2</v>
      </c>
      <c r="R51" s="37"/>
      <c r="S51" s="37"/>
      <c r="T51" s="37"/>
      <c r="U51" s="37">
        <v>8123</v>
      </c>
      <c r="V51" s="37"/>
      <c r="W51" s="37">
        <v>8123</v>
      </c>
    </row>
    <row r="52" spans="15:23" x14ac:dyDescent="0.35">
      <c r="Q52">
        <v>3</v>
      </c>
      <c r="R52" s="37"/>
      <c r="S52" s="37"/>
      <c r="T52" s="37"/>
      <c r="U52" s="37">
        <v>17346</v>
      </c>
      <c r="V52" s="37"/>
      <c r="W52" s="37">
        <v>17346</v>
      </c>
    </row>
    <row r="53" spans="15:23" x14ac:dyDescent="0.35">
      <c r="Q53">
        <v>4</v>
      </c>
      <c r="R53" s="37"/>
      <c r="S53" s="37"/>
      <c r="T53" s="37"/>
      <c r="U53" s="37">
        <v>10120</v>
      </c>
      <c r="V53" s="37"/>
      <c r="W53" s="37">
        <v>10120</v>
      </c>
    </row>
    <row r="54" spans="15:23" x14ac:dyDescent="0.35">
      <c r="O54" s="67" t="s">
        <v>214</v>
      </c>
      <c r="P54" s="67"/>
      <c r="Q54" s="67"/>
      <c r="R54" s="68"/>
      <c r="S54" s="68"/>
      <c r="T54" s="68"/>
      <c r="U54" s="68">
        <v>43712</v>
      </c>
      <c r="V54" s="68"/>
      <c r="W54" s="68">
        <v>43712</v>
      </c>
    </row>
    <row r="55" spans="15:23" x14ac:dyDescent="0.35">
      <c r="O55" t="s">
        <v>182</v>
      </c>
      <c r="P55">
        <v>2020</v>
      </c>
      <c r="Q55">
        <v>11</v>
      </c>
      <c r="R55" s="37">
        <v>0</v>
      </c>
      <c r="S55" s="37"/>
      <c r="T55" s="37"/>
      <c r="U55" s="37"/>
      <c r="V55" s="37"/>
      <c r="W55" s="37">
        <v>0</v>
      </c>
    </row>
    <row r="56" spans="15:23" x14ac:dyDescent="0.35">
      <c r="O56" s="67" t="s">
        <v>194</v>
      </c>
      <c r="P56" s="67"/>
      <c r="Q56" s="67"/>
      <c r="R56" s="68">
        <v>0</v>
      </c>
      <c r="S56" s="68"/>
      <c r="T56" s="68"/>
      <c r="U56" s="68"/>
      <c r="V56" s="68"/>
      <c r="W56" s="68">
        <v>0</v>
      </c>
    </row>
    <row r="57" spans="15:23" x14ac:dyDescent="0.35">
      <c r="O57" t="s">
        <v>239</v>
      </c>
      <c r="P57">
        <v>2020</v>
      </c>
      <c r="Q57">
        <v>12</v>
      </c>
      <c r="R57" s="37">
        <v>0</v>
      </c>
      <c r="S57" s="37"/>
      <c r="T57" s="37"/>
      <c r="U57" s="37"/>
      <c r="V57" s="37"/>
      <c r="W57" s="37">
        <v>0</v>
      </c>
    </row>
    <row r="58" spans="15:23" x14ac:dyDescent="0.35">
      <c r="O58" s="67" t="s">
        <v>240</v>
      </c>
      <c r="P58" s="67"/>
      <c r="Q58" s="67"/>
      <c r="R58" s="68">
        <v>0</v>
      </c>
      <c r="S58" s="68"/>
      <c r="T58" s="68"/>
      <c r="U58" s="68"/>
      <c r="V58" s="68"/>
      <c r="W58" s="68">
        <v>0</v>
      </c>
    </row>
    <row r="59" spans="15:23" x14ac:dyDescent="0.35">
      <c r="O59" t="s">
        <v>138</v>
      </c>
      <c r="R59" s="37">
        <v>0</v>
      </c>
      <c r="S59" s="37">
        <v>8116</v>
      </c>
      <c r="T59" s="37">
        <v>1639.2</v>
      </c>
      <c r="U59" s="37">
        <v>85961.600000000006</v>
      </c>
      <c r="V59" s="37">
        <v>2860</v>
      </c>
      <c r="W59" s="37">
        <v>98576.8</v>
      </c>
    </row>
  </sheetData>
  <pageMargins left="0.39370078740157483" right="0.39370078740157483" top="0.39370078740157483" bottom="0" header="0.31496062992125984" footer="0.31496062992125984"/>
  <pageSetup scale="87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G18"/>
  <sheetViews>
    <sheetView workbookViewId="0">
      <selection activeCell="C10" sqref="C10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</cols>
  <sheetData>
    <row r="1" spans="1:7" x14ac:dyDescent="0.35">
      <c r="A1" t="s">
        <v>213</v>
      </c>
    </row>
    <row r="4" spans="1:7" x14ac:dyDescent="0.35">
      <c r="A4" s="28" t="s">
        <v>208</v>
      </c>
      <c r="B4" s="28" t="s">
        <v>92</v>
      </c>
    </row>
    <row r="5" spans="1:7" x14ac:dyDescent="0.35">
      <c r="A5" s="28" t="s">
        <v>1</v>
      </c>
      <c r="B5">
        <v>0</v>
      </c>
      <c r="C5">
        <v>45</v>
      </c>
      <c r="D5">
        <v>60</v>
      </c>
      <c r="E5" t="s">
        <v>158</v>
      </c>
      <c r="F5">
        <v>120</v>
      </c>
      <c r="G5" t="s">
        <v>138</v>
      </c>
    </row>
    <row r="6" spans="1:7" x14ac:dyDescent="0.35">
      <c r="A6" t="s">
        <v>36</v>
      </c>
      <c r="B6" s="37">
        <v>9334</v>
      </c>
      <c r="C6" s="37"/>
      <c r="D6" s="37"/>
      <c r="E6" s="37"/>
      <c r="F6" s="37"/>
      <c r="G6" s="37">
        <v>9334</v>
      </c>
    </row>
    <row r="7" spans="1:7" x14ac:dyDescent="0.35">
      <c r="A7" t="s">
        <v>48</v>
      </c>
      <c r="B7" s="37"/>
      <c r="C7" s="37"/>
      <c r="D7" s="37">
        <v>5606</v>
      </c>
      <c r="E7" s="37"/>
      <c r="F7" s="37"/>
      <c r="G7" s="37">
        <v>5606</v>
      </c>
    </row>
    <row r="8" spans="1:7" x14ac:dyDescent="0.35">
      <c r="A8" t="s">
        <v>61</v>
      </c>
      <c r="B8" s="37"/>
      <c r="C8" s="37"/>
      <c r="D8" s="37">
        <v>4191.2000000000007</v>
      </c>
      <c r="E8" s="37"/>
      <c r="F8" s="37"/>
      <c r="G8" s="37">
        <v>4191.2000000000007</v>
      </c>
    </row>
    <row r="9" spans="1:7" x14ac:dyDescent="0.35">
      <c r="A9" t="s">
        <v>8</v>
      </c>
      <c r="B9" s="37">
        <v>37208</v>
      </c>
      <c r="C9" s="37"/>
      <c r="D9" s="37"/>
      <c r="E9" s="37"/>
      <c r="F9" s="37"/>
      <c r="G9" s="37">
        <v>37208</v>
      </c>
    </row>
    <row r="10" spans="1:7" x14ac:dyDescent="0.35">
      <c r="A10" t="s">
        <v>21</v>
      </c>
      <c r="B10" s="37"/>
      <c r="C10" s="37">
        <v>28025.7</v>
      </c>
      <c r="D10" s="37"/>
      <c r="E10" s="37"/>
      <c r="F10" s="37"/>
      <c r="G10" s="37">
        <v>28025.7</v>
      </c>
    </row>
    <row r="11" spans="1:7" x14ac:dyDescent="0.35">
      <c r="A11" t="s">
        <v>44</v>
      </c>
      <c r="B11" s="37">
        <v>4008</v>
      </c>
      <c r="C11" s="37"/>
      <c r="D11" s="37"/>
      <c r="E11" s="37"/>
      <c r="F11" s="37"/>
      <c r="G11" s="37">
        <v>4008</v>
      </c>
    </row>
    <row r="12" spans="1:7" x14ac:dyDescent="0.35">
      <c r="A12" t="s">
        <v>24</v>
      </c>
      <c r="B12" s="37"/>
      <c r="C12" s="37"/>
      <c r="D12" s="37"/>
      <c r="E12" s="37">
        <v>49425.600000000006</v>
      </c>
      <c r="F12" s="37">
        <v>2860</v>
      </c>
      <c r="G12" s="37">
        <v>52285.600000000006</v>
      </c>
    </row>
    <row r="13" spans="1:7" x14ac:dyDescent="0.35">
      <c r="A13" t="s">
        <v>15</v>
      </c>
      <c r="B13" s="37">
        <v>2067</v>
      </c>
      <c r="C13" s="37"/>
      <c r="D13" s="37"/>
      <c r="E13" s="37"/>
      <c r="F13" s="37"/>
      <c r="G13" s="37">
        <v>2067</v>
      </c>
    </row>
    <row r="14" spans="1:7" x14ac:dyDescent="0.35">
      <c r="A14" t="s">
        <v>55</v>
      </c>
      <c r="B14" s="37">
        <v>9082</v>
      </c>
      <c r="C14" s="37"/>
      <c r="D14" s="37"/>
      <c r="E14" s="37"/>
      <c r="F14" s="37"/>
      <c r="G14" s="37">
        <v>9082</v>
      </c>
    </row>
    <row r="15" spans="1:7" x14ac:dyDescent="0.35">
      <c r="A15" t="s">
        <v>65</v>
      </c>
      <c r="B15" s="37"/>
      <c r="C15" s="37"/>
      <c r="D15" s="37"/>
      <c r="E15" s="37">
        <v>50446</v>
      </c>
      <c r="F15" s="37"/>
      <c r="G15" s="37">
        <v>50446</v>
      </c>
    </row>
    <row r="16" spans="1:7" x14ac:dyDescent="0.35">
      <c r="A16" t="s">
        <v>182</v>
      </c>
      <c r="B16" s="37">
        <v>1082.8000000000002</v>
      </c>
      <c r="C16" s="37"/>
      <c r="D16" s="37"/>
      <c r="E16" s="37"/>
      <c r="F16" s="37"/>
      <c r="G16" s="37">
        <v>1082.8000000000002</v>
      </c>
    </row>
    <row r="17" spans="1:7" x14ac:dyDescent="0.35">
      <c r="A17" t="s">
        <v>239</v>
      </c>
      <c r="B17" s="37">
        <v>799.2</v>
      </c>
      <c r="C17" s="37"/>
      <c r="D17" s="37"/>
      <c r="E17" s="37"/>
      <c r="F17" s="37"/>
      <c r="G17" s="37">
        <v>799.2</v>
      </c>
    </row>
    <row r="18" spans="1:7" x14ac:dyDescent="0.35">
      <c r="A18" t="s">
        <v>138</v>
      </c>
      <c r="B18" s="37">
        <v>63581</v>
      </c>
      <c r="C18" s="37">
        <v>28025.7</v>
      </c>
      <c r="D18" s="37">
        <v>9797.2000000000007</v>
      </c>
      <c r="E18" s="37">
        <v>99871.6</v>
      </c>
      <c r="F18" s="37">
        <v>2860</v>
      </c>
      <c r="G18" s="37">
        <v>204135.5</v>
      </c>
    </row>
  </sheetData>
  <pageMargins left="0.39370078740157483" right="0" top="0.39370078740157483" bottom="0" header="0.31496062992125984" footer="0.31496062992125984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  <pageSetUpPr fitToPage="1"/>
  </sheetPr>
  <dimension ref="A3:X120"/>
  <sheetViews>
    <sheetView topLeftCell="A67" workbookViewId="0">
      <selection activeCell="D82" sqref="D82"/>
    </sheetView>
  </sheetViews>
  <sheetFormatPr defaultRowHeight="14.5" x14ac:dyDescent="0.35"/>
  <cols>
    <col min="1" max="1" width="14.453125" bestFit="1" customWidth="1"/>
    <col min="2" max="2" width="19" customWidth="1"/>
    <col min="3" max="3" width="33.90625" bestFit="1" customWidth="1"/>
    <col min="4" max="4" width="19.7265625" bestFit="1" customWidth="1"/>
    <col min="5" max="5" width="15.453125" style="64" bestFit="1" customWidth="1"/>
    <col min="6" max="6" width="17.6328125" style="64" bestFit="1" customWidth="1"/>
    <col min="7" max="11" width="1.7265625" style="64" customWidth="1"/>
    <col min="12" max="13" width="1.7265625" customWidth="1"/>
    <col min="14" max="14" width="35.1796875" customWidth="1"/>
    <col min="15" max="15" width="16.6328125" bestFit="1" customWidth="1"/>
    <col min="16" max="23" width="8.90625" bestFit="1" customWidth="1"/>
    <col min="24" max="24" width="10.7265625" bestFit="1" customWidth="1"/>
  </cols>
  <sheetData>
    <row r="3" spans="1:24" ht="29" x14ac:dyDescent="0.35">
      <c r="D3" s="28" t="s">
        <v>216</v>
      </c>
      <c r="E3"/>
      <c r="F3"/>
      <c r="G3"/>
      <c r="H3"/>
      <c r="I3"/>
      <c r="N3" s="28" t="s">
        <v>208</v>
      </c>
      <c r="P3" s="51" t="s">
        <v>171</v>
      </c>
    </row>
    <row r="4" spans="1:24" x14ac:dyDescent="0.35">
      <c r="A4" s="28" t="s">
        <v>171</v>
      </c>
      <c r="B4" s="28" t="s">
        <v>2</v>
      </c>
      <c r="C4" s="28" t="s">
        <v>1</v>
      </c>
      <c r="D4" t="s">
        <v>219</v>
      </c>
      <c r="E4" t="s">
        <v>218</v>
      </c>
      <c r="F4" t="s">
        <v>209</v>
      </c>
      <c r="G4"/>
      <c r="H4"/>
      <c r="I4"/>
      <c r="N4" s="28" t="s">
        <v>1</v>
      </c>
      <c r="O4" s="28" t="s">
        <v>2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 t="s">
        <v>138</v>
      </c>
    </row>
    <row r="5" spans="1:24" x14ac:dyDescent="0.35">
      <c r="A5">
        <v>5</v>
      </c>
      <c r="B5" t="s">
        <v>6</v>
      </c>
      <c r="C5" t="s">
        <v>8</v>
      </c>
      <c r="D5" s="37">
        <v>2973</v>
      </c>
      <c r="E5" s="69">
        <v>-2973</v>
      </c>
      <c r="F5" s="37">
        <v>0</v>
      </c>
      <c r="G5"/>
      <c r="H5"/>
      <c r="I5"/>
      <c r="J5" s="65"/>
      <c r="N5" t="s">
        <v>36</v>
      </c>
      <c r="O5" t="s">
        <v>34</v>
      </c>
      <c r="P5" s="37"/>
      <c r="Q5" s="37"/>
      <c r="R5" s="37"/>
      <c r="S5" s="37">
        <v>1586</v>
      </c>
      <c r="T5" s="37"/>
      <c r="U5" s="37"/>
      <c r="V5" s="37"/>
      <c r="W5" s="37"/>
      <c r="X5" s="37">
        <v>1586</v>
      </c>
    </row>
    <row r="6" spans="1:24" x14ac:dyDescent="0.35">
      <c r="A6" s="36" t="s">
        <v>148</v>
      </c>
      <c r="B6" s="36"/>
      <c r="C6" s="36"/>
      <c r="D6" s="38">
        <v>2973</v>
      </c>
      <c r="E6" s="70">
        <v>-2973</v>
      </c>
      <c r="F6" s="38">
        <v>0</v>
      </c>
      <c r="G6"/>
      <c r="H6"/>
      <c r="I6"/>
      <c r="J6" s="65"/>
      <c r="O6" t="s">
        <v>112</v>
      </c>
      <c r="P6" s="37"/>
      <c r="Q6" s="37"/>
      <c r="R6" s="37"/>
      <c r="S6" s="37"/>
      <c r="T6" s="37"/>
      <c r="U6" s="37">
        <v>1496</v>
      </c>
      <c r="V6" s="37"/>
      <c r="W6" s="37"/>
      <c r="X6" s="37">
        <v>1496</v>
      </c>
    </row>
    <row r="7" spans="1:24" x14ac:dyDescent="0.35">
      <c r="A7">
        <v>6</v>
      </c>
      <c r="B7" t="s">
        <v>11</v>
      </c>
      <c r="C7" t="s">
        <v>8</v>
      </c>
      <c r="D7" s="37">
        <v>480</v>
      </c>
      <c r="E7" s="69">
        <v>-480</v>
      </c>
      <c r="F7" s="37">
        <v>0</v>
      </c>
      <c r="G7"/>
      <c r="H7"/>
      <c r="I7"/>
      <c r="J7" s="65"/>
      <c r="O7" t="s">
        <v>130</v>
      </c>
      <c r="P7" s="37"/>
      <c r="Q7" s="37"/>
      <c r="R7" s="37"/>
      <c r="S7" s="37"/>
      <c r="T7" s="37"/>
      <c r="U7" s="37">
        <v>90</v>
      </c>
      <c r="V7" s="37"/>
      <c r="W7" s="37"/>
      <c r="X7" s="37">
        <v>90</v>
      </c>
    </row>
    <row r="8" spans="1:24" x14ac:dyDescent="0.35">
      <c r="B8" t="s">
        <v>12</v>
      </c>
      <c r="C8" t="s">
        <v>15</v>
      </c>
      <c r="D8" s="37">
        <v>2067</v>
      </c>
      <c r="E8" s="69">
        <v>-2067</v>
      </c>
      <c r="F8" s="37">
        <v>0</v>
      </c>
      <c r="G8"/>
      <c r="H8"/>
      <c r="I8"/>
      <c r="J8" s="65"/>
      <c r="O8" t="s">
        <v>133</v>
      </c>
      <c r="P8" s="37"/>
      <c r="Q8" s="37"/>
      <c r="R8" s="37"/>
      <c r="S8" s="37"/>
      <c r="T8" s="37"/>
      <c r="U8" s="37">
        <v>1496</v>
      </c>
      <c r="V8" s="37"/>
      <c r="W8" s="37"/>
      <c r="X8" s="37">
        <v>1496</v>
      </c>
    </row>
    <row r="9" spans="1:24" x14ac:dyDescent="0.35">
      <c r="B9" t="s">
        <v>13</v>
      </c>
      <c r="C9" t="s">
        <v>8</v>
      </c>
      <c r="D9" s="37">
        <v>2435</v>
      </c>
      <c r="E9" s="69">
        <v>-2435</v>
      </c>
      <c r="F9" s="37">
        <v>0</v>
      </c>
      <c r="G9"/>
      <c r="H9"/>
      <c r="I9"/>
      <c r="J9" s="65"/>
      <c r="O9" t="s">
        <v>157</v>
      </c>
      <c r="P9" s="37"/>
      <c r="Q9" s="37"/>
      <c r="R9" s="37"/>
      <c r="S9" s="37"/>
      <c r="T9" s="37"/>
      <c r="U9" s="37">
        <v>1496</v>
      </c>
      <c r="V9" s="37"/>
      <c r="W9" s="37"/>
      <c r="X9" s="37">
        <v>1496</v>
      </c>
    </row>
    <row r="10" spans="1:24" x14ac:dyDescent="0.35">
      <c r="B10" t="s">
        <v>19</v>
      </c>
      <c r="C10" t="s">
        <v>21</v>
      </c>
      <c r="D10" s="37">
        <v>1827.5</v>
      </c>
      <c r="E10" s="69">
        <v>-1827.5</v>
      </c>
      <c r="F10" s="37">
        <v>0</v>
      </c>
      <c r="G10"/>
      <c r="H10"/>
      <c r="I10"/>
      <c r="J10" s="65"/>
      <c r="O10" t="s">
        <v>163</v>
      </c>
      <c r="P10" s="37"/>
      <c r="Q10" s="37"/>
      <c r="R10" s="37"/>
      <c r="S10" s="37"/>
      <c r="T10" s="37"/>
      <c r="U10" s="37"/>
      <c r="V10" s="37">
        <v>1630</v>
      </c>
      <c r="W10" s="37"/>
      <c r="X10" s="37">
        <v>1630</v>
      </c>
    </row>
    <row r="11" spans="1:24" x14ac:dyDescent="0.35">
      <c r="A11" s="36" t="s">
        <v>149</v>
      </c>
      <c r="B11" s="36"/>
      <c r="C11" s="36"/>
      <c r="D11" s="38">
        <v>6809.5</v>
      </c>
      <c r="E11" s="70">
        <v>-6809.5</v>
      </c>
      <c r="F11" s="38">
        <v>0</v>
      </c>
      <c r="G11"/>
      <c r="H11"/>
      <c r="I11"/>
      <c r="J11" s="65"/>
      <c r="O11" t="s">
        <v>181</v>
      </c>
      <c r="P11" s="37"/>
      <c r="Q11" s="37"/>
      <c r="R11" s="37"/>
      <c r="S11" s="37"/>
      <c r="T11" s="37"/>
      <c r="U11" s="37"/>
      <c r="V11" s="37">
        <v>1540</v>
      </c>
      <c r="W11" s="37"/>
      <c r="X11" s="37">
        <v>1540</v>
      </c>
    </row>
    <row r="12" spans="1:24" x14ac:dyDescent="0.35">
      <c r="A12">
        <v>7</v>
      </c>
      <c r="B12" t="s">
        <v>22</v>
      </c>
      <c r="C12" t="s">
        <v>24</v>
      </c>
      <c r="D12" s="37">
        <v>1836</v>
      </c>
      <c r="E12" s="69">
        <v>-1836</v>
      </c>
      <c r="F12" s="37">
        <v>0</v>
      </c>
      <c r="G12"/>
      <c r="H12"/>
      <c r="I12"/>
      <c r="J12" s="65"/>
      <c r="N12" s="36" t="s">
        <v>139</v>
      </c>
      <c r="O12" s="36"/>
      <c r="P12" s="38"/>
      <c r="Q12" s="38"/>
      <c r="R12" s="38"/>
      <c r="S12" s="38">
        <v>1586</v>
      </c>
      <c r="T12" s="38"/>
      <c r="U12" s="38">
        <v>4578</v>
      </c>
      <c r="V12" s="38">
        <v>3170</v>
      </c>
      <c r="W12" s="38"/>
      <c r="X12" s="38">
        <v>9334</v>
      </c>
    </row>
    <row r="13" spans="1:24" x14ac:dyDescent="0.35">
      <c r="B13" t="s">
        <v>27</v>
      </c>
      <c r="C13" t="s">
        <v>21</v>
      </c>
      <c r="D13" s="37">
        <v>1200</v>
      </c>
      <c r="E13" s="69">
        <v>-1200</v>
      </c>
      <c r="F13" s="37">
        <v>0</v>
      </c>
      <c r="G13"/>
      <c r="H13"/>
      <c r="I13"/>
      <c r="J13" s="65"/>
      <c r="N13" t="s">
        <v>48</v>
      </c>
      <c r="O13" t="s">
        <v>50</v>
      </c>
      <c r="P13" s="37"/>
      <c r="Q13" s="37"/>
      <c r="R13" s="37"/>
      <c r="S13" s="37">
        <v>2956</v>
      </c>
      <c r="T13" s="37"/>
      <c r="U13" s="37"/>
      <c r="V13" s="37"/>
      <c r="W13" s="37"/>
      <c r="X13" s="37">
        <v>2956</v>
      </c>
    </row>
    <row r="14" spans="1:24" x14ac:dyDescent="0.35">
      <c r="B14" t="s">
        <v>28</v>
      </c>
      <c r="C14" t="s">
        <v>8</v>
      </c>
      <c r="D14" s="37">
        <v>2098</v>
      </c>
      <c r="E14" s="69">
        <v>-2098</v>
      </c>
      <c r="F14" s="37">
        <v>0</v>
      </c>
      <c r="G14"/>
      <c r="H14"/>
      <c r="I14"/>
      <c r="J14" s="65"/>
      <c r="O14" t="s">
        <v>124</v>
      </c>
      <c r="P14" s="37"/>
      <c r="Q14" s="37"/>
      <c r="R14" s="37"/>
      <c r="S14" s="37"/>
      <c r="T14" s="37"/>
      <c r="U14" s="37">
        <v>2650</v>
      </c>
      <c r="V14" s="37"/>
      <c r="W14" s="37"/>
      <c r="X14" s="37">
        <v>2650</v>
      </c>
    </row>
    <row r="15" spans="1:24" x14ac:dyDescent="0.35">
      <c r="A15" s="36" t="s">
        <v>150</v>
      </c>
      <c r="B15" s="36"/>
      <c r="C15" s="36"/>
      <c r="D15" s="38">
        <v>5134</v>
      </c>
      <c r="E15" s="70">
        <v>-5134</v>
      </c>
      <c r="F15" s="38">
        <v>0</v>
      </c>
      <c r="G15"/>
      <c r="H15"/>
      <c r="I15"/>
      <c r="J15" s="65"/>
      <c r="N15" s="36" t="s">
        <v>140</v>
      </c>
      <c r="O15" s="36"/>
      <c r="P15" s="38"/>
      <c r="Q15" s="38"/>
      <c r="R15" s="38"/>
      <c r="S15" s="38">
        <v>2956</v>
      </c>
      <c r="T15" s="38"/>
      <c r="U15" s="38">
        <v>2650</v>
      </c>
      <c r="V15" s="38"/>
      <c r="W15" s="38"/>
      <c r="X15" s="38">
        <v>5606</v>
      </c>
    </row>
    <row r="16" spans="1:24" x14ac:dyDescent="0.35">
      <c r="A16">
        <v>8</v>
      </c>
      <c r="B16" t="s">
        <v>31</v>
      </c>
      <c r="C16" t="s">
        <v>24</v>
      </c>
      <c r="D16" s="37">
        <v>2508</v>
      </c>
      <c r="E16" s="69">
        <v>-2508</v>
      </c>
      <c r="F16" s="37">
        <v>0</v>
      </c>
      <c r="G16"/>
      <c r="H16"/>
      <c r="I16"/>
      <c r="J16" s="65"/>
      <c r="N16" t="s">
        <v>61</v>
      </c>
      <c r="O16" t="s">
        <v>58</v>
      </c>
      <c r="P16" s="37"/>
      <c r="Q16" s="37"/>
      <c r="R16" s="37"/>
      <c r="S16" s="37">
        <v>2552</v>
      </c>
      <c r="T16" s="37"/>
      <c r="U16" s="37"/>
      <c r="V16" s="37"/>
      <c r="W16" s="37"/>
      <c r="X16" s="37">
        <v>2552</v>
      </c>
    </row>
    <row r="17" spans="1:24" x14ac:dyDescent="0.35">
      <c r="B17" t="s">
        <v>32</v>
      </c>
      <c r="C17" t="s">
        <v>24</v>
      </c>
      <c r="D17" s="37">
        <v>2508</v>
      </c>
      <c r="E17" s="69">
        <v>-2508</v>
      </c>
      <c r="F17" s="37">
        <v>0</v>
      </c>
      <c r="G17"/>
      <c r="H17"/>
      <c r="I17"/>
      <c r="J17" s="65"/>
      <c r="O17" t="s">
        <v>164</v>
      </c>
      <c r="P17" s="37"/>
      <c r="Q17" s="37"/>
      <c r="R17" s="37"/>
      <c r="S17" s="37"/>
      <c r="T17" s="37"/>
      <c r="U17" s="37"/>
      <c r="V17" s="37">
        <v>1231.2</v>
      </c>
      <c r="W17" s="37"/>
      <c r="X17" s="37">
        <v>1231.2</v>
      </c>
    </row>
    <row r="18" spans="1:24" x14ac:dyDescent="0.35">
      <c r="B18" t="s">
        <v>33</v>
      </c>
      <c r="C18" t="s">
        <v>24</v>
      </c>
      <c r="D18" s="37">
        <v>324</v>
      </c>
      <c r="E18" s="69">
        <v>-324</v>
      </c>
      <c r="F18" s="37">
        <v>0</v>
      </c>
      <c r="G18"/>
      <c r="H18"/>
      <c r="I18"/>
      <c r="J18" s="65"/>
      <c r="O18" t="s">
        <v>191</v>
      </c>
      <c r="P18" s="37"/>
      <c r="Q18" s="37"/>
      <c r="R18" s="37"/>
      <c r="S18" s="37"/>
      <c r="T18" s="37"/>
      <c r="U18" s="37"/>
      <c r="V18" s="37">
        <v>408</v>
      </c>
      <c r="W18" s="37"/>
      <c r="X18" s="37">
        <v>408</v>
      </c>
    </row>
    <row r="19" spans="1:24" x14ac:dyDescent="0.35">
      <c r="B19" t="s">
        <v>34</v>
      </c>
      <c r="C19" t="s">
        <v>36</v>
      </c>
      <c r="D19" s="37">
        <v>1586</v>
      </c>
      <c r="E19" s="69">
        <v>-1586</v>
      </c>
      <c r="F19" s="37">
        <v>0</v>
      </c>
      <c r="G19"/>
      <c r="H19"/>
      <c r="I19"/>
      <c r="J19" s="65"/>
      <c r="N19" s="36" t="s">
        <v>141</v>
      </c>
      <c r="O19" s="36"/>
      <c r="P19" s="38"/>
      <c r="Q19" s="38"/>
      <c r="R19" s="38"/>
      <c r="S19" s="38">
        <v>2552</v>
      </c>
      <c r="T19" s="38"/>
      <c r="U19" s="38"/>
      <c r="V19" s="38">
        <v>1639.2</v>
      </c>
      <c r="W19" s="38"/>
      <c r="X19" s="38">
        <v>4191.2</v>
      </c>
    </row>
    <row r="20" spans="1:24" x14ac:dyDescent="0.35">
      <c r="B20" t="s">
        <v>37</v>
      </c>
      <c r="C20" t="s">
        <v>21</v>
      </c>
      <c r="D20" s="37">
        <v>3406</v>
      </c>
      <c r="E20" s="69">
        <v>-3406</v>
      </c>
      <c r="F20" s="37">
        <v>0</v>
      </c>
      <c r="G20"/>
      <c r="H20"/>
      <c r="I20"/>
      <c r="J20" s="65"/>
      <c r="N20" t="s">
        <v>8</v>
      </c>
      <c r="O20" t="s">
        <v>6</v>
      </c>
      <c r="P20" s="37">
        <v>2973</v>
      </c>
      <c r="Q20" s="37"/>
      <c r="R20" s="37"/>
      <c r="S20" s="37"/>
      <c r="T20" s="37"/>
      <c r="U20" s="37"/>
      <c r="V20" s="37"/>
      <c r="W20" s="37"/>
      <c r="X20" s="37">
        <v>2973</v>
      </c>
    </row>
    <row r="21" spans="1:24" x14ac:dyDescent="0.35">
      <c r="B21" t="s">
        <v>38</v>
      </c>
      <c r="C21" t="s">
        <v>8</v>
      </c>
      <c r="D21" s="37">
        <v>2922</v>
      </c>
      <c r="E21" s="69">
        <v>-2922</v>
      </c>
      <c r="F21" s="37">
        <v>0</v>
      </c>
      <c r="G21"/>
      <c r="H21"/>
      <c r="I21"/>
      <c r="J21" s="65"/>
      <c r="O21" t="s">
        <v>11</v>
      </c>
      <c r="P21" s="37"/>
      <c r="Q21" s="37">
        <v>480</v>
      </c>
      <c r="R21" s="37"/>
      <c r="S21" s="37"/>
      <c r="T21" s="37"/>
      <c r="U21" s="37"/>
      <c r="V21" s="37"/>
      <c r="W21" s="37"/>
      <c r="X21" s="37">
        <v>480</v>
      </c>
    </row>
    <row r="22" spans="1:24" x14ac:dyDescent="0.35">
      <c r="B22" t="s">
        <v>39</v>
      </c>
      <c r="C22" t="s">
        <v>8</v>
      </c>
      <c r="D22" s="37">
        <v>960</v>
      </c>
      <c r="E22" s="69">
        <v>-960</v>
      </c>
      <c r="F22" s="37">
        <v>0</v>
      </c>
      <c r="G22"/>
      <c r="H22"/>
      <c r="I22"/>
      <c r="J22" s="65"/>
      <c r="O22" t="s">
        <v>13</v>
      </c>
      <c r="P22" s="37"/>
      <c r="Q22" s="37">
        <v>2435</v>
      </c>
      <c r="R22" s="37"/>
      <c r="S22" s="37"/>
      <c r="T22" s="37"/>
      <c r="U22" s="37"/>
      <c r="V22" s="37"/>
      <c r="W22" s="37"/>
      <c r="X22" s="37">
        <v>2435</v>
      </c>
    </row>
    <row r="23" spans="1:24" x14ac:dyDescent="0.35">
      <c r="B23" t="s">
        <v>41</v>
      </c>
      <c r="C23" t="s">
        <v>21</v>
      </c>
      <c r="D23" s="37">
        <v>367.2</v>
      </c>
      <c r="E23" s="69">
        <v>-367.2</v>
      </c>
      <c r="F23" s="37">
        <v>0</v>
      </c>
      <c r="G23"/>
      <c r="H23"/>
      <c r="I23"/>
      <c r="J23" s="65"/>
      <c r="O23" t="s">
        <v>28</v>
      </c>
      <c r="P23" s="37"/>
      <c r="Q23" s="37"/>
      <c r="R23" s="37">
        <v>2098</v>
      </c>
      <c r="S23" s="37"/>
      <c r="T23" s="37"/>
      <c r="U23" s="37"/>
      <c r="V23" s="37"/>
      <c r="W23" s="37"/>
      <c r="X23" s="37">
        <v>2098</v>
      </c>
    </row>
    <row r="24" spans="1:24" x14ac:dyDescent="0.35">
      <c r="B24" t="s">
        <v>42</v>
      </c>
      <c r="C24" t="s">
        <v>44</v>
      </c>
      <c r="D24" s="37">
        <v>1706</v>
      </c>
      <c r="E24" s="69">
        <v>-1706</v>
      </c>
      <c r="F24" s="37">
        <v>0</v>
      </c>
      <c r="G24"/>
      <c r="H24"/>
      <c r="I24"/>
      <c r="J24" s="65"/>
      <c r="O24" t="s">
        <v>38</v>
      </c>
      <c r="P24" s="37"/>
      <c r="Q24" s="37"/>
      <c r="R24" s="37"/>
      <c r="S24" s="37">
        <v>2922</v>
      </c>
      <c r="T24" s="37"/>
      <c r="U24" s="37"/>
      <c r="V24" s="37"/>
      <c r="W24" s="37"/>
      <c r="X24" s="37">
        <v>2922</v>
      </c>
    </row>
    <row r="25" spans="1:24" x14ac:dyDescent="0.35">
      <c r="B25" t="s">
        <v>50</v>
      </c>
      <c r="C25" t="s">
        <v>48</v>
      </c>
      <c r="D25" s="37">
        <v>2956</v>
      </c>
      <c r="E25" s="69">
        <v>-2956</v>
      </c>
      <c r="F25" s="37">
        <v>0</v>
      </c>
      <c r="G25"/>
      <c r="H25"/>
      <c r="I25"/>
      <c r="J25" s="65"/>
      <c r="O25" t="s">
        <v>39</v>
      </c>
      <c r="P25" s="37"/>
      <c r="Q25" s="37"/>
      <c r="R25" s="37"/>
      <c r="S25" s="37">
        <v>960</v>
      </c>
      <c r="T25" s="37"/>
      <c r="U25" s="37"/>
      <c r="V25" s="37"/>
      <c r="W25" s="37"/>
      <c r="X25" s="37">
        <v>960</v>
      </c>
    </row>
    <row r="26" spans="1:24" x14ac:dyDescent="0.35">
      <c r="B26" t="s">
        <v>53</v>
      </c>
      <c r="C26" t="s">
        <v>55</v>
      </c>
      <c r="D26" s="37">
        <v>1452</v>
      </c>
      <c r="E26" s="69">
        <v>-1452</v>
      </c>
      <c r="F26" s="37">
        <v>0</v>
      </c>
      <c r="G26"/>
      <c r="H26"/>
      <c r="I26"/>
      <c r="J26" s="65"/>
      <c r="O26" t="s">
        <v>59</v>
      </c>
      <c r="P26" s="37"/>
      <c r="Q26" s="37"/>
      <c r="R26" s="37"/>
      <c r="S26" s="37">
        <v>1496</v>
      </c>
      <c r="T26" s="37"/>
      <c r="U26" s="37"/>
      <c r="V26" s="37"/>
      <c r="W26" s="37"/>
      <c r="X26" s="37">
        <v>1496</v>
      </c>
    </row>
    <row r="27" spans="1:24" x14ac:dyDescent="0.35">
      <c r="B27" t="s">
        <v>56</v>
      </c>
      <c r="C27" t="s">
        <v>21</v>
      </c>
      <c r="D27" s="37">
        <v>1903</v>
      </c>
      <c r="E27" s="69">
        <v>-1903</v>
      </c>
      <c r="F27" s="37">
        <v>0</v>
      </c>
      <c r="G27"/>
      <c r="H27"/>
      <c r="I27"/>
      <c r="J27" s="65"/>
      <c r="O27" t="s">
        <v>71</v>
      </c>
      <c r="P27" s="37"/>
      <c r="Q27" s="37"/>
      <c r="R27" s="37"/>
      <c r="S27" s="37"/>
      <c r="T27" s="37">
        <v>1250</v>
      </c>
      <c r="U27" s="37"/>
      <c r="V27" s="37"/>
      <c r="W27" s="37"/>
      <c r="X27" s="37">
        <v>1250</v>
      </c>
    </row>
    <row r="28" spans="1:24" x14ac:dyDescent="0.35">
      <c r="B28" t="s">
        <v>58</v>
      </c>
      <c r="C28" t="s">
        <v>61</v>
      </c>
      <c r="D28" s="37">
        <v>2552</v>
      </c>
      <c r="E28" s="69">
        <v>-2552</v>
      </c>
      <c r="F28" s="37">
        <v>0</v>
      </c>
      <c r="G28"/>
      <c r="H28"/>
      <c r="I28"/>
      <c r="J28" s="65"/>
      <c r="O28" t="s">
        <v>96</v>
      </c>
      <c r="P28" s="37"/>
      <c r="Q28" s="37"/>
      <c r="R28" s="37"/>
      <c r="S28" s="37"/>
      <c r="T28" s="37">
        <v>2458</v>
      </c>
      <c r="U28" s="37"/>
      <c r="V28" s="37"/>
      <c r="W28" s="37"/>
      <c r="X28" s="37">
        <v>2458</v>
      </c>
    </row>
    <row r="29" spans="1:24" x14ac:dyDescent="0.35">
      <c r="B29" t="s">
        <v>59</v>
      </c>
      <c r="C29" t="s">
        <v>8</v>
      </c>
      <c r="D29" s="37">
        <v>1496</v>
      </c>
      <c r="E29" s="69">
        <v>-1496</v>
      </c>
      <c r="F29" s="37">
        <v>0</v>
      </c>
      <c r="G29"/>
      <c r="H29"/>
      <c r="I29"/>
      <c r="J29" s="65"/>
      <c r="O29" t="s">
        <v>106</v>
      </c>
      <c r="P29" s="37"/>
      <c r="Q29" s="37"/>
      <c r="R29" s="37"/>
      <c r="S29" s="37"/>
      <c r="T29" s="37">
        <v>1977</v>
      </c>
      <c r="U29" s="37"/>
      <c r="V29" s="37"/>
      <c r="W29" s="37"/>
      <c r="X29" s="37">
        <v>1977</v>
      </c>
    </row>
    <row r="30" spans="1:24" x14ac:dyDescent="0.35">
      <c r="B30" t="s">
        <v>63</v>
      </c>
      <c r="C30" t="s">
        <v>65</v>
      </c>
      <c r="D30" s="37">
        <v>6734</v>
      </c>
      <c r="E30" s="69">
        <v>-6734</v>
      </c>
      <c r="F30" s="37">
        <v>0</v>
      </c>
      <c r="G30"/>
      <c r="H30"/>
      <c r="I30"/>
      <c r="J30" s="65"/>
      <c r="O30" t="s">
        <v>109</v>
      </c>
      <c r="P30" s="37"/>
      <c r="Q30" s="37"/>
      <c r="R30" s="37"/>
      <c r="S30" s="37"/>
      <c r="T30" s="37">
        <v>1392</v>
      </c>
      <c r="U30" s="37"/>
      <c r="V30" s="37"/>
      <c r="W30" s="37"/>
      <c r="X30" s="37">
        <v>1392</v>
      </c>
    </row>
    <row r="31" spans="1:24" x14ac:dyDescent="0.35">
      <c r="A31" s="36" t="s">
        <v>151</v>
      </c>
      <c r="B31" s="36"/>
      <c r="C31" s="36"/>
      <c r="D31" s="38">
        <v>33380.199999999997</v>
      </c>
      <c r="E31" s="70">
        <v>-33380.199999999997</v>
      </c>
      <c r="F31" s="38">
        <v>0</v>
      </c>
      <c r="G31"/>
      <c r="H31"/>
      <c r="I31"/>
      <c r="J31" s="65"/>
      <c r="O31" t="s">
        <v>111</v>
      </c>
      <c r="P31" s="37"/>
      <c r="Q31" s="37"/>
      <c r="R31" s="37"/>
      <c r="S31" s="37"/>
      <c r="T31" s="37">
        <v>1496</v>
      </c>
      <c r="U31" s="37"/>
      <c r="V31" s="37"/>
      <c r="W31" s="37"/>
      <c r="X31" s="37">
        <v>1496</v>
      </c>
    </row>
    <row r="32" spans="1:24" x14ac:dyDescent="0.35">
      <c r="A32">
        <v>9</v>
      </c>
      <c r="B32" t="s">
        <v>69</v>
      </c>
      <c r="C32" t="s">
        <v>55</v>
      </c>
      <c r="D32" s="37">
        <v>3968</v>
      </c>
      <c r="E32" s="69">
        <v>-3968</v>
      </c>
      <c r="F32" s="37">
        <v>0</v>
      </c>
      <c r="G32"/>
      <c r="H32"/>
      <c r="I32"/>
      <c r="J32" s="65"/>
      <c r="O32" t="s">
        <v>123</v>
      </c>
      <c r="P32" s="37"/>
      <c r="Q32" s="37"/>
      <c r="R32" s="37"/>
      <c r="S32" s="37"/>
      <c r="T32" s="37"/>
      <c r="U32" s="37">
        <v>2458</v>
      </c>
      <c r="V32" s="37"/>
      <c r="W32" s="37"/>
      <c r="X32" s="37">
        <v>2458</v>
      </c>
    </row>
    <row r="33" spans="1:24" x14ac:dyDescent="0.35">
      <c r="B33" t="s">
        <v>71</v>
      </c>
      <c r="C33" t="s">
        <v>8</v>
      </c>
      <c r="D33" s="37">
        <v>1250</v>
      </c>
      <c r="E33" s="69">
        <v>-1250</v>
      </c>
      <c r="F33" s="37">
        <v>0</v>
      </c>
      <c r="G33"/>
      <c r="H33"/>
      <c r="I33"/>
      <c r="J33" s="65"/>
      <c r="O33" t="s">
        <v>129</v>
      </c>
      <c r="P33" s="37"/>
      <c r="Q33" s="37"/>
      <c r="R33" s="37"/>
      <c r="S33" s="37"/>
      <c r="T33" s="37"/>
      <c r="U33" s="37">
        <v>1645</v>
      </c>
      <c r="V33" s="37"/>
      <c r="W33" s="37"/>
      <c r="X33" s="37">
        <v>1645</v>
      </c>
    </row>
    <row r="34" spans="1:24" x14ac:dyDescent="0.35">
      <c r="B34" t="s">
        <v>96</v>
      </c>
      <c r="C34" t="s">
        <v>8</v>
      </c>
      <c r="D34" s="37">
        <v>2458</v>
      </c>
      <c r="E34" s="69">
        <v>-2458</v>
      </c>
      <c r="F34" s="37">
        <v>0</v>
      </c>
      <c r="G34"/>
      <c r="H34"/>
      <c r="I34"/>
      <c r="J34" s="65"/>
      <c r="O34" t="s">
        <v>156</v>
      </c>
      <c r="P34" s="37"/>
      <c r="Q34" s="37"/>
      <c r="R34" s="37"/>
      <c r="S34" s="37"/>
      <c r="T34" s="37"/>
      <c r="U34" s="37">
        <v>2458</v>
      </c>
      <c r="V34" s="37"/>
      <c r="W34" s="37"/>
      <c r="X34" s="37">
        <v>2458</v>
      </c>
    </row>
    <row r="35" spans="1:24" x14ac:dyDescent="0.35">
      <c r="B35" t="s">
        <v>104</v>
      </c>
      <c r="C35" t="s">
        <v>24</v>
      </c>
      <c r="D35" s="37">
        <v>11247.599999999999</v>
      </c>
      <c r="E35" s="69"/>
      <c r="F35" s="37">
        <v>11247.599999999999</v>
      </c>
      <c r="G35"/>
      <c r="H35"/>
      <c r="I35"/>
      <c r="J35" s="65"/>
      <c r="O35" t="s">
        <v>162</v>
      </c>
      <c r="P35" s="37"/>
      <c r="Q35" s="37"/>
      <c r="R35" s="37"/>
      <c r="S35" s="37"/>
      <c r="T35" s="37"/>
      <c r="U35" s="37"/>
      <c r="V35" s="37">
        <v>1954</v>
      </c>
      <c r="W35" s="37"/>
      <c r="X35" s="37">
        <v>1954</v>
      </c>
    </row>
    <row r="36" spans="1:24" x14ac:dyDescent="0.35">
      <c r="B36" t="s">
        <v>106</v>
      </c>
      <c r="C36" t="s">
        <v>8</v>
      </c>
      <c r="D36" s="37">
        <v>1977</v>
      </c>
      <c r="E36" s="69">
        <v>-1977</v>
      </c>
      <c r="F36" s="37">
        <v>0</v>
      </c>
      <c r="G36"/>
      <c r="H36"/>
      <c r="I36"/>
      <c r="J36" s="65"/>
      <c r="O36" t="s">
        <v>174</v>
      </c>
      <c r="P36" s="37"/>
      <c r="Q36" s="37"/>
      <c r="R36" s="37"/>
      <c r="S36" s="37"/>
      <c r="T36" s="37"/>
      <c r="U36" s="37"/>
      <c r="V36" s="37">
        <v>1584</v>
      </c>
      <c r="W36" s="37"/>
      <c r="X36" s="37">
        <v>1584</v>
      </c>
    </row>
    <row r="37" spans="1:24" x14ac:dyDescent="0.35">
      <c r="B37" t="s">
        <v>107</v>
      </c>
      <c r="C37" t="s">
        <v>24</v>
      </c>
      <c r="D37" s="37">
        <v>11605.2</v>
      </c>
      <c r="E37" s="69"/>
      <c r="F37" s="37">
        <v>11605.2</v>
      </c>
      <c r="G37"/>
      <c r="H37"/>
      <c r="I37"/>
      <c r="J37" s="65"/>
      <c r="O37" t="s">
        <v>175</v>
      </c>
      <c r="P37" s="37"/>
      <c r="Q37" s="37"/>
      <c r="R37" s="37"/>
      <c r="S37" s="37"/>
      <c r="T37" s="37"/>
      <c r="U37" s="37"/>
      <c r="V37" s="37">
        <v>520</v>
      </c>
      <c r="W37" s="37"/>
      <c r="X37" s="37">
        <v>520</v>
      </c>
    </row>
    <row r="38" spans="1:24" x14ac:dyDescent="0.35">
      <c r="B38" t="s">
        <v>108</v>
      </c>
      <c r="C38" t="s">
        <v>65</v>
      </c>
      <c r="D38" s="37">
        <v>8123</v>
      </c>
      <c r="E38" s="69"/>
      <c r="F38" s="37">
        <v>8123</v>
      </c>
      <c r="G38"/>
      <c r="H38"/>
      <c r="I38"/>
      <c r="J38" s="65"/>
      <c r="O38" t="s">
        <v>190</v>
      </c>
      <c r="P38" s="37"/>
      <c r="Q38" s="37"/>
      <c r="R38" s="37"/>
      <c r="S38" s="37"/>
      <c r="T38" s="37"/>
      <c r="U38" s="37"/>
      <c r="V38" s="37">
        <v>2424</v>
      </c>
      <c r="W38" s="37"/>
      <c r="X38" s="37">
        <v>2424</v>
      </c>
    </row>
    <row r="39" spans="1:24" x14ac:dyDescent="0.35">
      <c r="B39" t="s">
        <v>109</v>
      </c>
      <c r="C39" t="s">
        <v>8</v>
      </c>
      <c r="D39" s="37">
        <v>1392</v>
      </c>
      <c r="E39" s="69">
        <v>-1392</v>
      </c>
      <c r="F39" s="37">
        <v>0</v>
      </c>
      <c r="G39"/>
      <c r="H39"/>
      <c r="I39"/>
      <c r="J39" s="65"/>
      <c r="O39" t="s">
        <v>222</v>
      </c>
      <c r="P39" s="37"/>
      <c r="Q39" s="37"/>
      <c r="R39" s="37"/>
      <c r="S39" s="37"/>
      <c r="T39" s="37"/>
      <c r="U39" s="37"/>
      <c r="V39" s="37"/>
      <c r="W39" s="37">
        <v>2228</v>
      </c>
      <c r="X39" s="37">
        <v>2228</v>
      </c>
    </row>
    <row r="40" spans="1:24" x14ac:dyDescent="0.35">
      <c r="B40" t="s">
        <v>111</v>
      </c>
      <c r="C40" t="s">
        <v>8</v>
      </c>
      <c r="D40" s="37">
        <v>1496</v>
      </c>
      <c r="E40" s="69">
        <v>-1496</v>
      </c>
      <c r="F40" s="37">
        <v>0</v>
      </c>
      <c r="G40"/>
      <c r="H40"/>
      <c r="I40"/>
      <c r="J40" s="65"/>
      <c r="N40" s="36" t="s">
        <v>142</v>
      </c>
      <c r="O40" s="36"/>
      <c r="P40" s="38">
        <v>2973</v>
      </c>
      <c r="Q40" s="38">
        <v>2915</v>
      </c>
      <c r="R40" s="38">
        <v>2098</v>
      </c>
      <c r="S40" s="38">
        <v>5378</v>
      </c>
      <c r="T40" s="38">
        <v>8573</v>
      </c>
      <c r="U40" s="38">
        <v>6561</v>
      </c>
      <c r="V40" s="38">
        <v>6482</v>
      </c>
      <c r="W40" s="38">
        <v>2228</v>
      </c>
      <c r="X40" s="38">
        <v>37208</v>
      </c>
    </row>
    <row r="41" spans="1:24" x14ac:dyDescent="0.35">
      <c r="A41" s="36" t="s">
        <v>152</v>
      </c>
      <c r="B41" s="36"/>
      <c r="C41" s="36"/>
      <c r="D41" s="38">
        <v>43516.800000000003</v>
      </c>
      <c r="E41" s="70">
        <v>-12541</v>
      </c>
      <c r="F41" s="38">
        <v>30975.8</v>
      </c>
      <c r="G41"/>
      <c r="H41"/>
      <c r="I41"/>
      <c r="J41" s="65"/>
      <c r="N41" t="s">
        <v>21</v>
      </c>
      <c r="O41" t="s">
        <v>19</v>
      </c>
      <c r="P41" s="37"/>
      <c r="Q41" s="37">
        <v>1827.5</v>
      </c>
      <c r="R41" s="37"/>
      <c r="S41" s="37"/>
      <c r="T41" s="37"/>
      <c r="U41" s="37"/>
      <c r="V41" s="37"/>
      <c r="W41" s="37"/>
      <c r="X41" s="37">
        <v>1827.5</v>
      </c>
    </row>
    <row r="42" spans="1:24" x14ac:dyDescent="0.35">
      <c r="A42">
        <v>10</v>
      </c>
      <c r="B42" t="s">
        <v>112</v>
      </c>
      <c r="C42" t="s">
        <v>36</v>
      </c>
      <c r="D42" s="37">
        <v>1496</v>
      </c>
      <c r="E42" s="69">
        <v>-1496</v>
      </c>
      <c r="F42" s="37">
        <v>0</v>
      </c>
      <c r="G42"/>
      <c r="H42"/>
      <c r="I42"/>
      <c r="J42" s="65"/>
      <c r="O42" t="s">
        <v>27</v>
      </c>
      <c r="P42" s="37"/>
      <c r="Q42" s="37"/>
      <c r="R42" s="37">
        <v>1200</v>
      </c>
      <c r="S42" s="37"/>
      <c r="T42" s="37"/>
      <c r="U42" s="37"/>
      <c r="V42" s="37"/>
      <c r="W42" s="37"/>
      <c r="X42" s="37">
        <v>1200</v>
      </c>
    </row>
    <row r="43" spans="1:24" x14ac:dyDescent="0.35">
      <c r="B43" t="s">
        <v>115</v>
      </c>
      <c r="C43" t="s">
        <v>21</v>
      </c>
      <c r="D43" s="37">
        <v>5713</v>
      </c>
      <c r="E43" s="69">
        <v>-5713</v>
      </c>
      <c r="F43" s="37">
        <v>0</v>
      </c>
      <c r="G43"/>
      <c r="H43"/>
      <c r="I43"/>
      <c r="J43" s="65"/>
      <c r="O43" t="s">
        <v>37</v>
      </c>
      <c r="P43" s="37"/>
      <c r="Q43" s="37"/>
      <c r="R43" s="37"/>
      <c r="S43" s="37">
        <v>3406</v>
      </c>
      <c r="T43" s="37"/>
      <c r="U43" s="37"/>
      <c r="V43" s="37"/>
      <c r="W43" s="37"/>
      <c r="X43" s="37">
        <v>3406</v>
      </c>
    </row>
    <row r="44" spans="1:24" x14ac:dyDescent="0.35">
      <c r="B44" t="s">
        <v>116</v>
      </c>
      <c r="C44" t="s">
        <v>24</v>
      </c>
      <c r="D44" s="37">
        <v>10618.8</v>
      </c>
      <c r="E44" s="69"/>
      <c r="F44" s="37">
        <v>10618.8</v>
      </c>
      <c r="G44"/>
      <c r="H44"/>
      <c r="I44"/>
      <c r="J44" s="65"/>
      <c r="O44" t="s">
        <v>41</v>
      </c>
      <c r="P44" s="37"/>
      <c r="Q44" s="37"/>
      <c r="R44" s="37"/>
      <c r="S44" s="37">
        <v>367.2</v>
      </c>
      <c r="T44" s="37"/>
      <c r="U44" s="37"/>
      <c r="V44" s="37"/>
      <c r="W44" s="37"/>
      <c r="X44" s="37">
        <v>367.2</v>
      </c>
    </row>
    <row r="45" spans="1:24" x14ac:dyDescent="0.35">
      <c r="B45" t="s">
        <v>119</v>
      </c>
      <c r="C45" t="s">
        <v>24</v>
      </c>
      <c r="D45" s="37">
        <v>8778</v>
      </c>
      <c r="E45" s="69"/>
      <c r="F45" s="37">
        <v>8778</v>
      </c>
      <c r="G45"/>
      <c r="H45"/>
      <c r="I45"/>
      <c r="J45" s="65"/>
      <c r="O45" t="s">
        <v>56</v>
      </c>
      <c r="P45" s="37"/>
      <c r="Q45" s="37"/>
      <c r="R45" s="37"/>
      <c r="S45" s="37">
        <v>1903</v>
      </c>
      <c r="T45" s="37"/>
      <c r="U45" s="37"/>
      <c r="V45" s="37"/>
      <c r="W45" s="37"/>
      <c r="X45" s="37">
        <v>1903</v>
      </c>
    </row>
    <row r="46" spans="1:24" x14ac:dyDescent="0.35">
      <c r="B46" t="s">
        <v>123</v>
      </c>
      <c r="C46" t="s">
        <v>8</v>
      </c>
      <c r="D46" s="37">
        <v>2458</v>
      </c>
      <c r="E46" s="69">
        <v>-2458</v>
      </c>
      <c r="F46" s="37">
        <v>0</v>
      </c>
      <c r="G46"/>
      <c r="H46"/>
      <c r="I46"/>
      <c r="J46" s="65"/>
      <c r="O46" t="s">
        <v>115</v>
      </c>
      <c r="P46" s="37"/>
      <c r="Q46" s="37"/>
      <c r="R46" s="37"/>
      <c r="S46" s="37"/>
      <c r="T46" s="37"/>
      <c r="U46" s="37">
        <v>5713</v>
      </c>
      <c r="V46" s="37"/>
      <c r="W46" s="37"/>
      <c r="X46" s="37">
        <v>5713</v>
      </c>
    </row>
    <row r="47" spans="1:24" x14ac:dyDescent="0.35">
      <c r="B47" t="s">
        <v>124</v>
      </c>
      <c r="C47" t="s">
        <v>48</v>
      </c>
      <c r="D47" s="37">
        <v>2650</v>
      </c>
      <c r="E47" s="69">
        <v>-2650</v>
      </c>
      <c r="F47" s="37">
        <v>0</v>
      </c>
      <c r="G47"/>
      <c r="H47"/>
      <c r="I47"/>
      <c r="J47" s="65"/>
      <c r="O47" t="s">
        <v>125</v>
      </c>
      <c r="P47" s="37"/>
      <c r="Q47" s="37"/>
      <c r="R47" s="37"/>
      <c r="S47" s="37"/>
      <c r="T47" s="37"/>
      <c r="U47" s="37">
        <v>180</v>
      </c>
      <c r="V47" s="37"/>
      <c r="W47" s="37"/>
      <c r="X47" s="37">
        <v>180</v>
      </c>
    </row>
    <row r="48" spans="1:24" x14ac:dyDescent="0.35">
      <c r="B48" t="s">
        <v>125</v>
      </c>
      <c r="C48" t="s">
        <v>21</v>
      </c>
      <c r="D48" s="37">
        <v>180</v>
      </c>
      <c r="E48" s="69">
        <v>-180</v>
      </c>
      <c r="F48" s="37">
        <v>0</v>
      </c>
      <c r="G48"/>
      <c r="H48"/>
      <c r="I48"/>
      <c r="J48" s="65"/>
      <c r="O48" t="s">
        <v>127</v>
      </c>
      <c r="P48" s="37"/>
      <c r="Q48" s="37"/>
      <c r="R48" s="37"/>
      <c r="S48" s="37"/>
      <c r="T48" s="37"/>
      <c r="U48" s="37">
        <v>204</v>
      </c>
      <c r="V48" s="37"/>
      <c r="W48" s="37"/>
      <c r="X48" s="37">
        <v>204</v>
      </c>
    </row>
    <row r="49" spans="1:24" x14ac:dyDescent="0.35">
      <c r="B49" t="s">
        <v>127</v>
      </c>
      <c r="C49" t="s">
        <v>21</v>
      </c>
      <c r="D49" s="37">
        <v>204</v>
      </c>
      <c r="E49" s="69">
        <v>-204</v>
      </c>
      <c r="F49" s="37">
        <v>0</v>
      </c>
      <c r="G49"/>
      <c r="H49"/>
      <c r="I49"/>
      <c r="J49" s="65"/>
      <c r="O49" t="s">
        <v>137</v>
      </c>
      <c r="P49" s="37"/>
      <c r="Q49" s="37"/>
      <c r="R49" s="37"/>
      <c r="S49" s="37"/>
      <c r="T49" s="37"/>
      <c r="U49" s="37">
        <v>5109</v>
      </c>
      <c r="V49" s="37"/>
      <c r="W49" s="37"/>
      <c r="X49" s="37">
        <v>5109</v>
      </c>
    </row>
    <row r="50" spans="1:24" x14ac:dyDescent="0.35">
      <c r="B50" t="s">
        <v>129</v>
      </c>
      <c r="C50" t="s">
        <v>8</v>
      </c>
      <c r="D50" s="37">
        <v>1645</v>
      </c>
      <c r="E50" s="69">
        <v>-1645</v>
      </c>
      <c r="F50" s="37">
        <v>0</v>
      </c>
      <c r="G50"/>
      <c r="H50"/>
      <c r="I50"/>
      <c r="J50" s="65"/>
      <c r="O50" t="s">
        <v>188</v>
      </c>
      <c r="P50" s="37"/>
      <c r="Q50" s="37"/>
      <c r="R50" s="37"/>
      <c r="S50" s="37"/>
      <c r="T50" s="37"/>
      <c r="U50" s="37"/>
      <c r="V50" s="37">
        <v>2008</v>
      </c>
      <c r="W50" s="37"/>
      <c r="X50" s="37">
        <v>2008</v>
      </c>
    </row>
    <row r="51" spans="1:24" x14ac:dyDescent="0.35">
      <c r="B51" t="s">
        <v>130</v>
      </c>
      <c r="C51" t="s">
        <v>36</v>
      </c>
      <c r="D51" s="37">
        <v>90</v>
      </c>
      <c r="E51" s="69">
        <v>-90</v>
      </c>
      <c r="F51" s="37">
        <v>0</v>
      </c>
      <c r="G51"/>
      <c r="H51"/>
      <c r="I51"/>
      <c r="J51" s="65"/>
      <c r="O51" t="s">
        <v>228</v>
      </c>
      <c r="P51" s="37"/>
      <c r="Q51" s="37"/>
      <c r="R51" s="37"/>
      <c r="S51" s="37"/>
      <c r="T51" s="37"/>
      <c r="U51" s="37"/>
      <c r="V51" s="37"/>
      <c r="W51" s="37">
        <v>6108</v>
      </c>
      <c r="X51" s="37">
        <v>6108</v>
      </c>
    </row>
    <row r="52" spans="1:24" x14ac:dyDescent="0.35">
      <c r="B52" t="s">
        <v>133</v>
      </c>
      <c r="C52" t="s">
        <v>36</v>
      </c>
      <c r="D52" s="37">
        <v>1496</v>
      </c>
      <c r="E52" s="69">
        <v>-1496</v>
      </c>
      <c r="F52" s="37">
        <v>0</v>
      </c>
      <c r="G52"/>
      <c r="H52"/>
      <c r="I52"/>
      <c r="J52" s="65"/>
      <c r="N52" s="36" t="s">
        <v>143</v>
      </c>
      <c r="O52" s="36"/>
      <c r="P52" s="38"/>
      <c r="Q52" s="38">
        <v>1827.5</v>
      </c>
      <c r="R52" s="38">
        <v>1200</v>
      </c>
      <c r="S52" s="38">
        <v>5676.2</v>
      </c>
      <c r="T52" s="38"/>
      <c r="U52" s="38">
        <v>11206</v>
      </c>
      <c r="V52" s="38">
        <v>2008</v>
      </c>
      <c r="W52" s="38">
        <v>6108</v>
      </c>
      <c r="X52" s="38">
        <v>28025.7</v>
      </c>
    </row>
    <row r="53" spans="1:24" x14ac:dyDescent="0.35">
      <c r="B53" t="s">
        <v>134</v>
      </c>
      <c r="C53" t="s">
        <v>65</v>
      </c>
      <c r="D53" s="37">
        <v>8123</v>
      </c>
      <c r="E53" s="69"/>
      <c r="F53" s="37">
        <v>8123</v>
      </c>
      <c r="G53"/>
      <c r="H53"/>
      <c r="I53"/>
      <c r="J53" s="65"/>
      <c r="N53" t="s">
        <v>44</v>
      </c>
      <c r="O53" t="s">
        <v>42</v>
      </c>
      <c r="P53" s="37"/>
      <c r="Q53" s="37"/>
      <c r="R53" s="37"/>
      <c r="S53" s="37">
        <v>1706</v>
      </c>
      <c r="T53" s="37"/>
      <c r="U53" s="37"/>
      <c r="V53" s="37"/>
      <c r="W53" s="37"/>
      <c r="X53" s="37">
        <v>1706</v>
      </c>
    </row>
    <row r="54" spans="1:24" x14ac:dyDescent="0.35">
      <c r="B54" t="s">
        <v>137</v>
      </c>
      <c r="C54" t="s">
        <v>21</v>
      </c>
      <c r="D54" s="37">
        <v>5109</v>
      </c>
      <c r="E54" s="69">
        <v>-5109</v>
      </c>
      <c r="F54" s="37">
        <v>0</v>
      </c>
      <c r="G54"/>
      <c r="H54"/>
      <c r="I54"/>
      <c r="J54" s="65"/>
      <c r="O54" t="s">
        <v>160</v>
      </c>
      <c r="P54" s="37"/>
      <c r="Q54" s="37"/>
      <c r="R54" s="37"/>
      <c r="S54" s="37"/>
      <c r="T54" s="37"/>
      <c r="U54" s="37"/>
      <c r="V54" s="37">
        <v>2302</v>
      </c>
      <c r="W54" s="37"/>
      <c r="X54" s="37">
        <v>2302</v>
      </c>
    </row>
    <row r="55" spans="1:24" x14ac:dyDescent="0.35">
      <c r="B55" t="s">
        <v>156</v>
      </c>
      <c r="C55" t="s">
        <v>8</v>
      </c>
      <c r="D55" s="37">
        <v>2458</v>
      </c>
      <c r="E55" s="69">
        <v>-2458</v>
      </c>
      <c r="F55" s="37">
        <v>0</v>
      </c>
      <c r="G55"/>
      <c r="H55"/>
      <c r="I55"/>
      <c r="J55" s="65"/>
      <c r="N55" s="36" t="s">
        <v>144</v>
      </c>
      <c r="O55" s="36"/>
      <c r="P55" s="38"/>
      <c r="Q55" s="38"/>
      <c r="R55" s="38"/>
      <c r="S55" s="38">
        <v>1706</v>
      </c>
      <c r="T55" s="38"/>
      <c r="U55" s="38"/>
      <c r="V55" s="38">
        <v>2302</v>
      </c>
      <c r="W55" s="38"/>
      <c r="X55" s="38">
        <v>4008</v>
      </c>
    </row>
    <row r="56" spans="1:24" x14ac:dyDescent="0.35">
      <c r="B56" t="s">
        <v>157</v>
      </c>
      <c r="C56" t="s">
        <v>36</v>
      </c>
      <c r="D56" s="37">
        <v>1496</v>
      </c>
      <c r="E56" s="69">
        <v>-1496</v>
      </c>
      <c r="F56" s="37">
        <v>0</v>
      </c>
      <c r="G56"/>
      <c r="H56"/>
      <c r="I56"/>
      <c r="J56" s="65"/>
      <c r="N56" t="s">
        <v>24</v>
      </c>
      <c r="O56" t="s">
        <v>22</v>
      </c>
      <c r="P56" s="37"/>
      <c r="Q56" s="37"/>
      <c r="R56" s="37">
        <v>1836</v>
      </c>
      <c r="S56" s="37"/>
      <c r="T56" s="37"/>
      <c r="U56" s="37"/>
      <c r="V56" s="37"/>
      <c r="W56" s="37"/>
      <c r="X56" s="37">
        <v>1836</v>
      </c>
    </row>
    <row r="57" spans="1:24" x14ac:dyDescent="0.35">
      <c r="A57" s="36" t="s">
        <v>153</v>
      </c>
      <c r="B57" s="36"/>
      <c r="C57" s="36"/>
      <c r="D57" s="38">
        <v>52514.8</v>
      </c>
      <c r="E57" s="70">
        <v>-24995</v>
      </c>
      <c r="F57" s="38">
        <v>27519.8</v>
      </c>
      <c r="G57"/>
      <c r="H57"/>
      <c r="I57"/>
      <c r="J57" s="65"/>
      <c r="O57" t="s">
        <v>31</v>
      </c>
      <c r="P57" s="37"/>
      <c r="Q57" s="37"/>
      <c r="R57" s="37"/>
      <c r="S57" s="37">
        <v>2508</v>
      </c>
      <c r="T57" s="37"/>
      <c r="U57" s="37"/>
      <c r="V57" s="37"/>
      <c r="W57" s="37"/>
      <c r="X57" s="37">
        <v>2508</v>
      </c>
    </row>
    <row r="58" spans="1:24" x14ac:dyDescent="0.35">
      <c r="A58">
        <v>11</v>
      </c>
      <c r="B58" t="s">
        <v>160</v>
      </c>
      <c r="C58" t="s">
        <v>44</v>
      </c>
      <c r="D58" s="37">
        <v>2302</v>
      </c>
      <c r="E58" s="69">
        <v>-2302</v>
      </c>
      <c r="F58" s="37">
        <v>0</v>
      </c>
      <c r="G58"/>
      <c r="H58"/>
      <c r="I58"/>
      <c r="J58" s="65"/>
      <c r="O58" t="s">
        <v>32</v>
      </c>
      <c r="P58" s="37"/>
      <c r="Q58" s="37"/>
      <c r="R58" s="37"/>
      <c r="S58" s="37">
        <v>2508</v>
      </c>
      <c r="T58" s="37"/>
      <c r="U58" s="37"/>
      <c r="V58" s="37"/>
      <c r="W58" s="37"/>
      <c r="X58" s="37">
        <v>2508</v>
      </c>
    </row>
    <row r="59" spans="1:24" x14ac:dyDescent="0.35">
      <c r="B59" t="s">
        <v>162</v>
      </c>
      <c r="C59" t="s">
        <v>8</v>
      </c>
      <c r="D59" s="37">
        <v>1954</v>
      </c>
      <c r="E59" s="69">
        <v>-1954</v>
      </c>
      <c r="F59" s="37">
        <v>0</v>
      </c>
      <c r="G59"/>
      <c r="H59"/>
      <c r="I59"/>
      <c r="J59" s="65"/>
      <c r="O59" t="s">
        <v>33</v>
      </c>
      <c r="P59" s="37"/>
      <c r="Q59" s="37"/>
      <c r="R59" s="37"/>
      <c r="S59" s="37">
        <v>324</v>
      </c>
      <c r="T59" s="37"/>
      <c r="U59" s="37"/>
      <c r="V59" s="37"/>
      <c r="W59" s="37"/>
      <c r="X59" s="37">
        <v>324</v>
      </c>
    </row>
    <row r="60" spans="1:24" x14ac:dyDescent="0.35">
      <c r="B60" t="s">
        <v>163</v>
      </c>
      <c r="C60" t="s">
        <v>36</v>
      </c>
      <c r="D60" s="37">
        <v>1630</v>
      </c>
      <c r="E60" s="69">
        <v>-1630</v>
      </c>
      <c r="F60" s="37">
        <v>0</v>
      </c>
      <c r="G60"/>
      <c r="H60"/>
      <c r="I60"/>
      <c r="J60" s="65"/>
      <c r="O60" t="s">
        <v>104</v>
      </c>
      <c r="P60" s="37"/>
      <c r="Q60" s="37"/>
      <c r="R60" s="37"/>
      <c r="S60" s="37"/>
      <c r="T60" s="37">
        <v>11247.599999999999</v>
      </c>
      <c r="U60" s="37"/>
      <c r="V60" s="37"/>
      <c r="W60" s="37"/>
      <c r="X60" s="37">
        <v>11247.599999999999</v>
      </c>
    </row>
    <row r="61" spans="1:24" x14ac:dyDescent="0.35">
      <c r="B61" t="s">
        <v>164</v>
      </c>
      <c r="C61" t="s">
        <v>61</v>
      </c>
      <c r="D61" s="37">
        <v>1231.2</v>
      </c>
      <c r="E61" s="69"/>
      <c r="F61" s="37">
        <v>1231.2</v>
      </c>
      <c r="G61"/>
      <c r="H61"/>
      <c r="I61"/>
      <c r="J61" s="65"/>
      <c r="O61" t="s">
        <v>107</v>
      </c>
      <c r="P61" s="37"/>
      <c r="Q61" s="37"/>
      <c r="R61" s="37"/>
      <c r="S61" s="37"/>
      <c r="T61" s="37">
        <v>11605.2</v>
      </c>
      <c r="U61" s="37"/>
      <c r="V61" s="37"/>
      <c r="W61" s="37"/>
      <c r="X61" s="37">
        <v>11605.2</v>
      </c>
    </row>
    <row r="62" spans="1:24" x14ac:dyDescent="0.35">
      <c r="B62" t="s">
        <v>174</v>
      </c>
      <c r="C62" t="s">
        <v>8</v>
      </c>
      <c r="D62" s="37">
        <v>1584</v>
      </c>
      <c r="E62" s="69">
        <v>-1584</v>
      </c>
      <c r="F62" s="37">
        <v>0</v>
      </c>
      <c r="G62"/>
      <c r="H62"/>
      <c r="I62"/>
      <c r="J62" s="65"/>
      <c r="O62" t="s">
        <v>116</v>
      </c>
      <c r="P62" s="37"/>
      <c r="Q62" s="37"/>
      <c r="R62" s="37"/>
      <c r="S62" s="37"/>
      <c r="T62" s="37"/>
      <c r="U62" s="37">
        <v>10618.8</v>
      </c>
      <c r="V62" s="37"/>
      <c r="W62" s="37"/>
      <c r="X62" s="37">
        <v>10618.8</v>
      </c>
    </row>
    <row r="63" spans="1:24" x14ac:dyDescent="0.35">
      <c r="B63" t="s">
        <v>175</v>
      </c>
      <c r="C63" t="s">
        <v>8</v>
      </c>
      <c r="D63" s="37">
        <v>520</v>
      </c>
      <c r="E63" s="69">
        <v>-520</v>
      </c>
      <c r="F63" s="37">
        <v>0</v>
      </c>
      <c r="G63"/>
      <c r="H63"/>
      <c r="I63"/>
      <c r="J63" s="65"/>
      <c r="O63" t="s">
        <v>119</v>
      </c>
      <c r="P63" s="37"/>
      <c r="Q63" s="37"/>
      <c r="R63" s="37"/>
      <c r="S63" s="37"/>
      <c r="T63" s="37"/>
      <c r="U63" s="37">
        <v>8778</v>
      </c>
      <c r="V63" s="37"/>
      <c r="W63" s="37"/>
      <c r="X63" s="37">
        <v>8778</v>
      </c>
    </row>
    <row r="64" spans="1:24" x14ac:dyDescent="0.35">
      <c r="B64" t="s">
        <v>176</v>
      </c>
      <c r="C64" t="s">
        <v>65</v>
      </c>
      <c r="D64" s="37">
        <v>9296</v>
      </c>
      <c r="E64" s="69"/>
      <c r="F64" s="37">
        <v>9296</v>
      </c>
      <c r="G64"/>
      <c r="H64"/>
      <c r="I64"/>
      <c r="J64" s="65"/>
      <c r="O64" t="s">
        <v>223</v>
      </c>
      <c r="P64" s="37"/>
      <c r="Q64" s="37"/>
      <c r="R64" s="37"/>
      <c r="S64" s="37"/>
      <c r="T64" s="37"/>
      <c r="U64" s="37"/>
      <c r="V64" s="37"/>
      <c r="W64" s="37">
        <v>2860</v>
      </c>
      <c r="X64" s="37">
        <v>2860</v>
      </c>
    </row>
    <row r="65" spans="1:24" x14ac:dyDescent="0.35">
      <c r="B65" t="s">
        <v>179</v>
      </c>
      <c r="C65" t="s">
        <v>55</v>
      </c>
      <c r="D65" s="37">
        <v>2612</v>
      </c>
      <c r="E65" s="69">
        <v>-2612</v>
      </c>
      <c r="F65" s="37">
        <v>0</v>
      </c>
      <c r="G65"/>
      <c r="H65"/>
      <c r="I65"/>
      <c r="J65" s="65"/>
      <c r="N65" s="36" t="s">
        <v>145</v>
      </c>
      <c r="O65" s="36"/>
      <c r="P65" s="38"/>
      <c r="Q65" s="38"/>
      <c r="R65" s="38">
        <v>1836</v>
      </c>
      <c r="S65" s="38">
        <v>5340</v>
      </c>
      <c r="T65" s="38">
        <v>22852.799999999999</v>
      </c>
      <c r="U65" s="38">
        <v>19396.8</v>
      </c>
      <c r="V65" s="38"/>
      <c r="W65" s="38">
        <v>2860</v>
      </c>
      <c r="X65" s="38">
        <v>52285.599999999999</v>
      </c>
    </row>
    <row r="66" spans="1:24" x14ac:dyDescent="0.35">
      <c r="B66" t="s">
        <v>181</v>
      </c>
      <c r="C66" t="s">
        <v>36</v>
      </c>
      <c r="D66" s="37">
        <v>1540</v>
      </c>
      <c r="E66" s="69">
        <v>-1540</v>
      </c>
      <c r="F66" s="37">
        <v>0</v>
      </c>
      <c r="G66"/>
      <c r="H66"/>
      <c r="I66"/>
      <c r="J66" s="65"/>
      <c r="N66" t="s">
        <v>15</v>
      </c>
      <c r="O66" t="s">
        <v>12</v>
      </c>
      <c r="P66" s="37"/>
      <c r="Q66" s="37">
        <v>2067</v>
      </c>
      <c r="R66" s="37"/>
      <c r="S66" s="37"/>
      <c r="T66" s="37"/>
      <c r="U66" s="37"/>
      <c r="V66" s="37"/>
      <c r="W66" s="37"/>
      <c r="X66" s="37">
        <v>2067</v>
      </c>
    </row>
    <row r="67" spans="1:24" x14ac:dyDescent="0.35">
      <c r="B67" t="s">
        <v>184</v>
      </c>
      <c r="C67" t="s">
        <v>182</v>
      </c>
      <c r="D67" s="37">
        <v>1082.8000000000002</v>
      </c>
      <c r="E67" s="69">
        <v>-1082.8000000000002</v>
      </c>
      <c r="F67" s="37">
        <v>0</v>
      </c>
      <c r="G67"/>
      <c r="H67"/>
      <c r="I67"/>
      <c r="J67" s="65"/>
      <c r="N67" s="36" t="s">
        <v>146</v>
      </c>
      <c r="O67" s="36"/>
      <c r="P67" s="38"/>
      <c r="Q67" s="38">
        <v>2067</v>
      </c>
      <c r="R67" s="38"/>
      <c r="S67" s="38"/>
      <c r="T67" s="38"/>
      <c r="U67" s="38"/>
      <c r="V67" s="38"/>
      <c r="W67" s="38"/>
      <c r="X67" s="38">
        <v>2067</v>
      </c>
    </row>
    <row r="68" spans="1:24" x14ac:dyDescent="0.35">
      <c r="B68" t="s">
        <v>188</v>
      </c>
      <c r="C68" t="s">
        <v>21</v>
      </c>
      <c r="D68" s="37">
        <v>2008</v>
      </c>
      <c r="E68" s="69"/>
      <c r="F68" s="37">
        <v>2008</v>
      </c>
      <c r="G68"/>
      <c r="H68"/>
      <c r="I68"/>
      <c r="J68" s="65"/>
      <c r="N68" t="s">
        <v>55</v>
      </c>
      <c r="O68" t="s">
        <v>53</v>
      </c>
      <c r="P68" s="37"/>
      <c r="Q68" s="37"/>
      <c r="R68" s="37"/>
      <c r="S68" s="37">
        <v>1452</v>
      </c>
      <c r="T68" s="37"/>
      <c r="U68" s="37"/>
      <c r="V68" s="37"/>
      <c r="W68" s="37"/>
      <c r="X68" s="37">
        <v>1452</v>
      </c>
    </row>
    <row r="69" spans="1:24" x14ac:dyDescent="0.35">
      <c r="B69" t="s">
        <v>190</v>
      </c>
      <c r="C69" t="s">
        <v>8</v>
      </c>
      <c r="D69" s="37">
        <v>2424</v>
      </c>
      <c r="E69" s="69">
        <v>-2424</v>
      </c>
      <c r="F69" s="37">
        <v>0</v>
      </c>
      <c r="G69"/>
      <c r="H69"/>
      <c r="I69"/>
      <c r="J69" s="65"/>
      <c r="O69" t="s">
        <v>69</v>
      </c>
      <c r="P69" s="37"/>
      <c r="Q69" s="37"/>
      <c r="R69" s="37"/>
      <c r="S69" s="37"/>
      <c r="T69" s="37">
        <v>3968</v>
      </c>
      <c r="U69" s="37"/>
      <c r="V69" s="37"/>
      <c r="W69" s="37"/>
      <c r="X69" s="37">
        <v>3968</v>
      </c>
    </row>
    <row r="70" spans="1:24" x14ac:dyDescent="0.35">
      <c r="B70" t="s">
        <v>191</v>
      </c>
      <c r="C70" t="s">
        <v>61</v>
      </c>
      <c r="D70" s="37">
        <v>408</v>
      </c>
      <c r="E70" s="69"/>
      <c r="F70" s="37">
        <v>408</v>
      </c>
      <c r="G70"/>
      <c r="H70"/>
      <c r="I70"/>
      <c r="J70" s="65"/>
      <c r="O70" t="s">
        <v>179</v>
      </c>
      <c r="P70" s="37"/>
      <c r="Q70" s="37"/>
      <c r="R70" s="37"/>
      <c r="S70" s="37"/>
      <c r="T70" s="37"/>
      <c r="U70" s="37"/>
      <c r="V70" s="37">
        <v>2612</v>
      </c>
      <c r="W70" s="37"/>
      <c r="X70" s="37">
        <v>2612</v>
      </c>
    </row>
    <row r="71" spans="1:24" x14ac:dyDescent="0.35">
      <c r="B71" t="s">
        <v>192</v>
      </c>
      <c r="C71" t="s">
        <v>55</v>
      </c>
      <c r="D71" s="37">
        <v>1050</v>
      </c>
      <c r="E71" s="69">
        <v>-1050</v>
      </c>
      <c r="F71" s="37">
        <v>0</v>
      </c>
      <c r="G71"/>
      <c r="H71"/>
      <c r="I71"/>
      <c r="J71" s="65"/>
      <c r="O71" t="s">
        <v>192</v>
      </c>
      <c r="P71" s="37"/>
      <c r="Q71" s="37"/>
      <c r="R71" s="37"/>
      <c r="S71" s="37"/>
      <c r="T71" s="37"/>
      <c r="U71" s="37"/>
      <c r="V71" s="37">
        <v>1050</v>
      </c>
      <c r="W71" s="37"/>
      <c r="X71" s="37">
        <v>1050</v>
      </c>
    </row>
    <row r="72" spans="1:24" x14ac:dyDescent="0.35">
      <c r="B72" t="s">
        <v>193</v>
      </c>
      <c r="C72" t="s">
        <v>65</v>
      </c>
      <c r="D72" s="37">
        <v>7775</v>
      </c>
      <c r="E72" s="69"/>
      <c r="F72" s="37">
        <v>7775</v>
      </c>
      <c r="G72"/>
      <c r="H72"/>
      <c r="I72"/>
      <c r="J72" s="65"/>
      <c r="N72" s="36" t="s">
        <v>147</v>
      </c>
      <c r="O72" s="36"/>
      <c r="P72" s="38"/>
      <c r="Q72" s="38"/>
      <c r="R72" s="38"/>
      <c r="S72" s="38">
        <v>1452</v>
      </c>
      <c r="T72" s="38">
        <v>3968</v>
      </c>
      <c r="U72" s="38"/>
      <c r="V72" s="38">
        <v>3662</v>
      </c>
      <c r="W72" s="38"/>
      <c r="X72" s="38">
        <v>9082</v>
      </c>
    </row>
    <row r="73" spans="1:24" x14ac:dyDescent="0.35">
      <c r="B73" t="s">
        <v>210</v>
      </c>
      <c r="C73" t="s">
        <v>65</v>
      </c>
      <c r="D73" s="37">
        <v>275</v>
      </c>
      <c r="E73" s="69"/>
      <c r="F73" s="37">
        <v>275</v>
      </c>
      <c r="G73"/>
      <c r="H73"/>
      <c r="I73"/>
      <c r="J73" s="65"/>
      <c r="N73" t="s">
        <v>65</v>
      </c>
      <c r="O73" t="s">
        <v>63</v>
      </c>
      <c r="P73" s="37"/>
      <c r="Q73" s="37"/>
      <c r="R73" s="37"/>
      <c r="S73" s="37">
        <v>6734</v>
      </c>
      <c r="T73" s="37"/>
      <c r="U73" s="37"/>
      <c r="V73" s="37"/>
      <c r="W73" s="37"/>
      <c r="X73" s="37">
        <v>6734</v>
      </c>
    </row>
    <row r="74" spans="1:24" x14ac:dyDescent="0.35">
      <c r="A74" s="36" t="s">
        <v>169</v>
      </c>
      <c r="B74" s="36"/>
      <c r="C74" s="36"/>
      <c r="D74" s="38">
        <v>37692</v>
      </c>
      <c r="E74" s="70">
        <v>-16698.8</v>
      </c>
      <c r="F74" s="38">
        <v>20993.200000000001</v>
      </c>
      <c r="G74"/>
      <c r="H74"/>
      <c r="I74"/>
      <c r="J74" s="65"/>
      <c r="O74" t="s">
        <v>108</v>
      </c>
      <c r="P74" s="37"/>
      <c r="Q74" s="37"/>
      <c r="R74" s="37"/>
      <c r="S74" s="37"/>
      <c r="T74" s="37">
        <v>8123</v>
      </c>
      <c r="U74" s="37"/>
      <c r="V74" s="37"/>
      <c r="W74" s="37"/>
      <c r="X74" s="37">
        <v>8123</v>
      </c>
    </row>
    <row r="75" spans="1:24" x14ac:dyDescent="0.35">
      <c r="A75">
        <v>12</v>
      </c>
      <c r="B75" t="s">
        <v>220</v>
      </c>
      <c r="C75" t="s">
        <v>239</v>
      </c>
      <c r="D75" s="37">
        <v>799.2</v>
      </c>
      <c r="E75" s="69">
        <v>-799.2</v>
      </c>
      <c r="F75" s="37">
        <v>0</v>
      </c>
      <c r="G75"/>
      <c r="O75" t="s">
        <v>134</v>
      </c>
      <c r="P75" s="37"/>
      <c r="Q75" s="37"/>
      <c r="R75" s="37"/>
      <c r="S75" s="37"/>
      <c r="T75" s="37"/>
      <c r="U75" s="37">
        <v>8123</v>
      </c>
      <c r="V75" s="37"/>
      <c r="W75" s="37"/>
      <c r="X75" s="37">
        <v>8123</v>
      </c>
    </row>
    <row r="76" spans="1:24" x14ac:dyDescent="0.35">
      <c r="B76" t="s">
        <v>222</v>
      </c>
      <c r="C76" t="s">
        <v>8</v>
      </c>
      <c r="D76" s="37">
        <v>2228</v>
      </c>
      <c r="E76" s="69">
        <v>-2228</v>
      </c>
      <c r="F76" s="37">
        <v>0</v>
      </c>
      <c r="O76" t="s">
        <v>176</v>
      </c>
      <c r="P76" s="37"/>
      <c r="Q76" s="37"/>
      <c r="R76" s="37"/>
      <c r="S76" s="37"/>
      <c r="T76" s="37"/>
      <c r="U76" s="37"/>
      <c r="V76" s="37">
        <v>9296</v>
      </c>
      <c r="W76" s="37"/>
      <c r="X76" s="37">
        <v>9296</v>
      </c>
    </row>
    <row r="77" spans="1:24" x14ac:dyDescent="0.35">
      <c r="B77" t="s">
        <v>223</v>
      </c>
      <c r="C77" t="s">
        <v>24</v>
      </c>
      <c r="D77" s="37">
        <v>2860</v>
      </c>
      <c r="E77" s="69"/>
      <c r="F77" s="37">
        <v>2860</v>
      </c>
      <c r="O77" t="s">
        <v>193</v>
      </c>
      <c r="P77" s="37"/>
      <c r="Q77" s="37"/>
      <c r="R77" s="37"/>
      <c r="S77" s="37"/>
      <c r="T77" s="37"/>
      <c r="U77" s="37"/>
      <c r="V77" s="37">
        <v>7775</v>
      </c>
      <c r="W77" s="37"/>
      <c r="X77" s="37">
        <v>7775</v>
      </c>
    </row>
    <row r="78" spans="1:24" x14ac:dyDescent="0.35">
      <c r="B78" t="s">
        <v>228</v>
      </c>
      <c r="C78" t="s">
        <v>21</v>
      </c>
      <c r="D78" s="37">
        <v>6108</v>
      </c>
      <c r="E78" s="69"/>
      <c r="F78" s="37">
        <v>6108</v>
      </c>
      <c r="O78" t="s">
        <v>210</v>
      </c>
      <c r="P78" s="37"/>
      <c r="Q78" s="37"/>
      <c r="R78" s="37"/>
      <c r="S78" s="37"/>
      <c r="T78" s="37"/>
      <c r="U78" s="37"/>
      <c r="V78" s="37">
        <v>275</v>
      </c>
      <c r="W78" s="37"/>
      <c r="X78" s="37">
        <v>275</v>
      </c>
    </row>
    <row r="79" spans="1:24" x14ac:dyDescent="0.35">
      <c r="B79" t="s">
        <v>229</v>
      </c>
      <c r="C79" t="s">
        <v>65</v>
      </c>
      <c r="D79" s="37">
        <v>10120</v>
      </c>
      <c r="E79" s="69"/>
      <c r="F79" s="37">
        <v>10120</v>
      </c>
      <c r="O79" t="s">
        <v>229</v>
      </c>
      <c r="P79" s="37"/>
      <c r="Q79" s="37"/>
      <c r="R79" s="37"/>
      <c r="S79" s="37"/>
      <c r="T79" s="37"/>
      <c r="U79" s="37"/>
      <c r="V79" s="37"/>
      <c r="W79" s="37">
        <v>10120</v>
      </c>
      <c r="X79" s="37">
        <v>10120</v>
      </c>
    </row>
    <row r="80" spans="1:24" x14ac:dyDescent="0.35">
      <c r="A80" s="36" t="s">
        <v>234</v>
      </c>
      <c r="B80" s="36"/>
      <c r="C80" s="36"/>
      <c r="D80" s="38">
        <v>22115.200000000001</v>
      </c>
      <c r="E80" s="70">
        <v>-3027.2</v>
      </c>
      <c r="F80" s="38">
        <v>19088</v>
      </c>
      <c r="N80" s="36" t="s">
        <v>214</v>
      </c>
      <c r="O80" s="36"/>
      <c r="P80" s="38"/>
      <c r="Q80" s="38"/>
      <c r="R80" s="38"/>
      <c r="S80" s="38">
        <v>6734</v>
      </c>
      <c r="T80" s="38">
        <v>8123</v>
      </c>
      <c r="U80" s="38">
        <v>8123</v>
      </c>
      <c r="V80" s="38">
        <v>17346</v>
      </c>
      <c r="W80" s="38">
        <v>10120</v>
      </c>
      <c r="X80" s="38">
        <v>50446</v>
      </c>
    </row>
    <row r="81" spans="1:24" x14ac:dyDescent="0.35">
      <c r="A81" t="s">
        <v>138</v>
      </c>
      <c r="D81" s="37">
        <v>204135.5</v>
      </c>
      <c r="E81" s="69">
        <v>-105558.7</v>
      </c>
      <c r="F81" s="37">
        <v>98576.799999999988</v>
      </c>
      <c r="N81" t="s">
        <v>182</v>
      </c>
      <c r="O81" t="s">
        <v>184</v>
      </c>
      <c r="P81" s="37"/>
      <c r="Q81" s="37"/>
      <c r="R81" s="37"/>
      <c r="S81" s="37"/>
      <c r="T81" s="37"/>
      <c r="U81" s="37"/>
      <c r="V81" s="37">
        <v>1082.8000000000002</v>
      </c>
      <c r="W81" s="37"/>
      <c r="X81" s="37">
        <v>1082.8000000000002</v>
      </c>
    </row>
    <row r="82" spans="1:24" x14ac:dyDescent="0.35">
      <c r="E82"/>
      <c r="F82"/>
      <c r="N82" s="36" t="s">
        <v>194</v>
      </c>
      <c r="O82" s="36"/>
      <c r="P82" s="38"/>
      <c r="Q82" s="38"/>
      <c r="R82" s="38"/>
      <c r="S82" s="38"/>
      <c r="T82" s="38"/>
      <c r="U82" s="38"/>
      <c r="V82" s="38">
        <v>1082.8000000000002</v>
      </c>
      <c r="W82" s="38"/>
      <c r="X82" s="38">
        <v>1082.8000000000002</v>
      </c>
    </row>
    <row r="83" spans="1:24" x14ac:dyDescent="0.35">
      <c r="E83"/>
      <c r="F83"/>
      <c r="N83" t="s">
        <v>239</v>
      </c>
      <c r="O83" t="s">
        <v>220</v>
      </c>
      <c r="P83" s="37"/>
      <c r="Q83" s="37"/>
      <c r="R83" s="37"/>
      <c r="S83" s="37"/>
      <c r="T83" s="37"/>
      <c r="U83" s="37"/>
      <c r="V83" s="37"/>
      <c r="W83" s="37">
        <v>799.2</v>
      </c>
      <c r="X83" s="37">
        <v>799.2</v>
      </c>
    </row>
    <row r="84" spans="1:24" x14ac:dyDescent="0.35">
      <c r="E84"/>
      <c r="F84"/>
      <c r="N84" s="36" t="s">
        <v>240</v>
      </c>
      <c r="O84" s="36"/>
      <c r="P84" s="38"/>
      <c r="Q84" s="38"/>
      <c r="R84" s="38"/>
      <c r="S84" s="38"/>
      <c r="T84" s="38"/>
      <c r="U84" s="38"/>
      <c r="V84" s="38"/>
      <c r="W84" s="38">
        <v>799.2</v>
      </c>
      <c r="X84" s="38">
        <v>799.2</v>
      </c>
    </row>
    <row r="85" spans="1:24" x14ac:dyDescent="0.35">
      <c r="E85"/>
      <c r="F85"/>
      <c r="N85" t="s">
        <v>138</v>
      </c>
      <c r="P85" s="37">
        <v>2973</v>
      </c>
      <c r="Q85" s="37">
        <v>6809.5</v>
      </c>
      <c r="R85" s="37">
        <v>5134</v>
      </c>
      <c r="S85" s="37">
        <v>33380.199999999997</v>
      </c>
      <c r="T85" s="37">
        <v>43516.800000000003</v>
      </c>
      <c r="U85" s="37">
        <v>52514.8</v>
      </c>
      <c r="V85" s="37">
        <v>37692</v>
      </c>
      <c r="W85" s="37">
        <v>22115.200000000001</v>
      </c>
      <c r="X85" s="37">
        <v>204135.5</v>
      </c>
    </row>
    <row r="86" spans="1:24" x14ac:dyDescent="0.35">
      <c r="E86"/>
      <c r="F86"/>
    </row>
    <row r="87" spans="1:24" x14ac:dyDescent="0.35">
      <c r="E87"/>
      <c r="F87"/>
    </row>
    <row r="88" spans="1:24" x14ac:dyDescent="0.35">
      <c r="E88"/>
      <c r="F88"/>
    </row>
    <row r="89" spans="1:24" x14ac:dyDescent="0.35">
      <c r="E89"/>
      <c r="F89"/>
    </row>
    <row r="90" spans="1:24" x14ac:dyDescent="0.35">
      <c r="E90"/>
      <c r="F90"/>
    </row>
    <row r="91" spans="1:24" x14ac:dyDescent="0.35">
      <c r="E91"/>
      <c r="F91"/>
    </row>
    <row r="92" spans="1:24" x14ac:dyDescent="0.35">
      <c r="E92"/>
      <c r="F92"/>
    </row>
    <row r="93" spans="1:24" x14ac:dyDescent="0.35">
      <c r="E93"/>
      <c r="F93"/>
    </row>
    <row r="94" spans="1:24" x14ac:dyDescent="0.35">
      <c r="E94"/>
      <c r="F94"/>
    </row>
    <row r="95" spans="1:24" x14ac:dyDescent="0.35">
      <c r="E95"/>
      <c r="F95"/>
    </row>
    <row r="96" spans="1:24" x14ac:dyDescent="0.35">
      <c r="E96"/>
      <c r="F96"/>
    </row>
    <row r="97" spans="5:6" x14ac:dyDescent="0.35">
      <c r="E97"/>
      <c r="F97"/>
    </row>
    <row r="98" spans="5:6" x14ac:dyDescent="0.35">
      <c r="E98"/>
      <c r="F98"/>
    </row>
    <row r="99" spans="5:6" x14ac:dyDescent="0.35">
      <c r="E99"/>
      <c r="F99"/>
    </row>
    <row r="100" spans="5:6" x14ac:dyDescent="0.35">
      <c r="E100"/>
      <c r="F100"/>
    </row>
    <row r="101" spans="5:6" x14ac:dyDescent="0.35">
      <c r="E101"/>
      <c r="F101"/>
    </row>
    <row r="102" spans="5:6" x14ac:dyDescent="0.35">
      <c r="E102"/>
      <c r="F102"/>
    </row>
    <row r="103" spans="5:6" x14ac:dyDescent="0.35">
      <c r="E103"/>
      <c r="F103"/>
    </row>
    <row r="104" spans="5:6" x14ac:dyDescent="0.35">
      <c r="E104"/>
      <c r="F104"/>
    </row>
    <row r="105" spans="5:6" x14ac:dyDescent="0.35">
      <c r="E105"/>
      <c r="F105"/>
    </row>
    <row r="106" spans="5:6" x14ac:dyDescent="0.35">
      <c r="E106"/>
      <c r="F106"/>
    </row>
    <row r="107" spans="5:6" x14ac:dyDescent="0.35">
      <c r="E107"/>
      <c r="F107"/>
    </row>
    <row r="108" spans="5:6" x14ac:dyDescent="0.35">
      <c r="E108"/>
      <c r="F108"/>
    </row>
    <row r="109" spans="5:6" x14ac:dyDescent="0.35">
      <c r="E109"/>
      <c r="F109"/>
    </row>
    <row r="110" spans="5:6" x14ac:dyDescent="0.35">
      <c r="E110"/>
      <c r="F110"/>
    </row>
    <row r="111" spans="5:6" x14ac:dyDescent="0.35">
      <c r="E111"/>
      <c r="F111"/>
    </row>
    <row r="112" spans="5:6" x14ac:dyDescent="0.35">
      <c r="E112"/>
      <c r="F112"/>
    </row>
    <row r="113" spans="5:6" x14ac:dyDescent="0.35">
      <c r="E113"/>
      <c r="F113"/>
    </row>
    <row r="114" spans="5:6" x14ac:dyDescent="0.35">
      <c r="E114"/>
      <c r="F114"/>
    </row>
    <row r="115" spans="5:6" x14ac:dyDescent="0.35">
      <c r="E115"/>
      <c r="F115"/>
    </row>
    <row r="116" spans="5:6" x14ac:dyDescent="0.35">
      <c r="E116"/>
      <c r="F116"/>
    </row>
    <row r="117" spans="5:6" x14ac:dyDescent="0.35">
      <c r="E117"/>
      <c r="F117"/>
    </row>
    <row r="118" spans="5:6" x14ac:dyDescent="0.35">
      <c r="E118"/>
      <c r="F118"/>
    </row>
    <row r="119" spans="5:6" x14ac:dyDescent="0.35">
      <c r="E119"/>
      <c r="F119"/>
    </row>
    <row r="120" spans="5:6" x14ac:dyDescent="0.35">
      <c r="E120"/>
      <c r="F120"/>
    </row>
  </sheetData>
  <pageMargins left="0.78740157480314965" right="0.70866141732283472" top="0" bottom="0" header="0.31496062992125984" footer="0.31496062992125984"/>
  <pageSetup scale="62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  <pageSetUpPr fitToPage="1"/>
  </sheetPr>
  <dimension ref="A1:D81"/>
  <sheetViews>
    <sheetView topLeftCell="A61" workbookViewId="0">
      <selection activeCell="G75" sqref="G75"/>
    </sheetView>
  </sheetViews>
  <sheetFormatPr defaultRowHeight="14.5" x14ac:dyDescent="0.35"/>
  <cols>
    <col min="2" max="2" width="16.7265625" bestFit="1" customWidth="1"/>
    <col min="3" max="3" width="33.90625" bestFit="1" customWidth="1"/>
    <col min="4" max="4" width="9.08984375" bestFit="1" customWidth="1"/>
  </cols>
  <sheetData>
    <row r="1" spans="1:4" x14ac:dyDescent="0.35">
      <c r="D1" s="30"/>
    </row>
    <row r="2" spans="1:4" x14ac:dyDescent="0.35">
      <c r="A2" s="32"/>
      <c r="B2" s="32"/>
      <c r="C2" s="32"/>
      <c r="D2" s="30"/>
    </row>
    <row r="3" spans="1:4" x14ac:dyDescent="0.35">
      <c r="A3" s="33" t="s">
        <v>171</v>
      </c>
      <c r="B3" s="33" t="s">
        <v>2</v>
      </c>
      <c r="C3" s="33" t="s">
        <v>1</v>
      </c>
      <c r="D3" s="30"/>
    </row>
    <row r="4" spans="1:4" x14ac:dyDescent="0.35">
      <c r="A4" s="35">
        <v>5</v>
      </c>
      <c r="B4" s="34" t="s">
        <v>6</v>
      </c>
      <c r="C4" t="s">
        <v>8</v>
      </c>
      <c r="D4" s="30">
        <v>80</v>
      </c>
    </row>
    <row r="5" spans="1:4" x14ac:dyDescent="0.35">
      <c r="A5" s="36" t="s">
        <v>148</v>
      </c>
      <c r="B5" s="36"/>
      <c r="C5" s="36"/>
      <c r="D5" s="41">
        <f>SUM(D4)</f>
        <v>80</v>
      </c>
    </row>
    <row r="6" spans="1:4" x14ac:dyDescent="0.35">
      <c r="A6" s="34">
        <v>6</v>
      </c>
      <c r="B6" s="34" t="s">
        <v>11</v>
      </c>
      <c r="C6" t="s">
        <v>8</v>
      </c>
      <c r="D6" s="30">
        <v>80</v>
      </c>
    </row>
    <row r="7" spans="1:4" x14ac:dyDescent="0.35">
      <c r="A7" s="34"/>
      <c r="B7" s="34" t="s">
        <v>12</v>
      </c>
      <c r="C7" t="s">
        <v>15</v>
      </c>
      <c r="D7" s="30">
        <v>80</v>
      </c>
    </row>
    <row r="8" spans="1:4" x14ac:dyDescent="0.35">
      <c r="A8" s="34"/>
      <c r="B8" s="34" t="s">
        <v>13</v>
      </c>
      <c r="C8" t="s">
        <v>8</v>
      </c>
      <c r="D8" s="30">
        <v>80</v>
      </c>
    </row>
    <row r="9" spans="1:4" x14ac:dyDescent="0.35">
      <c r="A9" s="35"/>
      <c r="B9" s="34" t="s">
        <v>19</v>
      </c>
      <c r="C9" t="s">
        <v>21</v>
      </c>
      <c r="D9" s="30">
        <v>80</v>
      </c>
    </row>
    <row r="10" spans="1:4" x14ac:dyDescent="0.35">
      <c r="A10" s="36" t="s">
        <v>149</v>
      </c>
      <c r="B10" s="36"/>
      <c r="C10" s="36"/>
      <c r="D10" s="42">
        <f>SUM(D6:D9)</f>
        <v>320</v>
      </c>
    </row>
    <row r="11" spans="1:4" x14ac:dyDescent="0.35">
      <c r="A11" s="34">
        <v>7</v>
      </c>
      <c r="B11" s="34" t="s">
        <v>22</v>
      </c>
      <c r="C11" t="s">
        <v>24</v>
      </c>
      <c r="D11" s="30">
        <v>80</v>
      </c>
    </row>
    <row r="12" spans="1:4" x14ac:dyDescent="0.35">
      <c r="A12" s="34"/>
      <c r="B12" s="34" t="s">
        <v>27</v>
      </c>
      <c r="C12" t="s">
        <v>21</v>
      </c>
      <c r="D12" s="30">
        <v>80</v>
      </c>
    </row>
    <row r="13" spans="1:4" x14ac:dyDescent="0.35">
      <c r="A13" s="35"/>
      <c r="B13" s="34" t="s">
        <v>28</v>
      </c>
      <c r="C13" t="s">
        <v>8</v>
      </c>
      <c r="D13" s="30">
        <v>80</v>
      </c>
    </row>
    <row r="14" spans="1:4" x14ac:dyDescent="0.35">
      <c r="A14" s="36" t="s">
        <v>150</v>
      </c>
      <c r="B14" s="36"/>
      <c r="C14" s="36"/>
      <c r="D14" s="42">
        <f>SUM(D11:D13)</f>
        <v>240</v>
      </c>
    </row>
    <row r="15" spans="1:4" x14ac:dyDescent="0.35">
      <c r="A15" s="34">
        <v>8</v>
      </c>
      <c r="B15" s="34" t="s">
        <v>31</v>
      </c>
      <c r="C15" t="s">
        <v>24</v>
      </c>
      <c r="D15" s="30">
        <v>80</v>
      </c>
    </row>
    <row r="16" spans="1:4" x14ac:dyDescent="0.35">
      <c r="A16" s="34"/>
      <c r="B16" s="34" t="s">
        <v>32</v>
      </c>
      <c r="C16" t="s">
        <v>24</v>
      </c>
      <c r="D16" s="30">
        <v>80</v>
      </c>
    </row>
    <row r="17" spans="1:4" x14ac:dyDescent="0.35">
      <c r="A17" s="34"/>
      <c r="B17" s="34" t="s">
        <v>33</v>
      </c>
      <c r="C17" t="s">
        <v>24</v>
      </c>
      <c r="D17" s="30">
        <v>80</v>
      </c>
    </row>
    <row r="18" spans="1:4" x14ac:dyDescent="0.35">
      <c r="A18" s="34"/>
      <c r="B18" s="34" t="s">
        <v>34</v>
      </c>
      <c r="C18" t="s">
        <v>36</v>
      </c>
      <c r="D18" s="30">
        <v>80</v>
      </c>
    </row>
    <row r="19" spans="1:4" x14ac:dyDescent="0.35">
      <c r="A19" s="34"/>
      <c r="B19" s="34" t="s">
        <v>37</v>
      </c>
      <c r="C19" t="s">
        <v>21</v>
      </c>
      <c r="D19" s="30">
        <v>80</v>
      </c>
    </row>
    <row r="20" spans="1:4" x14ac:dyDescent="0.35">
      <c r="A20" s="34"/>
      <c r="B20" s="34" t="s">
        <v>38</v>
      </c>
      <c r="C20" t="s">
        <v>8</v>
      </c>
      <c r="D20" s="30">
        <v>80</v>
      </c>
    </row>
    <row r="21" spans="1:4" x14ac:dyDescent="0.35">
      <c r="A21" s="34"/>
      <c r="B21" s="34" t="s">
        <v>39</v>
      </c>
      <c r="C21" t="s">
        <v>8</v>
      </c>
      <c r="D21" s="30">
        <v>80</v>
      </c>
    </row>
    <row r="22" spans="1:4" x14ac:dyDescent="0.35">
      <c r="A22" s="34"/>
      <c r="B22" s="34" t="s">
        <v>41</v>
      </c>
      <c r="C22" t="s">
        <v>21</v>
      </c>
      <c r="D22" s="30">
        <v>80</v>
      </c>
    </row>
    <row r="23" spans="1:4" x14ac:dyDescent="0.35">
      <c r="A23" s="34"/>
      <c r="B23" s="34" t="s">
        <v>42</v>
      </c>
      <c r="C23" t="s">
        <v>44</v>
      </c>
      <c r="D23" s="30">
        <v>80</v>
      </c>
    </row>
    <row r="24" spans="1:4" x14ac:dyDescent="0.35">
      <c r="A24" s="34"/>
      <c r="B24" s="34" t="s">
        <v>50</v>
      </c>
      <c r="C24" t="s">
        <v>48</v>
      </c>
      <c r="D24" s="30">
        <v>80</v>
      </c>
    </row>
    <row r="25" spans="1:4" x14ac:dyDescent="0.35">
      <c r="A25" s="34"/>
      <c r="B25" s="34" t="s">
        <v>53</v>
      </c>
      <c r="C25" t="s">
        <v>55</v>
      </c>
      <c r="D25" s="30">
        <v>80</v>
      </c>
    </row>
    <row r="26" spans="1:4" x14ac:dyDescent="0.35">
      <c r="A26" s="34"/>
      <c r="B26" s="34" t="s">
        <v>56</v>
      </c>
      <c r="C26" t="s">
        <v>21</v>
      </c>
      <c r="D26" s="30">
        <v>80</v>
      </c>
    </row>
    <row r="27" spans="1:4" x14ac:dyDescent="0.35">
      <c r="A27" s="34"/>
      <c r="B27" s="34" t="s">
        <v>58</v>
      </c>
      <c r="C27" t="s">
        <v>61</v>
      </c>
      <c r="D27" s="30">
        <v>80</v>
      </c>
    </row>
    <row r="28" spans="1:4" x14ac:dyDescent="0.35">
      <c r="A28" s="34"/>
      <c r="B28" s="34" t="s">
        <v>59</v>
      </c>
      <c r="C28" t="s">
        <v>8</v>
      </c>
      <c r="D28" s="30">
        <v>80</v>
      </c>
    </row>
    <row r="29" spans="1:4" x14ac:dyDescent="0.35">
      <c r="A29" s="35"/>
      <c r="B29" s="34" t="s">
        <v>63</v>
      </c>
      <c r="C29" t="s">
        <v>65</v>
      </c>
      <c r="D29" s="30">
        <v>80</v>
      </c>
    </row>
    <row r="30" spans="1:4" x14ac:dyDescent="0.35">
      <c r="A30" s="36" t="s">
        <v>151</v>
      </c>
      <c r="B30" s="36"/>
      <c r="C30" s="36"/>
      <c r="D30" s="42">
        <f>SUM(D15:D29)</f>
        <v>1200</v>
      </c>
    </row>
    <row r="31" spans="1:4" x14ac:dyDescent="0.35">
      <c r="A31" s="34">
        <v>9</v>
      </c>
      <c r="B31" s="34" t="s">
        <v>69</v>
      </c>
      <c r="C31" t="s">
        <v>55</v>
      </c>
      <c r="D31" s="30">
        <v>80</v>
      </c>
    </row>
    <row r="32" spans="1:4" x14ac:dyDescent="0.35">
      <c r="A32" s="34"/>
      <c r="B32" s="34" t="s">
        <v>71</v>
      </c>
      <c r="C32" t="s">
        <v>8</v>
      </c>
      <c r="D32" s="30">
        <v>80</v>
      </c>
    </row>
    <row r="33" spans="1:4" x14ac:dyDescent="0.35">
      <c r="A33" s="34"/>
      <c r="B33" s="34" t="s">
        <v>96</v>
      </c>
      <c r="C33" t="s">
        <v>8</v>
      </c>
      <c r="D33" s="30">
        <v>80</v>
      </c>
    </row>
    <row r="34" spans="1:4" x14ac:dyDescent="0.35">
      <c r="A34" s="34"/>
      <c r="B34" s="34" t="s">
        <v>104</v>
      </c>
      <c r="C34" t="s">
        <v>24</v>
      </c>
      <c r="D34" s="30">
        <v>80</v>
      </c>
    </row>
    <row r="35" spans="1:4" x14ac:dyDescent="0.35">
      <c r="A35" s="34"/>
      <c r="B35" s="34" t="s">
        <v>106</v>
      </c>
      <c r="C35" t="s">
        <v>8</v>
      </c>
      <c r="D35" s="30">
        <v>80</v>
      </c>
    </row>
    <row r="36" spans="1:4" x14ac:dyDescent="0.35">
      <c r="A36" s="34"/>
      <c r="B36" s="34" t="s">
        <v>107</v>
      </c>
      <c r="C36" t="s">
        <v>24</v>
      </c>
      <c r="D36" s="30">
        <v>80</v>
      </c>
    </row>
    <row r="37" spans="1:4" x14ac:dyDescent="0.35">
      <c r="A37" s="34"/>
      <c r="B37" s="34" t="s">
        <v>108</v>
      </c>
      <c r="C37" t="s">
        <v>65</v>
      </c>
      <c r="D37" s="30">
        <v>80</v>
      </c>
    </row>
    <row r="38" spans="1:4" x14ac:dyDescent="0.35">
      <c r="A38" s="34"/>
      <c r="B38" s="34" t="s">
        <v>109</v>
      </c>
      <c r="C38" t="s">
        <v>8</v>
      </c>
      <c r="D38" s="30">
        <v>80</v>
      </c>
    </row>
    <row r="39" spans="1:4" x14ac:dyDescent="0.35">
      <c r="A39" s="34"/>
      <c r="B39" s="34" t="s">
        <v>111</v>
      </c>
      <c r="C39" t="s">
        <v>8</v>
      </c>
      <c r="D39" s="30">
        <v>80</v>
      </c>
    </row>
    <row r="40" spans="1:4" x14ac:dyDescent="0.35">
      <c r="A40" s="35"/>
      <c r="B40" s="34" t="s">
        <v>112</v>
      </c>
      <c r="C40" t="s">
        <v>36</v>
      </c>
      <c r="D40" s="30">
        <v>80</v>
      </c>
    </row>
    <row r="41" spans="1:4" x14ac:dyDescent="0.35">
      <c r="A41" s="36" t="s">
        <v>152</v>
      </c>
      <c r="B41" s="36"/>
      <c r="C41" s="36"/>
      <c r="D41" s="42">
        <f>SUM(D31:D40)</f>
        <v>800</v>
      </c>
    </row>
    <row r="42" spans="1:4" x14ac:dyDescent="0.35">
      <c r="A42" s="34">
        <v>10</v>
      </c>
      <c r="B42" s="34" t="s">
        <v>115</v>
      </c>
      <c r="C42" t="s">
        <v>21</v>
      </c>
      <c r="D42" s="30">
        <v>80</v>
      </c>
    </row>
    <row r="43" spans="1:4" x14ac:dyDescent="0.35">
      <c r="A43" s="34"/>
      <c r="B43" s="34" t="s">
        <v>116</v>
      </c>
      <c r="C43" t="s">
        <v>24</v>
      </c>
      <c r="D43" s="30">
        <v>80</v>
      </c>
    </row>
    <row r="44" spans="1:4" x14ac:dyDescent="0.35">
      <c r="A44" s="34"/>
      <c r="B44" s="34" t="s">
        <v>119</v>
      </c>
      <c r="C44" t="s">
        <v>24</v>
      </c>
      <c r="D44" s="30">
        <v>80</v>
      </c>
    </row>
    <row r="45" spans="1:4" x14ac:dyDescent="0.35">
      <c r="A45" s="34"/>
      <c r="B45" s="34" t="s">
        <v>123</v>
      </c>
      <c r="C45" t="s">
        <v>8</v>
      </c>
      <c r="D45" s="30">
        <v>80</v>
      </c>
    </row>
    <row r="46" spans="1:4" x14ac:dyDescent="0.35">
      <c r="A46" s="34"/>
      <c r="B46" s="34" t="s">
        <v>124</v>
      </c>
      <c r="C46" t="s">
        <v>48</v>
      </c>
      <c r="D46" s="30">
        <v>80</v>
      </c>
    </row>
    <row r="47" spans="1:4" x14ac:dyDescent="0.35">
      <c r="A47" s="34"/>
      <c r="B47" s="34" t="s">
        <v>125</v>
      </c>
      <c r="C47" t="s">
        <v>21</v>
      </c>
      <c r="D47" s="30">
        <v>80</v>
      </c>
    </row>
    <row r="48" spans="1:4" x14ac:dyDescent="0.35">
      <c r="A48" s="34"/>
      <c r="B48" s="34" t="s">
        <v>127</v>
      </c>
      <c r="C48" t="s">
        <v>21</v>
      </c>
      <c r="D48" s="30">
        <v>80</v>
      </c>
    </row>
    <row r="49" spans="1:4" x14ac:dyDescent="0.35">
      <c r="A49" s="34"/>
      <c r="B49" s="34" t="s">
        <v>129</v>
      </c>
      <c r="C49" t="s">
        <v>8</v>
      </c>
      <c r="D49" s="30">
        <v>80</v>
      </c>
    </row>
    <row r="50" spans="1:4" x14ac:dyDescent="0.35">
      <c r="A50" s="34"/>
      <c r="B50" s="34" t="s">
        <v>130</v>
      </c>
      <c r="C50" t="s">
        <v>36</v>
      </c>
      <c r="D50" s="30">
        <v>80</v>
      </c>
    </row>
    <row r="51" spans="1:4" x14ac:dyDescent="0.35">
      <c r="A51" s="34"/>
      <c r="B51" s="34" t="s">
        <v>133</v>
      </c>
      <c r="C51" t="s">
        <v>36</v>
      </c>
      <c r="D51" s="30">
        <v>80</v>
      </c>
    </row>
    <row r="52" spans="1:4" x14ac:dyDescent="0.35">
      <c r="A52" s="34"/>
      <c r="B52" s="34" t="s">
        <v>134</v>
      </c>
      <c r="C52" t="s">
        <v>65</v>
      </c>
      <c r="D52" s="30">
        <v>80</v>
      </c>
    </row>
    <row r="53" spans="1:4" x14ac:dyDescent="0.35">
      <c r="A53" s="34"/>
      <c r="B53" s="34" t="s">
        <v>137</v>
      </c>
      <c r="C53" t="s">
        <v>21</v>
      </c>
      <c r="D53" s="30">
        <v>80</v>
      </c>
    </row>
    <row r="54" spans="1:4" x14ac:dyDescent="0.35">
      <c r="A54" s="34"/>
      <c r="B54" s="34" t="s">
        <v>156</v>
      </c>
      <c r="C54" t="s">
        <v>8</v>
      </c>
      <c r="D54" s="30">
        <v>80</v>
      </c>
    </row>
    <row r="55" spans="1:4" x14ac:dyDescent="0.35">
      <c r="A55" s="35"/>
      <c r="B55" s="34" t="s">
        <v>157</v>
      </c>
      <c r="C55" t="s">
        <v>36</v>
      </c>
      <c r="D55" s="30">
        <v>80</v>
      </c>
    </row>
    <row r="56" spans="1:4" x14ac:dyDescent="0.35">
      <c r="A56" s="36" t="s">
        <v>153</v>
      </c>
      <c r="B56" s="36"/>
      <c r="C56" s="36"/>
      <c r="D56" s="42">
        <f>SUM(D42:D55)</f>
        <v>1120</v>
      </c>
    </row>
    <row r="57" spans="1:4" x14ac:dyDescent="0.35">
      <c r="A57" s="34">
        <v>11</v>
      </c>
      <c r="B57" s="34" t="s">
        <v>160</v>
      </c>
      <c r="C57" t="s">
        <v>44</v>
      </c>
      <c r="D57" s="30">
        <v>80</v>
      </c>
    </row>
    <row r="58" spans="1:4" x14ac:dyDescent="0.35">
      <c r="A58" s="34"/>
      <c r="B58" s="34" t="s">
        <v>162</v>
      </c>
      <c r="C58" t="s">
        <v>8</v>
      </c>
      <c r="D58" s="30">
        <v>80</v>
      </c>
    </row>
    <row r="59" spans="1:4" x14ac:dyDescent="0.35">
      <c r="A59" s="34"/>
      <c r="B59" s="34" t="s">
        <v>163</v>
      </c>
      <c r="C59" t="s">
        <v>36</v>
      </c>
      <c r="D59" s="30">
        <v>80</v>
      </c>
    </row>
    <row r="60" spans="1:4" ht="15" customHeight="1" x14ac:dyDescent="0.35">
      <c r="A60" s="35"/>
      <c r="B60" s="34" t="s">
        <v>164</v>
      </c>
      <c r="C60" t="s">
        <v>61</v>
      </c>
      <c r="D60" s="30">
        <v>80</v>
      </c>
    </row>
    <row r="61" spans="1:4" ht="15" customHeight="1" x14ac:dyDescent="0.35">
      <c r="A61" s="52"/>
      <c r="B61" s="34" t="s">
        <v>174</v>
      </c>
      <c r="C61" t="s">
        <v>8</v>
      </c>
      <c r="D61" s="30">
        <v>80</v>
      </c>
    </row>
    <row r="62" spans="1:4" ht="15" customHeight="1" x14ac:dyDescent="0.35">
      <c r="A62" s="52"/>
      <c r="B62" s="34" t="s">
        <v>175</v>
      </c>
      <c r="C62" t="s">
        <v>8</v>
      </c>
      <c r="D62" s="30">
        <v>80</v>
      </c>
    </row>
    <row r="63" spans="1:4" ht="15" customHeight="1" x14ac:dyDescent="0.35">
      <c r="A63" s="52"/>
      <c r="B63" s="34" t="s">
        <v>176</v>
      </c>
      <c r="C63" t="s">
        <v>65</v>
      </c>
      <c r="D63" s="30">
        <v>80</v>
      </c>
    </row>
    <row r="64" spans="1:4" ht="15" customHeight="1" x14ac:dyDescent="0.35">
      <c r="A64" s="52"/>
      <c r="B64" s="34" t="s">
        <v>179</v>
      </c>
      <c r="C64" t="s">
        <v>55</v>
      </c>
      <c r="D64" s="30">
        <v>80</v>
      </c>
    </row>
    <row r="65" spans="1:4" ht="15" customHeight="1" x14ac:dyDescent="0.35">
      <c r="A65" s="52"/>
      <c r="B65" s="34" t="s">
        <v>181</v>
      </c>
      <c r="C65" t="s">
        <v>36</v>
      </c>
      <c r="D65" s="30">
        <v>80</v>
      </c>
    </row>
    <row r="66" spans="1:4" ht="15" customHeight="1" x14ac:dyDescent="0.35">
      <c r="A66" s="52"/>
      <c r="B66" s="34" t="s">
        <v>184</v>
      </c>
      <c r="C66" t="s">
        <v>182</v>
      </c>
      <c r="D66" s="30">
        <v>80</v>
      </c>
    </row>
    <row r="67" spans="1:4" ht="15" customHeight="1" x14ac:dyDescent="0.35">
      <c r="A67" s="52"/>
      <c r="B67" s="34" t="s">
        <v>188</v>
      </c>
      <c r="C67" t="s">
        <v>21</v>
      </c>
      <c r="D67" s="30">
        <v>80</v>
      </c>
    </row>
    <row r="68" spans="1:4" ht="15" customHeight="1" x14ac:dyDescent="0.35">
      <c r="A68" s="52"/>
      <c r="B68" s="34" t="s">
        <v>190</v>
      </c>
      <c r="C68" t="s">
        <v>8</v>
      </c>
      <c r="D68" s="30">
        <v>80</v>
      </c>
    </row>
    <row r="69" spans="1:4" ht="15" customHeight="1" x14ac:dyDescent="0.35">
      <c r="A69" s="52"/>
      <c r="B69" s="34" t="s">
        <v>191</v>
      </c>
      <c r="C69" t="s">
        <v>61</v>
      </c>
      <c r="D69" s="30">
        <v>80</v>
      </c>
    </row>
    <row r="70" spans="1:4" ht="15" customHeight="1" x14ac:dyDescent="0.35">
      <c r="A70" s="52"/>
      <c r="B70" s="34" t="s">
        <v>192</v>
      </c>
      <c r="C70" t="s">
        <v>55</v>
      </c>
      <c r="D70" s="30">
        <v>80</v>
      </c>
    </row>
    <row r="71" spans="1:4" ht="15" customHeight="1" x14ac:dyDescent="0.35">
      <c r="A71" s="52"/>
      <c r="B71" s="34" t="s">
        <v>193</v>
      </c>
      <c r="C71" t="s">
        <v>65</v>
      </c>
      <c r="D71" s="30">
        <v>80</v>
      </c>
    </row>
    <row r="72" spans="1:4" ht="15" customHeight="1" x14ac:dyDescent="0.35">
      <c r="A72" s="52"/>
      <c r="B72" s="34" t="s">
        <v>210</v>
      </c>
      <c r="C72" t="s">
        <v>65</v>
      </c>
      <c r="D72" s="30">
        <v>80</v>
      </c>
    </row>
    <row r="73" spans="1:4" ht="15" customHeight="1" x14ac:dyDescent="0.35">
      <c r="A73" s="36" t="s">
        <v>169</v>
      </c>
      <c r="B73" s="36"/>
      <c r="C73" s="36"/>
      <c r="D73" s="42">
        <f>SUM(D57:D72)</f>
        <v>1280</v>
      </c>
    </row>
    <row r="74" spans="1:4" ht="15" customHeight="1" x14ac:dyDescent="0.35">
      <c r="A74" s="52"/>
      <c r="B74" s="34" t="s">
        <v>220</v>
      </c>
      <c r="C74" t="s">
        <v>221</v>
      </c>
      <c r="D74" s="30">
        <v>80</v>
      </c>
    </row>
    <row r="75" spans="1:4" ht="15" customHeight="1" x14ac:dyDescent="0.35">
      <c r="A75" s="52"/>
      <c r="B75" s="34" t="s">
        <v>222</v>
      </c>
      <c r="C75" t="s">
        <v>8</v>
      </c>
      <c r="D75" s="30">
        <v>80</v>
      </c>
    </row>
    <row r="76" spans="1:4" ht="15" customHeight="1" x14ac:dyDescent="0.35">
      <c r="A76" s="52"/>
      <c r="B76" s="34" t="s">
        <v>223</v>
      </c>
      <c r="C76" t="s">
        <v>24</v>
      </c>
      <c r="D76" s="30">
        <v>80</v>
      </c>
    </row>
    <row r="77" spans="1:4" ht="15" customHeight="1" x14ac:dyDescent="0.35">
      <c r="A77" s="52"/>
      <c r="B77" s="34" t="s">
        <v>228</v>
      </c>
      <c r="C77" t="s">
        <v>21</v>
      </c>
      <c r="D77" s="30">
        <v>80</v>
      </c>
    </row>
    <row r="78" spans="1:4" ht="15" customHeight="1" x14ac:dyDescent="0.35">
      <c r="A78" s="52"/>
      <c r="B78" s="34" t="s">
        <v>229</v>
      </c>
      <c r="C78" t="s">
        <v>65</v>
      </c>
      <c r="D78" s="30">
        <v>80</v>
      </c>
    </row>
    <row r="79" spans="1:4" x14ac:dyDescent="0.35">
      <c r="A79" s="36" t="s">
        <v>234</v>
      </c>
      <c r="B79" s="36"/>
      <c r="C79" s="36"/>
      <c r="D79" s="42">
        <f>SUM(D74:D78)</f>
        <v>400</v>
      </c>
    </row>
    <row r="80" spans="1:4" x14ac:dyDescent="0.35">
      <c r="A80" s="43" t="s">
        <v>138</v>
      </c>
      <c r="B80" s="43"/>
      <c r="C80" s="43"/>
      <c r="D80" s="44">
        <f>SUM(D79,D56,D41,D30,D14,D10,D5)</f>
        <v>4160</v>
      </c>
    </row>
    <row r="81" spans="4:4" x14ac:dyDescent="0.35">
      <c r="D81" t="s">
        <v>215</v>
      </c>
    </row>
  </sheetData>
  <phoneticPr fontId="2" type="noConversion"/>
  <pageMargins left="0.78740157480314965" right="0" top="0" bottom="0" header="0.31496062992125984" footer="0.31496062992125984"/>
  <pageSetup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J34"/>
  <sheetViews>
    <sheetView topLeftCell="A16" workbookViewId="0">
      <selection activeCell="J35" sqref="J35"/>
    </sheetView>
  </sheetViews>
  <sheetFormatPr defaultRowHeight="14.5" x14ac:dyDescent="0.35"/>
  <cols>
    <col min="1" max="1" width="43.6328125" bestFit="1" customWidth="1"/>
    <col min="2" max="9" width="8.54296875" bestFit="1" customWidth="1"/>
    <col min="10" max="10" width="6" bestFit="1" customWidth="1"/>
    <col min="11" max="12" width="10.7265625" style="64" bestFit="1" customWidth="1"/>
    <col min="13" max="16384" width="8.7265625" style="64"/>
  </cols>
  <sheetData>
    <row r="3" spans="1:10" ht="29" x14ac:dyDescent="0.35">
      <c r="A3" s="28" t="s">
        <v>178</v>
      </c>
      <c r="B3" s="51" t="s">
        <v>171</v>
      </c>
    </row>
    <row r="4" spans="1:10" ht="29" x14ac:dyDescent="0.35">
      <c r="A4" s="28" t="s">
        <v>9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 s="50" t="s">
        <v>138</v>
      </c>
    </row>
    <row r="5" spans="1:10" x14ac:dyDescent="0.35">
      <c r="A5" t="s">
        <v>185</v>
      </c>
      <c r="B5" s="45"/>
      <c r="C5" s="45"/>
      <c r="D5" s="45"/>
      <c r="E5" s="45"/>
      <c r="F5" s="45"/>
      <c r="G5" s="45"/>
      <c r="H5" s="45">
        <v>3</v>
      </c>
      <c r="I5" s="45"/>
      <c r="J5" s="45">
        <v>3</v>
      </c>
    </row>
    <row r="6" spans="1:10" x14ac:dyDescent="0.35">
      <c r="A6" t="s">
        <v>132</v>
      </c>
      <c r="B6" s="45"/>
      <c r="C6" s="45"/>
      <c r="D6" s="45"/>
      <c r="E6" s="45"/>
      <c r="F6" s="45"/>
      <c r="G6" s="45">
        <v>1</v>
      </c>
      <c r="H6" s="45"/>
      <c r="I6" s="45"/>
      <c r="J6" s="45">
        <v>1</v>
      </c>
    </row>
    <row r="7" spans="1:10" x14ac:dyDescent="0.35">
      <c r="A7" t="s">
        <v>103</v>
      </c>
      <c r="B7" s="45"/>
      <c r="C7" s="45"/>
      <c r="D7" s="45"/>
      <c r="E7" s="45"/>
      <c r="F7" s="45">
        <v>1</v>
      </c>
      <c r="G7" s="45"/>
      <c r="H7" s="45"/>
      <c r="I7" s="45"/>
      <c r="J7" s="45">
        <v>1</v>
      </c>
    </row>
    <row r="8" spans="1:10" x14ac:dyDescent="0.35">
      <c r="A8" t="s">
        <v>68</v>
      </c>
      <c r="B8" s="45"/>
      <c r="C8" s="45"/>
      <c r="D8" s="45"/>
      <c r="E8" s="45">
        <v>1</v>
      </c>
      <c r="F8" s="45"/>
      <c r="G8" s="45"/>
      <c r="H8" s="45">
        <v>1</v>
      </c>
      <c r="I8" s="45"/>
      <c r="J8" s="45">
        <v>2</v>
      </c>
    </row>
    <row r="9" spans="1:10" x14ac:dyDescent="0.35">
      <c r="A9" t="s">
        <v>18</v>
      </c>
      <c r="B9" s="45"/>
      <c r="C9" s="45">
        <v>4</v>
      </c>
      <c r="D9" s="45">
        <v>4</v>
      </c>
      <c r="E9" s="45">
        <v>15</v>
      </c>
      <c r="F9" s="45">
        <v>10</v>
      </c>
      <c r="G9" s="45">
        <v>27</v>
      </c>
      <c r="H9" s="45">
        <v>12</v>
      </c>
      <c r="I9" s="45">
        <v>8</v>
      </c>
      <c r="J9" s="45">
        <v>80</v>
      </c>
    </row>
    <row r="10" spans="1:10" x14ac:dyDescent="0.35">
      <c r="A10" t="s">
        <v>102</v>
      </c>
      <c r="B10" s="45"/>
      <c r="C10" s="45"/>
      <c r="D10" s="45"/>
      <c r="E10" s="45"/>
      <c r="F10" s="45">
        <v>5</v>
      </c>
      <c r="G10" s="45">
        <v>3</v>
      </c>
      <c r="H10" s="45">
        <v>2</v>
      </c>
      <c r="I10" s="45"/>
      <c r="J10" s="45">
        <v>10</v>
      </c>
    </row>
    <row r="11" spans="1:10" x14ac:dyDescent="0.35">
      <c r="A11" t="s">
        <v>117</v>
      </c>
      <c r="B11" s="45"/>
      <c r="C11" s="45"/>
      <c r="D11" s="45"/>
      <c r="E11" s="45">
        <v>2</v>
      </c>
      <c r="F11" s="45"/>
      <c r="G11" s="45">
        <v>2</v>
      </c>
      <c r="H11" s="45"/>
      <c r="I11" s="45"/>
      <c r="J11" s="45">
        <v>4</v>
      </c>
    </row>
    <row r="12" spans="1:10" x14ac:dyDescent="0.35">
      <c r="A12" t="s">
        <v>101</v>
      </c>
      <c r="B12" s="45"/>
      <c r="C12" s="45"/>
      <c r="D12" s="45"/>
      <c r="E12" s="45">
        <v>5</v>
      </c>
      <c r="F12" s="45">
        <v>8</v>
      </c>
      <c r="G12" s="45"/>
      <c r="H12" s="45">
        <v>3</v>
      </c>
      <c r="I12" s="45">
        <v>3</v>
      </c>
      <c r="J12" s="45">
        <v>19</v>
      </c>
    </row>
    <row r="13" spans="1:10" x14ac:dyDescent="0.35">
      <c r="A13" t="s">
        <v>66</v>
      </c>
      <c r="B13" s="45">
        <v>6</v>
      </c>
      <c r="C13" s="45">
        <v>3</v>
      </c>
      <c r="D13" s="45"/>
      <c r="E13" s="45">
        <v>6</v>
      </c>
      <c r="F13" s="45">
        <v>10</v>
      </c>
      <c r="G13" s="45">
        <v>12</v>
      </c>
      <c r="H13" s="45">
        <v>10</v>
      </c>
      <c r="I13" s="45"/>
      <c r="J13" s="45">
        <v>47</v>
      </c>
    </row>
    <row r="14" spans="1:10" x14ac:dyDescent="0.35">
      <c r="A14" t="s">
        <v>189</v>
      </c>
      <c r="B14" s="45"/>
      <c r="C14" s="45"/>
      <c r="D14" s="45"/>
      <c r="E14" s="45"/>
      <c r="F14" s="45"/>
      <c r="G14" s="45"/>
      <c r="H14" s="45">
        <v>8</v>
      </c>
      <c r="I14" s="45"/>
      <c r="J14" s="45">
        <v>8</v>
      </c>
    </row>
    <row r="15" spans="1:10" x14ac:dyDescent="0.35">
      <c r="A15" t="s">
        <v>25</v>
      </c>
      <c r="B15" s="45"/>
      <c r="C15" s="45"/>
      <c r="D15" s="45">
        <v>9</v>
      </c>
      <c r="E15" s="45">
        <v>5</v>
      </c>
      <c r="F15" s="45">
        <v>20</v>
      </c>
      <c r="G15" s="45">
        <v>17</v>
      </c>
      <c r="H15" s="45">
        <v>10</v>
      </c>
      <c r="I15" s="45"/>
      <c r="J15" s="45">
        <v>61</v>
      </c>
    </row>
    <row r="16" spans="1:10" x14ac:dyDescent="0.35">
      <c r="A16" t="s">
        <v>46</v>
      </c>
      <c r="B16" s="45"/>
      <c r="C16" s="45"/>
      <c r="D16" s="45"/>
      <c r="E16" s="45">
        <v>2</v>
      </c>
      <c r="F16" s="45"/>
      <c r="G16" s="45">
        <v>2</v>
      </c>
      <c r="H16" s="45"/>
      <c r="I16" s="45"/>
      <c r="J16" s="45">
        <v>4</v>
      </c>
    </row>
    <row r="17" spans="1:10" x14ac:dyDescent="0.35">
      <c r="A17" t="s">
        <v>40</v>
      </c>
      <c r="B17" s="45"/>
      <c r="C17" s="45">
        <v>2</v>
      </c>
      <c r="D17" s="45"/>
      <c r="E17" s="45">
        <v>4</v>
      </c>
      <c r="F17" s="45"/>
      <c r="G17" s="45">
        <v>4</v>
      </c>
      <c r="H17" s="45"/>
      <c r="I17" s="45">
        <v>2</v>
      </c>
      <c r="J17" s="45">
        <v>12</v>
      </c>
    </row>
    <row r="18" spans="1:10" x14ac:dyDescent="0.35">
      <c r="A18" t="s">
        <v>177</v>
      </c>
      <c r="B18" s="45"/>
      <c r="C18" s="45"/>
      <c r="D18" s="45"/>
      <c r="E18" s="45"/>
      <c r="F18" s="45"/>
      <c r="G18" s="45"/>
      <c r="H18" s="45">
        <v>3</v>
      </c>
      <c r="I18" s="45"/>
      <c r="J18" s="45">
        <v>3</v>
      </c>
    </row>
    <row r="19" spans="1:10" x14ac:dyDescent="0.35">
      <c r="A19" t="s">
        <v>187</v>
      </c>
      <c r="B19" s="45"/>
      <c r="C19" s="45"/>
      <c r="D19" s="45"/>
      <c r="E19" s="45"/>
      <c r="F19" s="45"/>
      <c r="G19" s="45"/>
      <c r="H19" s="45">
        <v>1</v>
      </c>
      <c r="I19" s="45"/>
      <c r="J19" s="45">
        <v>1</v>
      </c>
    </row>
    <row r="20" spans="1:10" x14ac:dyDescent="0.35">
      <c r="A20" t="s">
        <v>126</v>
      </c>
      <c r="B20" s="45"/>
      <c r="C20" s="45"/>
      <c r="D20" s="45"/>
      <c r="E20" s="45"/>
      <c r="F20" s="45"/>
      <c r="G20" s="45">
        <v>4</v>
      </c>
      <c r="H20" s="45"/>
      <c r="I20" s="45"/>
      <c r="J20" s="45">
        <v>4</v>
      </c>
    </row>
    <row r="21" spans="1:10" x14ac:dyDescent="0.35">
      <c r="A21" t="s">
        <v>100</v>
      </c>
      <c r="B21" s="45"/>
      <c r="C21" s="45"/>
      <c r="D21" s="45">
        <v>1</v>
      </c>
      <c r="E21" s="45">
        <v>17</v>
      </c>
      <c r="F21" s="45">
        <v>16</v>
      </c>
      <c r="G21" s="45">
        <v>16</v>
      </c>
      <c r="H21" s="45">
        <v>10</v>
      </c>
      <c r="I21" s="45"/>
      <c r="J21" s="45">
        <v>60</v>
      </c>
    </row>
    <row r="22" spans="1:10" x14ac:dyDescent="0.35">
      <c r="A22" t="s">
        <v>60</v>
      </c>
      <c r="B22" s="45"/>
      <c r="C22" s="45"/>
      <c r="D22" s="45"/>
      <c r="E22" s="45">
        <v>1</v>
      </c>
      <c r="F22" s="45">
        <v>2</v>
      </c>
      <c r="G22" s="45">
        <v>2</v>
      </c>
      <c r="H22" s="45"/>
      <c r="I22" s="45">
        <v>2</v>
      </c>
      <c r="J22" s="45">
        <v>7</v>
      </c>
    </row>
    <row r="23" spans="1:10" x14ac:dyDescent="0.35">
      <c r="A23" t="s">
        <v>230</v>
      </c>
      <c r="B23" s="45"/>
      <c r="C23" s="45"/>
      <c r="D23" s="45"/>
      <c r="E23" s="45"/>
      <c r="F23" s="45"/>
      <c r="G23" s="45"/>
      <c r="H23" s="45"/>
      <c r="I23" s="45">
        <v>5</v>
      </c>
      <c r="J23" s="45">
        <v>5</v>
      </c>
    </row>
    <row r="24" spans="1:10" x14ac:dyDescent="0.35">
      <c r="A24" t="s">
        <v>161</v>
      </c>
      <c r="B24" s="45"/>
      <c r="C24" s="45"/>
      <c r="D24" s="45"/>
      <c r="E24" s="45"/>
      <c r="F24" s="45"/>
      <c r="G24" s="45"/>
      <c r="H24" s="45">
        <v>1</v>
      </c>
      <c r="I24" s="45"/>
      <c r="J24" s="45">
        <v>1</v>
      </c>
    </row>
    <row r="25" spans="1:10" x14ac:dyDescent="0.35">
      <c r="A25" t="s">
        <v>131</v>
      </c>
      <c r="B25" s="45"/>
      <c r="C25" s="45"/>
      <c r="D25" s="45"/>
      <c r="E25" s="45"/>
      <c r="F25" s="45"/>
      <c r="G25" s="45">
        <v>1</v>
      </c>
      <c r="H25" s="45"/>
      <c r="I25" s="45"/>
      <c r="J25" s="45">
        <v>1</v>
      </c>
    </row>
    <row r="26" spans="1:10" x14ac:dyDescent="0.35">
      <c r="A26" t="s">
        <v>70</v>
      </c>
      <c r="B26" s="45"/>
      <c r="C26" s="45"/>
      <c r="D26" s="45"/>
      <c r="E26" s="45"/>
      <c r="F26" s="45">
        <v>4</v>
      </c>
      <c r="G26" s="45">
        <v>11</v>
      </c>
      <c r="H26" s="45">
        <v>5</v>
      </c>
      <c r="I26" s="45">
        <v>4</v>
      </c>
      <c r="J26" s="45">
        <v>24</v>
      </c>
    </row>
    <row r="27" spans="1:10" x14ac:dyDescent="0.35">
      <c r="A27" t="s">
        <v>10</v>
      </c>
      <c r="B27" s="45">
        <v>1</v>
      </c>
      <c r="C27" s="45">
        <v>3</v>
      </c>
      <c r="D27" s="45"/>
      <c r="E27" s="45"/>
      <c r="F27" s="45"/>
      <c r="G27" s="45"/>
      <c r="H27" s="45"/>
      <c r="I27" s="45"/>
      <c r="J27" s="45">
        <v>4</v>
      </c>
    </row>
    <row r="28" spans="1:10" x14ac:dyDescent="0.35">
      <c r="A28" t="s">
        <v>29</v>
      </c>
      <c r="B28" s="45"/>
      <c r="C28" s="45"/>
      <c r="D28" s="45">
        <v>1</v>
      </c>
      <c r="E28" s="45"/>
      <c r="F28" s="45">
        <v>1</v>
      </c>
      <c r="G28" s="45"/>
      <c r="H28" s="45"/>
      <c r="I28" s="45"/>
      <c r="J28" s="45">
        <v>2</v>
      </c>
    </row>
    <row r="29" spans="1:10" x14ac:dyDescent="0.35">
      <c r="A29" t="s">
        <v>57</v>
      </c>
      <c r="B29" s="45"/>
      <c r="C29" s="45"/>
      <c r="D29" s="45"/>
      <c r="E29" s="45">
        <v>9</v>
      </c>
      <c r="F29" s="45">
        <v>5</v>
      </c>
      <c r="G29" s="45">
        <v>13</v>
      </c>
      <c r="H29" s="45">
        <v>18</v>
      </c>
      <c r="I29" s="45">
        <v>10</v>
      </c>
      <c r="J29" s="45">
        <v>55</v>
      </c>
    </row>
    <row r="30" spans="1:10" x14ac:dyDescent="0.35">
      <c r="A30" t="s">
        <v>16</v>
      </c>
      <c r="B30" s="45"/>
      <c r="C30" s="45">
        <v>1</v>
      </c>
      <c r="D30" s="45"/>
      <c r="E30" s="45"/>
      <c r="F30" s="45"/>
      <c r="G30" s="45"/>
      <c r="H30" s="45"/>
      <c r="I30" s="45"/>
      <c r="J30" s="45">
        <v>1</v>
      </c>
    </row>
    <row r="31" spans="1:10" x14ac:dyDescent="0.35">
      <c r="A31" t="s">
        <v>186</v>
      </c>
      <c r="B31" s="45"/>
      <c r="C31" s="45"/>
      <c r="D31" s="45"/>
      <c r="E31" s="45"/>
      <c r="F31" s="45"/>
      <c r="G31" s="45"/>
      <c r="H31" s="45">
        <v>1</v>
      </c>
      <c r="I31" s="45"/>
      <c r="J31" s="45">
        <v>1</v>
      </c>
    </row>
    <row r="32" spans="1:10" x14ac:dyDescent="0.35">
      <c r="A32" t="s">
        <v>211</v>
      </c>
      <c r="B32" s="45"/>
      <c r="C32" s="45"/>
      <c r="D32" s="45">
        <v>1</v>
      </c>
      <c r="E32" s="45">
        <v>2</v>
      </c>
      <c r="F32" s="45">
        <v>6</v>
      </c>
      <c r="G32" s="45"/>
      <c r="H32" s="45">
        <v>2</v>
      </c>
      <c r="I32" s="45"/>
      <c r="J32" s="45">
        <v>11</v>
      </c>
    </row>
    <row r="33" spans="1:10" x14ac:dyDescent="0.35">
      <c r="A33" t="s">
        <v>231</v>
      </c>
      <c r="B33" s="45"/>
      <c r="C33" s="45"/>
      <c r="D33" s="45"/>
      <c r="E33" s="45"/>
      <c r="F33" s="45"/>
      <c r="G33" s="45"/>
      <c r="H33" s="45"/>
      <c r="I33" s="45">
        <v>8</v>
      </c>
      <c r="J33" s="45">
        <v>8</v>
      </c>
    </row>
    <row r="34" spans="1:10" x14ac:dyDescent="0.35">
      <c r="A34" t="s">
        <v>138</v>
      </c>
      <c r="B34" s="45">
        <v>7</v>
      </c>
      <c r="C34" s="45">
        <v>13</v>
      </c>
      <c r="D34" s="45">
        <v>16</v>
      </c>
      <c r="E34" s="45">
        <v>69</v>
      </c>
      <c r="F34" s="45">
        <v>88</v>
      </c>
      <c r="G34" s="45">
        <v>115</v>
      </c>
      <c r="H34" s="45">
        <v>90</v>
      </c>
      <c r="I34" s="45">
        <v>42</v>
      </c>
      <c r="J34" s="45">
        <v>440</v>
      </c>
    </row>
  </sheetData>
  <pageMargins left="0.39370078740157483" right="0" top="0.39370078740157483" bottom="0" header="0.31496062992125984" footer="0.31496062992125984"/>
  <pageSetup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Raw Sales</vt:lpstr>
      <vt:lpstr>Customer Aging</vt:lpstr>
      <vt:lpstr>Customer Payment Term</vt:lpstr>
      <vt:lpstr>Sales_by Inv No &amp; by customer</vt:lpstr>
      <vt:lpstr>Transport_by month (estimate)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2021-01-01T16:34:46Z</cp:lastPrinted>
  <dcterms:created xsi:type="dcterms:W3CDTF">2020-07-09T14:04:13Z</dcterms:created>
  <dcterms:modified xsi:type="dcterms:W3CDTF">2021-01-21T04:07:23Z</dcterms:modified>
</cp:coreProperties>
</file>