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3CFBD7EF-0B40-4FF5-A2DC-5BF77EDACCFE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Sales'!$A$1:$T$214</definedName>
    <definedName name="_xlnm.Print_Area" localSheetId="1">'Customer Aging'!$A$1:$J$23</definedName>
    <definedName name="_xlnm.Print_Area" localSheetId="2">'Customer Payment Term'!$A$1:$J$22</definedName>
    <definedName name="_xlnm.Print_Area" localSheetId="5">'Sales Qty_by product'!$A$1:$L$49</definedName>
    <definedName name="_xlnm.Print_Area" localSheetId="3">'Sales_by Inv No &amp; by customer'!$N$2:$Z$107</definedName>
    <definedName name="_xlnm.Print_Area" localSheetId="4">'Transport_by month (estimate)'!$A$1:$D$100</definedName>
  </definedNames>
  <calcPr calcId="191029"/>
  <pivotCaches>
    <pivotCache cacheId="17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2" i="4" l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K212" i="4"/>
  <c r="K213" i="4"/>
  <c r="K214" i="4"/>
  <c r="O213" i="4"/>
  <c r="O214" i="4"/>
  <c r="O148" i="4"/>
  <c r="O142" i="4"/>
  <c r="O143" i="4"/>
  <c r="O144" i="4"/>
  <c r="O145" i="4"/>
  <c r="O146" i="4"/>
  <c r="O212" i="4" l="1"/>
  <c r="O204" i="4"/>
  <c r="D98" i="7"/>
  <c r="L212" i="4" l="1"/>
  <c r="L213" i="4"/>
  <c r="M214" i="4"/>
  <c r="L214" i="4"/>
  <c r="B213" i="4"/>
  <c r="C213" i="4"/>
  <c r="B214" i="4"/>
  <c r="C214" i="4"/>
  <c r="B212" i="4"/>
  <c r="C212" i="4"/>
  <c r="M212" i="4" l="1"/>
  <c r="M213" i="4"/>
  <c r="O203" i="4" l="1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P211" i="4"/>
  <c r="P210" i="4"/>
  <c r="P209" i="4"/>
  <c r="K211" i="4"/>
  <c r="L211" i="4" s="1"/>
  <c r="K210" i="4"/>
  <c r="M210" i="4" s="1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M207" i="4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198" i="4" l="1"/>
  <c r="M208" i="4"/>
  <c r="M201" i="4"/>
  <c r="L197" i="4"/>
  <c r="L204" i="4"/>
  <c r="M202" i="4"/>
  <c r="M211" i="4"/>
  <c r="L210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D88" i="7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226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230" i="4" l="1"/>
  <c r="D79" i="7" l="1"/>
  <c r="D30" i="7"/>
  <c r="D41" i="7"/>
  <c r="D56" i="7"/>
  <c r="D73" i="7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N220" i="4" l="1"/>
  <c r="B146" i="4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s="1"/>
  <c r="D5" i="7"/>
  <c r="D10" i="7"/>
  <c r="D14" i="7"/>
  <c r="D99" i="7" s="1"/>
  <c r="P220" i="4" l="1"/>
  <c r="O220" i="4"/>
  <c r="Q220" i="4" s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charset val="1"/>
          </rPr>
          <t>audrinayoo:</t>
        </r>
        <r>
          <rPr>
            <sz val="9"/>
            <color indexed="81"/>
            <rFont val="Tahoma"/>
            <charset val="1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<sst xmlns="http://schemas.openxmlformats.org/spreadsheetml/2006/main" count="2180" uniqueCount="311">
  <si>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</si>
  <si>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</si>
  <si>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</si>
  <si>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</si>
  <si>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</si>
  <si>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</si>
  <si>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</si>
  <si>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</si>
  <si>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</si>
  <si>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</si>
  <si>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</si>
  <si>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</si>
  <si>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</si>
  <si>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</si>
  <si>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</si>
  <si>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</si>
  <si>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</si>
  <si>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</si>
  <si>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</si>
  <si>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</si>
  <si>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</si>
  <si>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</si>
  <si>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</si>
  <si>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</si>
  <si>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</si>
  <si>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</si>
  <si>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</si>
  <si>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</si>
  <si>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</si>
  <si>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</si>
  <si>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</si>
  <si>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</si>
  <si>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</si>
  <si>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</si>
  <si>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</si>
  <si>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</si>
  <si>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</si>
  <si>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</si>
  <si>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</si>
  <si>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</si>
  <si>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</si>
  <si>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</si>
  <si>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</si>
  <si>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</si>
  <si>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</si>
  <si>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</si>
  <si>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</si>
  <si>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</si>
  <si>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</si>
  <si>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</si>
  <si>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</si>
  <si>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</si>
  <si>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</si>
  <si>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</si>
  <si>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</si>
  <si>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</si>
  <si>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</si>
  <si>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</si>
  <si>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</si>
  <si>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</si>
  <si>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</si>
  <si>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</si>
  <si>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</si>
  <si>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</si>
  <si>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</si>
  <si>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</si>
  <si>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</si>
  <si>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</si>
  <si>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</si>
  <si>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</si>
  <si>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</si>
  <si>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</si>
  <si>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</si>
  <si>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</si>
  <si>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</si>
  <si>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</si>
  <si>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</si>
  <si>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</si>
  <si>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</si>
  <si>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</si>
  <si>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</si>
  <si>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</si>
  <si>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</si>
  <si>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</si>
  <si>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</si>
  <si>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</si>
  <si>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</si>
  <si>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</si>
  <si>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</si>
  <si>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</si>
  <si>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</si>
  <si>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</si>
  <si>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</si>
  <si>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</si>
  <si>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</si>
  <si>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</si>
  <si>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</si>
  <si>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</si>
  <si>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</si>
  <si>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</si>
  <si>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</si>
  <si>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</si>
  <si>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</si>
  <si>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</si>
  <si>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</si>
  <si>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</si>
  <si>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</si>
  <si>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</si>
  <si>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</si>
  <si>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</si>
  <si>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</si>
  <si>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</si>
  <si>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</si>
  <si>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</si>
  <si>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</si>
  <si>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</si>
  <si>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</si>
  <si>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</si>
  <si>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</si>
  <si>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</si>
  <si>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</si>
  <si>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</si>
  <si>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</si>
  <si>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</si>
  <si>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</si>
  <si>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</si>
  <si>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</si>
  <si>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</si>
  <si>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</si>
  <si>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</si>
  <si>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</si>
  <si>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</si>
  <si>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</si>
  <si>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</si>
  <si>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</si>
  <si>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</si>
  <si>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</si>
  <si>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</si>
  <si>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</si>
  <si>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</si>
  <si>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</si>
  <si>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</si>
  <si>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</si>
  <si>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</si>
  <si>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</si>
  <si>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</si>
  <si>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</si>
  <si>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</si>
  <si>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</si>
  <si>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</si>
  <si>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</si>
  <si>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</si>
  <si>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</si>
  <si>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</si>
  <si>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</si>
  <si>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</si>
  <si>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</si>
  <si>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</si>
  <si>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</si>
  <si>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</si>
  <si>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</si>
  <si>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</si>
  <si>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</si>
  <si>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</si>
  <si>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</si>
  <si>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</si>
  <si>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</si>
  <si>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</si>
  <si>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</si>
  <si>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</si>
  <si>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</si>
  <si>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</si>
  <si>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</si>
  <si>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</si>
  <si>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</si>
  <si>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</si>
  <si>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</si>
  <si>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</si>
  <si>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</si>
  <si>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</si>
  <si>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</si>
  <si>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</si>
  <si>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</si>
  <si>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</si>
  <si>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</si>
  <si>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</si>
  <si>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</si>
  <si>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</si>
  <si>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</si>
  <si>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</si>
  <si>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</si>
  <si>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</si>
  <si>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</si>
  <si>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</si>
  <si>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</si>
  <si>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</si>
  <si>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</si>
  <si>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</si>
  <si>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</si>
  <si>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</si>
  <si>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</si>
  <si>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</si>
  <si>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</si>
  <si>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</si>
  <si>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</si>
  <si>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</si>
  <si>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</si>
  <si>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</si>
  <si>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</si>
  <si>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</si>
  <si>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</si>
  <si>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</si>
  <si>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</si>
  <si>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</si>
  <si>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</si>
  <si>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</si>
  <si>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</si>
  <si>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</si>
  <si>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</si>
  <si>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</si>
  <si>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</si>
  <si>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</si>
  <si>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</si>
  <si>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</si>
  <si>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</si>
  <si>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</si>
  <si>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</si>
  <si>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</si>
  <si>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</si>
  <si>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</si>
  <si>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</si>
  <si>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</si>
  <si>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Month : As of December 2020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</si>
  <si>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</si>
  <si>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</si>
  <si>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</si>
  <si>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</si>
  <si>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</si>
  <si>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</si>
  <si>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</si>
  <si>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</si>
  <si>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</si>
  <si>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</si>
  <si>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</si>
  <si>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</si>
  <si>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</si>
  <si>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</si>
  <si>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</si>
  <si>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</si>
  <si>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</si>
  <si>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</si>
  <si>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</si>
  <si>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</si>
  <si>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</si>
  <si>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</si>
  <si>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</si>
  <si>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</si>
  <si>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</si>
  <si>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</si>
  <si>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</si>
  <si>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</si>
  <si>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</si>
  <si>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</si>
  <si>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</si>
  <si>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</si>
  <si>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PMC Sdn Bhd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</si>
  <si>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</si>
  <si>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</si>
  <si>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</si>
  <si>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</si>
  <si>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</si>
  <si>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</si>
  <si>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</si>
  <si>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</si>
  <si>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</si>
  <si>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</si>
  <si>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</si>
  <si>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5/20 Total</t>
  </si>
  <si>
    <t>6/20 Total</t>
  </si>
  <si>
    <t>7/20 Total</t>
  </si>
  <si>
    <t>8/20 Total</t>
  </si>
  <si>
    <t>9/20 Total</t>
  </si>
  <si>
    <t>10/20 Total</t>
  </si>
  <si>
    <t>11/20 Total</t>
  </si>
  <si>
    <t>12/20 Total</t>
  </si>
  <si>
    <t>1/21 Total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</si>
  <si>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</si>
  <si>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</si>
  <si>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</si>
  <si>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</si>
  <si>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</si>
  <si>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</si>
  <si>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</si>
  <si>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</si>
  <si>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</si>
  <si>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</si>
  <si>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</si>
  <si>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</si>
  <si>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</si>
  <si>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2/21 Total</t>
  </si>
  <si>
    <t>Total collection = "C"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</si>
  <si>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</si>
  <si>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</si>
  <si>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</si>
  <si>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</si>
  <si>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</si>
  <si>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</si>
  <si>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As per PBB Cash book (28/2/2021) * "C"</t>
  </si>
  <si>
    <t>Inv C00000003 Cash RM0.50</t>
  </si>
  <si>
    <t>Chq in hand pending for clearing (Mar'21)</t>
  </si>
  <si>
    <t>INV2019/00000001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</si>
</sst>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43" fontId="3" fillId="0" borderId="0" xfId="0" applyNumberFormat="1" applyFont="1" applyFill="1"/>
    <xf numFmtId="0" fontId="4" fillId="6" borderId="0" xfId="0" applyFont="1" applyFill="1"/>
    <xf numFmtId="0" fontId="4" fillId="6" borderId="1" xfId="0" applyFont="1" applyFill="1" applyBorder="1"/>
    <xf numFmtId="0" fontId="4" fillId="0" borderId="0" xfId="0" applyFont="1"/>
    <xf numFmtId="0" fontId="4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43" fontId="0" fillId="3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Border="1"/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0" fontId="6" fillId="0" borderId="0" xfId="0" applyFont="1"/>
    <xf numFmtId="43" fontId="3" fillId="0" borderId="2" xfId="1" applyFont="1" applyBorder="1" applyAlignment="1">
      <alignment horizontal="right"/>
    </xf>
    <xf numFmtId="43" fontId="3" fillId="10" borderId="0" xfId="1" applyFont="1" applyFill="1" applyAlignment="1">
      <alignment horizontal="right"/>
    </xf>
    <xf numFmtId="43" fontId="3" fillId="10" borderId="0" xfId="1" applyFont="1" applyFill="1" applyAlignment="1">
      <alignment horizontal="center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5" fillId="0" borderId="0" xfId="0" applyFont="1"/>
    <xf numFmtId="0" fontId="9" fillId="0" borderId="0" xfId="0" applyFont="1"/>
    <xf numFmtId="165" fontId="9" fillId="0" borderId="0" xfId="1" applyNumberFormat="1" applyFont="1" applyBorder="1"/>
    <xf numFmtId="164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43" fontId="0" fillId="0" borderId="0" xfId="1" applyFont="1" applyFill="1"/>
    <xf numFmtId="14" fontId="3" fillId="0" borderId="0" xfId="0" applyNumberFormat="1" applyFont="1" applyBorder="1"/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0" fontId="4" fillId="8" borderId="0" xfId="0" applyFont="1" applyFill="1" applyBorder="1"/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0" fontId="5" fillId="0" borderId="0" xfId="0" applyFont="1" applyFill="1"/>
  </cellXfs>
  <cellStyles count="2">
    <cellStyle name="Comma" xfId="1" builtinId="3"/>
    <cellStyle name="Normal" xfId="0" builtinId="0"/>
  </cellStyles>
  <dxfs count="112"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numFmt numFmtId="164" formatCode="#,##0.00_ ;[Red]\-#,##0.00\ "/>
    </dxf>
    <dxf>
      <fill>
        <patternFill patternType="solid">
          <bgColor rgb="FFCCFFCC"/>
        </patternFill>
      </fill>
    </dxf>
    <dxf>
      <fill>
        <patternFill patternType="solid">
          <bgColor rgb="FF4BEB35"/>
        </patternFill>
      </fill>
    </dxf>
    <dxf>
      <fill>
        <patternFill>
          <bgColor rgb="FFCCFFCC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1084490742" createdVersion="6" refreshedVersion="7" minRefreshableVersion="3" recordCount="213" xr:uid="{1E4B1E04-70C6-49CD-A9EE-BC22F1083A4D}">
  <cacheSource type="worksheet">
    <worksheetSource ref="A1:T214" sheet="Raw Sales"/>
  </cacheSource>
  <cacheFields count="20">
    <cacheField name="Invoice Date" numFmtId="14">
      <sharedItems containsSemiMixedTypes="0" containsNonDate="0" containsDate="1" containsString="0" minDate="2019-12-23T00:00:00" maxDate="2021-02-27T00:00:00"/>
    </cacheField>
    <cacheField name="Period (Sales)" numFmtId="0">
      <sharedItems containsSemiMixedTypes="0" containsString="0" containsNumber="1" containsInteger="1" minValue="1" maxValue="12" count="10">
        <n v="12"/>
        <n v="6"/>
        <n v="7"/>
        <n v="8"/>
        <n v="9"/>
        <n v="10"/>
        <n v="11"/>
        <n v="1"/>
        <n v="2"/>
        <n v="5" u="1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 count="86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01" u="1"/>
      </sharedItems>
    </cacheField>
    <cacheField name="Customer Code" numFmtId="0">
      <sharedItems/>
    </cacheField>
    <cacheField name="Customer Name" numFmtId="0">
      <sharedItems count="1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 S&amp;J Business Solutions" u="1"/>
      </sharedItems>
    </cacheField>
    <cacheField name="Product" numFmtId="0">
      <sharedItems count="4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Accelerator (4Kgs)" u="1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8">
        <n v="0"/>
        <n v="45"/>
        <s v="120"/>
        <n v="60"/>
        <n v="120"/>
        <n v="2" u="1"/>
        <n v="1" u="1"/>
        <n v="3" u="1"/>
      </sharedItems>
    </cacheField>
    <cacheField name="Due date" numFmtId="14">
      <sharedItems containsSemiMixedTypes="0" containsNonDate="0" containsDate="1" containsString="0" minDate="2019-12-23T00:00:00" maxDate="2021-06-25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Sales Amount" numFmtId="0">
      <sharedItems containsSemiMixedTypes="0" containsString="0" containsNumber="1" minValue="0" maxValue="7700"/>
    </cacheField>
    <cacheField name="Collection" numFmtId="0">
      <sharedItems containsString="0" containsBlank="1" containsNumber="1" minValue="-7524" maxValue="0"/>
    </cacheField>
    <cacheField name="Outstanding" numFmtId="0">
      <sharedItems containsString="0" containsBlank="1" containsNumber="1" minValue="0" maxValue="7700"/>
    </cacheField>
    <cacheField name="Total Sales " numFmtId="43">
      <sharedItems containsSemiMixedTypes="0" containsString="0" containsNumber="1" minValue="1530" maxValue="262080.69999999998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d v="2019-12-23T00:00:00"/>
    <x v="0"/>
    <n v="2019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d v="2019-12-23T00:00:00"/>
    <x v="0"/>
    <n v="2019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d v="2020-06-02T00:00:00"/>
    <x v="1"/>
    <n v="2020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d v="2020-06-11T00:00:00"/>
    <x v="1"/>
    <n v="2020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d v="2020-06-11T00:00:00"/>
    <x v="1"/>
    <n v="2020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d v="2020-06-17T00:00:00"/>
    <x v="1"/>
    <n v="2020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d v="2020-06-17T00:00:00"/>
    <x v="1"/>
    <n v="2020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d v="2020-06-17T00:00:00"/>
    <x v="1"/>
    <n v="2020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d v="2020-06-22T00:00:00"/>
    <x v="1"/>
    <n v="2020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d v="2020-07-14T00:00:00"/>
    <x v="2"/>
    <n v="2020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d v="2020-07-15T00:00:00"/>
    <x v="2"/>
    <n v="2020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d v="2020-07-15T00:00:00"/>
    <x v="2"/>
    <n v="2020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d v="2020-07-15T00:00:00"/>
    <x v="2"/>
    <n v="2020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d v="2020-08-08T00:00:00"/>
    <x v="3"/>
    <n v="2020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d v="2020-08-08T00:00:00"/>
    <x v="3"/>
    <n v="2020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d v="2020-08-10T00:00:00"/>
    <x v="3"/>
    <n v="2020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d v="2020-08-10T00:00:00"/>
    <x v="3"/>
    <n v="2020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d v="2020-08-10T00:00:00"/>
    <x v="3"/>
    <n v="2020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d v="2020-08-12T00:00:00"/>
    <x v="3"/>
    <n v="2020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d v="2020-08-12T00:00:00"/>
    <x v="3"/>
    <n v="2020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d v="2020-08-13T00:00:00"/>
    <x v="3"/>
    <n v="2020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d v="2020-08-19T00:00:00"/>
    <x v="3"/>
    <n v="2020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d v="2020-08-19T00:00:00"/>
    <x v="3"/>
    <n v="2020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d v="2020-08-22T00:00:00"/>
    <x v="3"/>
    <n v="2020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d v="2020-08-24T00:00:00"/>
    <x v="3"/>
    <n v="2020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d v="2020-08-27T00:00:00"/>
    <x v="3"/>
    <n v="2020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d v="2020-08-27T00:00:00"/>
    <x v="3"/>
    <n v="2020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d v="2020-08-27T00:00:00"/>
    <x v="3"/>
    <n v="2020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d v="2020-08-27T00:00:00"/>
    <x v="3"/>
    <n v="2020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d v="2020-09-01T00:00:00"/>
    <x v="4"/>
    <n v="2020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d v="2020-09-01T00:00:00"/>
    <x v="4"/>
    <n v="2020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d v="2020-09-01T00:00:00"/>
    <x v="4"/>
    <n v="2020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d v="2020-09-02T00:00:00"/>
    <x v="4"/>
    <n v="2020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d v="2020-09-05T00:00:00"/>
    <x v="4"/>
    <n v="2020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d v="2020-09-17T00:00:00"/>
    <x v="4"/>
    <n v="2020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d v="2020-09-17T00:00:00"/>
    <x v="4"/>
    <n v="2020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d v="2020-09-17T00:00:00"/>
    <x v="4"/>
    <n v="2020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d v="2020-09-17T00:00:00"/>
    <x v="4"/>
    <n v="2020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d v="2020-09-22T00:00:00"/>
    <x v="4"/>
    <n v="2020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d v="2020-09-23T00:00:00"/>
    <x v="4"/>
    <n v="2020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d v="2020-09-23T00:00:00"/>
    <x v="4"/>
    <n v="2020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d v="2020-09-23T00:00:00"/>
    <x v="4"/>
    <n v="2020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d v="2020-09-23T00:00:00"/>
    <x v="4"/>
    <n v="2020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d v="2020-09-26T00:00:00"/>
    <x v="4"/>
    <n v="2020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d v="2020-10-05T00:00:00"/>
    <x v="5"/>
    <n v="2020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d v="2020-10-05T00:00:00"/>
    <x v="5"/>
    <n v="2020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d v="2020-10-05T00:00:00"/>
    <x v="5"/>
    <n v="2020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d v="2020-10-05T00:00:00"/>
    <x v="5"/>
    <n v="2020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d v="2020-10-08T00:00:00"/>
    <x v="5"/>
    <n v="2020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d v="2020-10-08T00:00:00"/>
    <x v="5"/>
    <n v="2020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d v="2020-10-08T00:00:00"/>
    <x v="5"/>
    <n v="2020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d v="2020-10-08T00:00:00"/>
    <x v="5"/>
    <n v="2020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d v="2020-10-12T00:00:00"/>
    <x v="5"/>
    <n v="2020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d v="2020-10-12T00:00:00"/>
    <x v="5"/>
    <n v="2020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d v="2020-10-12T00:00:00"/>
    <x v="5"/>
    <n v="2020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d v="2020-10-12T00:00:00"/>
    <x v="5"/>
    <n v="2020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d v="2020-10-14T00:00:00"/>
    <x v="5"/>
    <n v="2020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d v="2020-10-14T00:00:00"/>
    <x v="5"/>
    <n v="2020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d v="2020-10-19T00:00:00"/>
    <x v="5"/>
    <n v="2020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d v="2020-10-17T00:00:00"/>
    <x v="5"/>
    <n v="2020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d v="2020-10-17T00:00:00"/>
    <x v="5"/>
    <n v="2020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d v="2020-10-19T00:00:00"/>
    <x v="5"/>
    <n v="2020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d v="2020-10-19T00:00:00"/>
    <x v="5"/>
    <n v="2020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d v="2020-10-19T00:00:00"/>
    <x v="5"/>
    <n v="2020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d v="2020-10-19T00:00:00"/>
    <x v="5"/>
    <n v="2020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d v="2020-10-21T00:00:00"/>
    <x v="5"/>
    <n v="2020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x v="7"/>
    <n v="5"/>
    <s v="T120"/>
    <x v="2"/>
    <d v="2021-02-18T00:00:00"/>
    <x v="8"/>
    <x v="2"/>
    <n v="6600"/>
    <m/>
    <n v="6600"/>
    <n v="133742.29999999999"/>
    <s v="Term"/>
    <s v="Due 31/1/2020"/>
    <m/>
  </r>
  <r>
    <d v="2020-10-21T00:00:00"/>
    <x v="5"/>
    <n v="2020"/>
    <x v="43"/>
    <s v="C00000010"/>
    <x v="9"/>
    <x v="1"/>
    <n v="4"/>
    <s v="T120"/>
    <x v="2"/>
    <d v="2021-02-18T00:00:00"/>
    <x v="8"/>
    <x v="2"/>
    <n v="888"/>
    <m/>
    <n v="888"/>
    <n v="134630.29999999999"/>
    <s v="Term"/>
    <s v="Due 31/1/2020"/>
    <m/>
  </r>
  <r>
    <d v="2020-10-21T00:00:00"/>
    <x v="5"/>
    <n v="2020"/>
    <x v="43"/>
    <s v="C00000010"/>
    <x v="9"/>
    <x v="12"/>
    <n v="5"/>
    <s v="T120"/>
    <x v="2"/>
    <d v="2021-02-18T00:00:00"/>
    <x v="8"/>
    <x v="2"/>
    <n v="275"/>
    <m/>
    <n v="275"/>
    <n v="134905.29999999999"/>
    <s v="Term"/>
    <s v="Due 31/1/2020"/>
    <m/>
  </r>
  <r>
    <d v="2020-10-21T00:00:00"/>
    <x v="5"/>
    <n v="2020"/>
    <x v="43"/>
    <s v="C00000010"/>
    <x v="9"/>
    <x v="4"/>
    <n v="4"/>
    <s v="T120"/>
    <x v="2"/>
    <d v="2021-02-18T00:00:00"/>
    <x v="8"/>
    <x v="2"/>
    <n v="360"/>
    <m/>
    <n v="360"/>
    <n v="135265.29999999999"/>
    <s v="Term"/>
    <s v="Due 31/1/2020"/>
    <m/>
  </r>
  <r>
    <d v="2020-10-26T00:00:00"/>
    <x v="5"/>
    <n v="2020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d v="2020-10-31T00:00:00"/>
    <x v="5"/>
    <n v="2020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d v="2020-11-10T00:00:00"/>
    <x v="6"/>
    <n v="2020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d v="2020-11-20T00:00:00"/>
    <x v="6"/>
    <n v="2020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d v="2020-11-20T00:00:00"/>
    <x v="6"/>
    <n v="2020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d v="2020-11-20T00:00:00"/>
    <x v="6"/>
    <n v="2020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d v="2020-11-21T00:00:00"/>
    <x v="6"/>
    <n v="2020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d v="2020-11-21T00:00:00"/>
    <x v="6"/>
    <n v="2020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d v="2020-11-21T00:00:00"/>
    <x v="6"/>
    <n v="2020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d v="2020-11-21T00:00:00"/>
    <x v="6"/>
    <n v="2020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d v="2020-11-23T00:00:00"/>
    <x v="6"/>
    <n v="2020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d v="2020-11-28T00:00:00"/>
    <x v="6"/>
    <n v="2020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d v="2020-11-30T00:00:00"/>
    <x v="6"/>
    <n v="2020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d v="2020-11-30T00:00:00"/>
    <x v="6"/>
    <n v="2020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d v="2020-11-30T00:00:00"/>
    <x v="6"/>
    <n v="2020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d v="2020-11-30T00:00:00"/>
    <x v="6"/>
    <n v="2020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d v="2020-12-05T00:00:00"/>
    <x v="0"/>
    <n v="2020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d v="2020-12-15T00:00:00"/>
    <x v="0"/>
    <n v="2020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d v="2020-12-15T00:00:00"/>
    <x v="0"/>
    <n v="2020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d v="2020-12-26T00:00:00"/>
    <x v="0"/>
    <n v="2020"/>
    <x v="65"/>
    <s v="C00000004"/>
    <x v="3"/>
    <x v="13"/>
    <n v="2"/>
    <s v="T120"/>
    <x v="4"/>
    <d v="2021-04-25T00:00:00"/>
    <x v="10"/>
    <x v="2"/>
    <n v="2860"/>
    <m/>
    <n v="2860"/>
    <n v="187907.49999999997"/>
    <s v="Term"/>
    <m/>
    <m/>
  </r>
  <r>
    <d v="2020-12-30T00:00:00"/>
    <x v="0"/>
    <n v="2020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d v="2020-12-30T00:00:00"/>
    <x v="0"/>
    <n v="2020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d v="2020-12-30T00:00:00"/>
    <x v="0"/>
    <n v="2020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d v="2020-12-31T00:00:00"/>
    <x v="0"/>
    <n v="2020"/>
    <x v="67"/>
    <s v="C00000010"/>
    <x v="9"/>
    <x v="27"/>
    <n v="5"/>
    <s v="T120"/>
    <x v="2"/>
    <d v="2021-04-30T00:00:00"/>
    <x v="10"/>
    <x v="2"/>
    <n v="7700"/>
    <m/>
    <n v="7700"/>
    <n v="201715.49999999997"/>
    <s v="Term"/>
    <m/>
    <m/>
  </r>
  <r>
    <d v="2020-12-31T00:00:00"/>
    <x v="0"/>
    <n v="2020"/>
    <x v="67"/>
    <s v="C00000010"/>
    <x v="9"/>
    <x v="28"/>
    <n v="8"/>
    <s v="T120"/>
    <x v="2"/>
    <d v="2021-04-30T00:00:00"/>
    <x v="10"/>
    <x v="2"/>
    <n v="1680"/>
    <m/>
    <n v="1680"/>
    <n v="203395.49999999997"/>
    <s v="Term"/>
    <m/>
    <m/>
  </r>
  <r>
    <d v="2020-12-31T00:00:00"/>
    <x v="0"/>
    <n v="2020"/>
    <x v="67"/>
    <s v="C00000010"/>
    <x v="9"/>
    <x v="12"/>
    <n v="10"/>
    <s v="T120"/>
    <x v="2"/>
    <d v="2021-04-30T00:00:00"/>
    <x v="10"/>
    <x v="2"/>
    <n v="550"/>
    <m/>
    <n v="550"/>
    <n v="203945.49999999997"/>
    <s v="Term"/>
    <m/>
    <m/>
  </r>
  <r>
    <d v="2020-12-31T00:00:00"/>
    <x v="0"/>
    <n v="2020"/>
    <x v="67"/>
    <s v="C00000010"/>
    <x v="9"/>
    <x v="4"/>
    <n v="2"/>
    <s v="T120"/>
    <x v="2"/>
    <d v="2021-04-30T00:00:00"/>
    <x v="10"/>
    <x v="2"/>
    <n v="190"/>
    <m/>
    <n v="190"/>
    <n v="204135.49999999997"/>
    <s v="Term"/>
    <m/>
    <m/>
  </r>
  <r>
    <d v="2021-01-04T00:00:00"/>
    <x v="7"/>
    <n v="2021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d v="2021-01-04T00:00:00"/>
    <x v="7"/>
    <n v="2021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d v="2021-01-04T00:00:00"/>
    <x v="7"/>
    <n v="2021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d v="2021-01-04T00:00:00"/>
    <x v="7"/>
    <n v="2021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d v="2021-01-04T00:00:00"/>
    <x v="7"/>
    <n v="2021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d v="2021-01-04T00:00:00"/>
    <x v="7"/>
    <n v="2021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d v="2021-01-04T00:00:00"/>
    <x v="7"/>
    <n v="2021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d v="2021-01-04T00:00:00"/>
    <x v="7"/>
    <n v="2021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d v="2021-01-04T00:00:00"/>
    <x v="7"/>
    <n v="2021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d v="2021-01-04T00:00:00"/>
    <x v="7"/>
    <n v="2021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d v="2021-01-04T00:00:00"/>
    <x v="7"/>
    <n v="2021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d v="2021-01-04T00:00:00"/>
    <x v="7"/>
    <n v="2021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d v="2021-01-11T00:00:00"/>
    <x v="7"/>
    <n v="2021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d v="2021-01-08T00:00:00"/>
    <x v="7"/>
    <n v="2021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d v="2021-01-09T00:00:00"/>
    <x v="7"/>
    <n v="2021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d v="2021-01-09T00:00:00"/>
    <x v="7"/>
    <n v="2021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d v="2021-01-18T00:00:00"/>
    <x v="7"/>
    <n v="2021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d v="2021-01-18T00:00:00"/>
    <x v="7"/>
    <n v="2021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d v="2021-01-18T00:00:00"/>
    <x v="7"/>
    <n v="2021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d v="2021-01-18T00:00:00"/>
    <x v="7"/>
    <n v="2021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d v="2021-01-18T00:00:00"/>
    <x v="7"/>
    <n v="2021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d v="2021-01-18T00:00:00"/>
    <x v="7"/>
    <n v="2021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d v="2021-01-18T00:00:00"/>
    <x v="7"/>
    <n v="2021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d v="2021-01-27T00:00:00"/>
    <x v="7"/>
    <n v="2021"/>
    <x v="73"/>
    <s v="C00000003"/>
    <x v="2"/>
    <x v="15"/>
    <n v="3"/>
    <s v="T45"/>
    <x v="1"/>
    <d v="2021-03-13T00:00:00"/>
    <x v="9"/>
    <x v="2"/>
    <n v="5082"/>
    <m/>
    <n v="5082"/>
    <n v="22341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x v="12"/>
    <n v="5"/>
    <s v="T45"/>
    <x v="1"/>
    <d v="2021-03-13T00:00:00"/>
    <x v="9"/>
    <x v="2"/>
    <n v="250"/>
    <m/>
    <n v="250"/>
    <n v="22366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x v="4"/>
    <n v="6"/>
    <s v="T45"/>
    <x v="1"/>
    <d v="2021-03-13T00:00:00"/>
    <x v="9"/>
    <x v="2"/>
    <n v="555"/>
    <m/>
    <n v="555"/>
    <n v="224218.49999999997"/>
    <s v="Term"/>
    <s v="PD Chq 14/3, 21/3, 28/3, 31/3,  (RM1,500.00, RM1,500.00, RM1,500.00 &amp; RM1,387.00)"/>
    <m/>
  </r>
  <r>
    <d v="2021-01-29T00:00:00"/>
    <x v="7"/>
    <n v="2021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d v="2021-01-29T00:00:00"/>
    <x v="7"/>
    <n v="2021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d v="2021-01-29T00:00:00"/>
    <x v="7"/>
    <n v="2021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d v="2021-01-29T00:00:00"/>
    <x v="7"/>
    <n v="2021"/>
    <x v="75"/>
    <s v="C00000010"/>
    <x v="9"/>
    <x v="27"/>
    <n v="5"/>
    <s v="T120"/>
    <x v="2"/>
    <d v="2021-05-29T00:00:00"/>
    <x v="11"/>
    <x v="2"/>
    <n v="7700"/>
    <m/>
    <n v="7700"/>
    <n v="234784.49999999997"/>
    <s v="Term"/>
    <m/>
    <m/>
  </r>
  <r>
    <d v="2021-01-29T00:00:00"/>
    <x v="7"/>
    <n v="2021"/>
    <x v="75"/>
    <s v="C00000010"/>
    <x v="9"/>
    <x v="28"/>
    <n v="8"/>
    <s v="T120"/>
    <x v="2"/>
    <d v="2021-05-29T00:00:00"/>
    <x v="11"/>
    <x v="2"/>
    <n v="1680"/>
    <m/>
    <n v="1680"/>
    <n v="236464.49999999997"/>
    <s v="Term"/>
    <m/>
    <m/>
  </r>
  <r>
    <d v="2021-01-29T00:00:00"/>
    <x v="7"/>
    <n v="2021"/>
    <x v="75"/>
    <s v="C00000010"/>
    <x v="9"/>
    <x v="12"/>
    <n v="10"/>
    <s v="T120"/>
    <x v="2"/>
    <d v="2021-05-29T00:00:00"/>
    <x v="11"/>
    <x v="2"/>
    <n v="550"/>
    <m/>
    <n v="550"/>
    <n v="237014.49999999997"/>
    <s v="Term"/>
    <m/>
    <m/>
  </r>
  <r>
    <d v="2021-01-29T00:00:00"/>
    <x v="7"/>
    <n v="2021"/>
    <x v="75"/>
    <s v="C00000010"/>
    <x v="9"/>
    <x v="4"/>
    <n v="4"/>
    <s v="T120"/>
    <x v="2"/>
    <d v="2021-05-29T00:00:00"/>
    <x v="11"/>
    <x v="2"/>
    <n v="380"/>
    <m/>
    <n v="380"/>
    <n v="237394.49999999997"/>
    <s v="Term"/>
    <m/>
    <m/>
  </r>
  <r>
    <d v="2021-02-03T00:00:00"/>
    <x v="8"/>
    <n v="2021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d v="2021-02-03T00:00:00"/>
    <x v="8"/>
    <n v="2021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d v="2021-02-03T00:00:00"/>
    <x v="8"/>
    <n v="2021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d v="2021-02-03T00:00:00"/>
    <x v="8"/>
    <n v="2021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d v="2021-02-03T00:00:00"/>
    <x v="8"/>
    <n v="2021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d v="2021-02-03T00:00:00"/>
    <x v="8"/>
    <n v="2021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d v="2021-02-02T00:00:00"/>
    <x v="8"/>
    <n v="2021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d v="2021-02-02T00:00:00"/>
    <x v="8"/>
    <n v="2021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d v="2021-02-06T00:00:00"/>
    <x v="8"/>
    <n v="2021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d v="2021-02-09T00:00:00"/>
    <x v="8"/>
    <n v="2021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d v="2021-02-09T00:00:00"/>
    <x v="8"/>
    <n v="2021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d v="2021-02-09T00:00:00"/>
    <x v="8"/>
    <n v="2021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d v="2021-02-09T00:00:00"/>
    <x v="8"/>
    <n v="2021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d v="2021-02-09T00:00:00"/>
    <x v="8"/>
    <n v="2021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d v="2021-02-09T00:00:00"/>
    <x v="8"/>
    <n v="2021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d v="2021-02-17T00:00:00"/>
    <x v="8"/>
    <n v="2021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d v="2021-02-19T00:00:00"/>
    <x v="8"/>
    <n v="2021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d v="2021-02-24T00:00:00"/>
    <x v="8"/>
    <n v="2021"/>
    <x v="82"/>
    <s v="C00000004"/>
    <x v="3"/>
    <x v="7"/>
    <n v="5"/>
    <s v="T120"/>
    <x v="4"/>
    <d v="2021-06-24T00:00:00"/>
    <x v="1"/>
    <x v="2"/>
    <n v="7370"/>
    <m/>
    <n v="7370"/>
    <n v="257117.49999999997"/>
    <s v="Term"/>
    <m/>
    <m/>
  </r>
  <r>
    <d v="2021-02-24T00:00:00"/>
    <x v="8"/>
    <n v="2021"/>
    <x v="82"/>
    <s v="C00000004"/>
    <x v="3"/>
    <x v="30"/>
    <n v="3"/>
    <s v="T120"/>
    <x v="4"/>
    <d v="2021-06-24T00:00:00"/>
    <x v="1"/>
    <x v="2"/>
    <n v="1069.2"/>
    <m/>
    <n v="1069.2"/>
    <n v="258186.69999999998"/>
    <s v="Term"/>
    <m/>
    <m/>
  </r>
  <r>
    <d v="2021-02-24T00:00:00"/>
    <x v="8"/>
    <n v="2021"/>
    <x v="82"/>
    <s v="C00000004"/>
    <x v="3"/>
    <x v="4"/>
    <n v="1"/>
    <s v="T120"/>
    <x v="4"/>
    <d v="2021-06-24T00:00:00"/>
    <x v="1"/>
    <x v="2"/>
    <n v="360"/>
    <m/>
    <n v="360"/>
    <n v="258546.69999999998"/>
    <s v="Term"/>
    <m/>
    <m/>
  </r>
  <r>
    <d v="2021-02-24T00:00:00"/>
    <x v="8"/>
    <n v="2021"/>
    <x v="82"/>
    <s v="C00000004"/>
    <x v="3"/>
    <x v="38"/>
    <n v="1"/>
    <s v="T120"/>
    <x v="4"/>
    <d v="2021-06-24T00:00:00"/>
    <x v="1"/>
    <x v="2"/>
    <n v="312"/>
    <m/>
    <n v="312"/>
    <n v="258858.69999999998"/>
    <s v="Term"/>
    <m/>
    <m/>
  </r>
  <r>
    <d v="2021-02-23T00:00:00"/>
    <x v="8"/>
    <n v="2021"/>
    <x v="83"/>
    <s v="C00000008"/>
    <x v="7"/>
    <x v="5"/>
    <n v="4"/>
    <s v="Cash"/>
    <x v="0"/>
    <d v="2021-02-23T00:00:00"/>
    <x v="8"/>
    <x v="2"/>
    <n v="920"/>
    <m/>
    <n v="920"/>
    <n v="259778.69999999998"/>
    <s v="Cash"/>
    <m/>
    <m/>
  </r>
  <r>
    <d v="2021-02-23T00:00:00"/>
    <x v="8"/>
    <n v="2021"/>
    <x v="83"/>
    <s v="C00000008"/>
    <x v="7"/>
    <x v="4"/>
    <n v="1"/>
    <s v="Cash"/>
    <x v="0"/>
    <d v="2021-02-23T00:00:00"/>
    <x v="8"/>
    <x v="2"/>
    <n v="100"/>
    <m/>
    <n v="100"/>
    <n v="259878.69999999998"/>
    <s v="Cash"/>
    <m/>
    <m/>
  </r>
  <r>
    <d v="2021-02-23T00:00:00"/>
    <x v="8"/>
    <n v="2021"/>
    <x v="83"/>
    <s v="C00000008"/>
    <x v="7"/>
    <x v="20"/>
    <n v="3"/>
    <s v="Cash"/>
    <x v="0"/>
    <d v="2021-02-23T00:00:00"/>
    <x v="8"/>
    <x v="2"/>
    <n v="180"/>
    <m/>
    <n v="180"/>
    <n v="260058.69999999998"/>
    <s v="Cash"/>
    <m/>
    <m/>
  </r>
  <r>
    <d v="2021-02-26T00:00:00"/>
    <x v="8"/>
    <n v="2021"/>
    <x v="84"/>
    <s v="C00000015"/>
    <x v="14"/>
    <x v="7"/>
    <n v="1"/>
    <s v="Cash"/>
    <x v="0"/>
    <d v="2021-02-26T00:00:00"/>
    <x v="8"/>
    <x v="2"/>
    <n v="1694"/>
    <n v="-1694"/>
    <m/>
    <n v="261752.69999999998"/>
    <s v="Cash"/>
    <s v="Trsf 27/2/2021"/>
    <m/>
  </r>
  <r>
    <d v="2021-02-26T00:00:00"/>
    <x v="8"/>
    <n v="2021"/>
    <x v="84"/>
    <s v="C00000015"/>
    <x v="14"/>
    <x v="26"/>
    <n v="1"/>
    <s v="Cash"/>
    <x v="0"/>
    <d v="2021-02-26T00:00:00"/>
    <x v="8"/>
    <x v="2"/>
    <n v="228"/>
    <n v="-228"/>
    <m/>
    <n v="261980.69999999998"/>
    <s v="Cash"/>
    <s v="Trsf 27/2/2021"/>
    <m/>
  </r>
  <r>
    <d v="2021-02-26T00:00:00"/>
    <x v="8"/>
    <n v="2021"/>
    <x v="84"/>
    <s v="C00000015"/>
    <x v="14"/>
    <x v="4"/>
    <n v="1"/>
    <s v="Cash"/>
    <x v="0"/>
    <d v="2021-02-26T00:00:00"/>
    <x v="8"/>
    <x v="2"/>
    <n v="100"/>
    <n v="-100"/>
    <m/>
    <n v="262080.69999999998"/>
    <s v="Cash"/>
    <s v="Trsf 27/2/20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9499E-8751-4FD6-9480-1B2738117B02}" name="PivotTable3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1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m="1" x="6"/>
        <item m="1" x="5"/>
        <item m="1" x="7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1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640D-82DE-4B92-9B56-62BFF75D9EB4}" name="PivotTable2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S4:AA73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m="1" x="6"/>
        <item m="1" x="5"/>
        <item m="1" x="7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3">
        <item x="1"/>
        <item x="2"/>
        <item x="0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68">
    <i>
      <x/>
      <x/>
      <x v="6"/>
    </i>
    <i r="2">
      <x v="8"/>
    </i>
    <i r="2">
      <x v="9"/>
    </i>
    <i r="1">
      <x v="1"/>
      <x v="1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r="1">
      <x v="1"/>
      <x v="1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t="default">
      <x v="12"/>
    </i>
    <i>
      <x v="13"/>
      <x v="1"/>
      <x v="1"/>
    </i>
    <i t="default">
      <x v="13"/>
    </i>
    <i>
      <x v="14"/>
      <x v="1"/>
      <x v="1"/>
    </i>
    <i t="default">
      <x v="1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11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CF33D-3823-443C-982B-5F8944648BD6}" name="PivotTable2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1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5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m="1" x="6"/>
        <item m="1" x="5"/>
        <item m="1"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1">
    <format dxfId="10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10CDE-3EB3-4125-880F-A892C3350E35}" name="PivotTable2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Y105" firstHeaderRow="1" firstDataRow="2" firstDataCol="2"/>
  <pivotFields count="20">
    <pivotField compact="0" numFmtId="14" outline="0" showAll="0"/>
    <pivotField axis="axisCol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outline="0" showAll="0"/>
    <pivotField axis="axisRow" compact="0" outline="0" showAll="0" defaultSubtotal="0">
      <items count="86">
        <item m="1" x="8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0"/>
      </items>
    </pivotField>
    <pivotField compact="0" outline="0" showAll="0"/>
    <pivotField axis="axisRow" compact="0" outline="0" showAll="0">
      <items count="17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m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01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r="1">
      <x v="77"/>
    </i>
    <i r="1">
      <x v="80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r="1">
      <x v="74"/>
    </i>
    <i r="1">
      <x v="81"/>
    </i>
    <i r="1">
      <x v="85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r="1">
      <x v="71"/>
    </i>
    <i r="1">
      <x v="73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r="1">
      <x v="82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r="1">
      <x v="83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r="1">
      <x v="69"/>
    </i>
    <i r="1">
      <x v="75"/>
    </i>
    <i t="default">
      <x v="9"/>
    </i>
    <i>
      <x v="10"/>
      <x v="56"/>
    </i>
    <i t="default">
      <x v="10"/>
    </i>
    <i>
      <x v="11"/>
      <x v="63"/>
    </i>
    <i t="default">
      <x v="11"/>
    </i>
    <i>
      <x v="12"/>
      <x v="68"/>
    </i>
    <i r="1">
      <x v="70"/>
    </i>
    <i r="1">
      <x v="72"/>
    </i>
    <i r="1">
      <x v="79"/>
    </i>
    <i t="default">
      <x v="12"/>
    </i>
    <i>
      <x v="13"/>
      <x v="76"/>
    </i>
    <i r="1">
      <x v="78"/>
    </i>
    <i t="default">
      <x v="13"/>
    </i>
    <i>
      <x v="14"/>
      <x v="84"/>
    </i>
    <i t="default">
      <x v="14"/>
    </i>
    <i t="grand">
      <x/>
    </i>
  </rowItems>
  <colFields count="1">
    <field x="1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 Amount" fld="13" baseField="2" baseItem="37" numFmtId="4"/>
  </dataFields>
  <formats count="5">
    <format dxfId="104">
      <pivotArea dataOnly="0" outline="0" fieldPosition="0">
        <references count="1">
          <reference field="1" count="0" defaultSubtotal="1"/>
        </references>
      </pivotArea>
    </format>
    <format dxfId="103">
      <pivotArea dataOnly="0" outline="0" fieldPosition="0">
        <references count="1">
          <reference field="5" count="0" defaultSubtotal="1"/>
        </references>
      </pivotArea>
    </format>
    <format dxfId="102">
      <pivotArea dataOnly="0" outline="0" fieldPosition="0">
        <references count="1">
          <reference field="5" count="0" defaultSubtotal="1"/>
        </references>
      </pivotArea>
    </format>
    <format dxfId="101">
      <pivotArea outline="0" fieldPosition="0">
        <references count="1">
          <reference field="4294967294" count="1">
            <x v="0"/>
          </reference>
        </references>
      </pivotArea>
    </format>
    <format dxfId="10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B8A0F-3359-4775-AC22-037914AE4D25}" name="PivotTable1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99" firstHeaderRow="1" firstDataRow="2" firstDataCol="3"/>
  <pivotFields count="20">
    <pivotField compact="0" numFmtId="14" outline="0" showAll="0"/>
    <pivotField axis="axisRow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outline="0" showAll="0"/>
    <pivotField axis="axisRow" compact="0" outline="0" showAll="0" defaultSubtotal="0">
      <items count="86">
        <item m="1" x="8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0"/>
      </items>
    </pivotField>
    <pivotField compact="0" outline="0" showAll="0"/>
    <pivotField axis="axisRow" compact="0" outline="0" showAll="0">
      <items count="17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m="1"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95">
    <i>
      <x v="1"/>
      <x v="1"/>
      <x v="5"/>
    </i>
    <i r="1">
      <x v="2"/>
      <x v="9"/>
    </i>
    <i r="1">
      <x v="3"/>
      <x v="5"/>
    </i>
    <i r="1">
      <x v="4"/>
      <x v="6"/>
    </i>
    <i t="default">
      <x v="1"/>
    </i>
    <i>
      <x v="2"/>
      <x v="5"/>
      <x v="8"/>
    </i>
    <i r="1">
      <x v="6"/>
      <x v="6"/>
    </i>
    <i r="1">
      <x v="7"/>
      <x v="5"/>
    </i>
    <i t="default">
      <x v="2"/>
    </i>
    <i>
      <x v="3"/>
      <x v="8"/>
      <x v="8"/>
    </i>
    <i r="1">
      <x v="9"/>
      <x v="8"/>
    </i>
    <i r="1">
      <x v="10"/>
      <x v="8"/>
    </i>
    <i r="1">
      <x v="11"/>
      <x/>
    </i>
    <i r="1">
      <x v="12"/>
      <x v="6"/>
    </i>
    <i r="1">
      <x v="13"/>
      <x v="5"/>
    </i>
    <i r="1">
      <x v="14"/>
      <x v="5"/>
    </i>
    <i r="1">
      <x v="15"/>
      <x v="6"/>
    </i>
    <i r="1">
      <x v="16"/>
      <x v="7"/>
    </i>
    <i r="1">
      <x v="17"/>
      <x v="2"/>
    </i>
    <i r="1">
      <x v="18"/>
      <x v="10"/>
    </i>
    <i r="1">
      <x v="19"/>
      <x v="6"/>
    </i>
    <i r="1">
      <x v="20"/>
      <x v="3"/>
    </i>
    <i r="1">
      <x v="21"/>
      <x v="5"/>
    </i>
    <i r="1">
      <x v="22"/>
      <x v="11"/>
    </i>
    <i t="default">
      <x v="3"/>
    </i>
    <i>
      <x v="4"/>
      <x v="23"/>
      <x v="10"/>
    </i>
    <i r="1">
      <x v="24"/>
      <x v="5"/>
    </i>
    <i r="1">
      <x v="25"/>
      <x v="5"/>
    </i>
    <i r="1">
      <x v="26"/>
      <x v="8"/>
    </i>
    <i r="1">
      <x v="27"/>
      <x v="5"/>
    </i>
    <i r="1">
      <x v="28"/>
      <x v="8"/>
    </i>
    <i r="1">
      <x v="29"/>
      <x v="11"/>
    </i>
    <i r="1">
      <x v="30"/>
      <x v="5"/>
    </i>
    <i r="1">
      <x v="31"/>
      <x v="5"/>
    </i>
    <i t="default">
      <x v="4"/>
    </i>
    <i>
      <x v="5"/>
      <x v="32"/>
      <x/>
    </i>
    <i r="1">
      <x v="33"/>
      <x v="6"/>
    </i>
    <i r="1">
      <x v="34"/>
      <x v="8"/>
    </i>
    <i r="1">
      <x v="35"/>
      <x v="8"/>
    </i>
    <i r="1">
      <x v="36"/>
      <x v="5"/>
    </i>
    <i r="1">
      <x v="37"/>
      <x v="2"/>
    </i>
    <i r="1">
      <x v="38"/>
      <x v="6"/>
    </i>
    <i r="1">
      <x v="39"/>
      <x v="6"/>
    </i>
    <i r="1">
      <x v="40"/>
      <x v="5"/>
    </i>
    <i r="1">
      <x v="41"/>
      <x/>
    </i>
    <i r="1">
      <x v="42"/>
      <x/>
    </i>
    <i r="1">
      <x v="43"/>
      <x v="11"/>
    </i>
    <i r="1">
      <x v="44"/>
      <x v="6"/>
    </i>
    <i r="1">
      <x v="45"/>
      <x v="5"/>
    </i>
    <i r="1">
      <x v="46"/>
      <x/>
    </i>
    <i t="default">
      <x v="5"/>
    </i>
    <i>
      <x v="6"/>
      <x v="47"/>
      <x v="7"/>
    </i>
    <i r="1">
      <x v="48"/>
      <x v="5"/>
    </i>
    <i r="1">
      <x v="49"/>
      <x/>
    </i>
    <i r="1">
      <x v="50"/>
      <x v="3"/>
    </i>
    <i r="1">
      <x v="51"/>
      <x v="5"/>
    </i>
    <i r="1">
      <x v="52"/>
      <x v="5"/>
    </i>
    <i r="1">
      <x v="53"/>
      <x v="11"/>
    </i>
    <i r="1">
      <x v="54"/>
      <x v="10"/>
    </i>
    <i r="1">
      <x v="55"/>
      <x/>
    </i>
    <i r="1">
      <x v="56"/>
      <x v="4"/>
    </i>
    <i r="1">
      <x v="57"/>
      <x v="6"/>
    </i>
    <i r="1">
      <x v="58"/>
      <x v="5"/>
    </i>
    <i r="1">
      <x v="59"/>
      <x v="3"/>
    </i>
    <i r="1">
      <x v="60"/>
      <x v="10"/>
    </i>
    <i r="1">
      <x v="61"/>
      <x v="11"/>
    </i>
    <i r="1">
      <x v="62"/>
      <x v="11"/>
    </i>
    <i t="default">
      <x v="6"/>
    </i>
    <i>
      <x v="7"/>
      <x v="63"/>
      <x v="1"/>
    </i>
    <i r="1">
      <x v="64"/>
      <x v="5"/>
    </i>
    <i r="1">
      <x v="65"/>
      <x v="8"/>
    </i>
    <i r="1">
      <x v="66"/>
      <x v="6"/>
    </i>
    <i r="1">
      <x v="67"/>
      <x v="11"/>
    </i>
    <i r="1">
      <x v="85"/>
      <x v="5"/>
    </i>
    <i t="default">
      <x v="7"/>
    </i>
    <i>
      <x v="8"/>
      <x v="68"/>
      <x v="12"/>
    </i>
    <i r="1">
      <x v="69"/>
      <x v="11"/>
    </i>
    <i r="1">
      <x v="70"/>
      <x v="12"/>
    </i>
    <i r="1">
      <x v="71"/>
      <x v="6"/>
    </i>
    <i r="1">
      <x v="72"/>
      <x v="12"/>
    </i>
    <i r="1">
      <x v="73"/>
      <x v="6"/>
    </i>
    <i r="1">
      <x v="74"/>
      <x v="5"/>
    </i>
    <i r="1">
      <x v="75"/>
      <x v="11"/>
    </i>
    <i t="default">
      <x v="8"/>
    </i>
    <i>
      <x v="9"/>
      <x v="76"/>
      <x v="13"/>
    </i>
    <i r="1">
      <x v="77"/>
      <x/>
    </i>
    <i r="1">
      <x v="78"/>
      <x v="13"/>
    </i>
    <i r="1">
      <x v="79"/>
      <x v="12"/>
    </i>
    <i r="1">
      <x v="80"/>
      <x/>
    </i>
    <i r="1">
      <x v="81"/>
      <x v="5"/>
    </i>
    <i r="1">
      <x v="82"/>
      <x v="8"/>
    </i>
    <i r="1">
      <x v="83"/>
      <x v="10"/>
    </i>
    <i r="1">
      <x v="84"/>
      <x v="14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08">
      <pivotArea dataOnly="0" outline="0" fieldPosition="0">
        <references count="1">
          <reference field="1" count="0" defaultSubtotal="1"/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outline="0" fieldPosition="0">
        <references count="1">
          <reference field="4294967294" count="1">
            <x v="2"/>
          </reference>
        </references>
      </pivotArea>
    </format>
    <format dxfId="10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5B867-25FC-4DDF-9E84-667DCB7AB8E8}" name="PivotTable2" cacheId="17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K48" firstHeaderRow="1" firstDataRow="2" firstDataCol="1"/>
  <pivotFields count="20">
    <pivotField compact="0" numFmtId="14" outline="0" showAll="0"/>
    <pivotField axis="axisCol" compact="0" outline="0" showAll="0">
      <items count="11">
        <item m="1" x="9"/>
        <item x="1"/>
        <item x="2"/>
        <item x="3"/>
        <item x="4"/>
        <item x="5"/>
        <item x="6"/>
        <item x="0"/>
        <item x="7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45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m="1" x="43"/>
        <item x="39"/>
        <item x="40"/>
        <item x="41"/>
        <item x="42"/>
        <item x="3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 t="grand">
      <x/>
    </i>
  </rowItems>
  <colFields count="1">
    <field x="1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Qty" fld="7" baseField="0" baseItem="0"/>
  </dataFields>
  <formats count="2">
    <format dxfId="99">
      <pivotArea dataOnly="0" labelOnly="1" grandCol="1" outline="0" fieldPosition="0"/>
    </format>
    <format dxfId="98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231"/>
  <sheetViews>
    <sheetView tabSelected="1" zoomScale="80" zoomScaleNormal="80" workbookViewId="0">
      <pane xSplit="6" ySplit="1" topLeftCell="J199" activePane="bottomRight" state="frozen"/>
      <selection pane="topRight" activeCell="F1" sqref="F1"/>
      <selection pane="bottomLeft" activeCell="A2" sqref="A2"/>
      <selection pane="bottomRight" activeCell="Q215" sqref="Q215"/>
    </sheetView>
  </sheetViews>
  <sheetFormatPr defaultRowHeight="15.5" x14ac:dyDescent="0.35"/>
  <cols>
    <col min="1" max="1" width="11.7265625" style="5" customWidth="1"/>
    <col min="2" max="3" width="6.7265625" style="20" customWidth="1"/>
    <col min="4" max="4" width="19.08984375" style="5" customWidth="1"/>
    <col min="5" max="5" width="11.36328125" style="5" customWidth="1"/>
    <col min="6" max="6" width="18.6328125" style="6" customWidth="1"/>
    <col min="7" max="7" width="28.26953125" style="6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2.1796875" style="7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16384" width="8.7265625" style="1"/>
  </cols>
  <sheetData>
    <row r="1" spans="1:20" ht="31" x14ac:dyDescent="0.35">
      <c r="A1" s="3" t="s">
        <v>3</v>
      </c>
      <c r="B1" s="19" t="s">
        <v>169</v>
      </c>
      <c r="C1" s="19" t="s">
        <v>235</v>
      </c>
      <c r="D1" s="3" t="s">
        <v>2</v>
      </c>
      <c r="E1" s="3" t="s">
        <v>0</v>
      </c>
      <c r="F1" s="3" t="s">
        <v>1</v>
      </c>
      <c r="G1" s="3" t="s">
        <v>9</v>
      </c>
      <c r="H1" s="3" t="s">
        <v>72</v>
      </c>
      <c r="I1" s="3" t="s">
        <v>4</v>
      </c>
      <c r="J1" s="3" t="s">
        <v>92</v>
      </c>
      <c r="K1" s="3" t="s">
        <v>157</v>
      </c>
      <c r="L1" s="3" t="s">
        <v>168</v>
      </c>
      <c r="M1" s="3" t="s">
        <v>214</v>
      </c>
      <c r="N1" s="3" t="s">
        <v>204</v>
      </c>
      <c r="O1" s="3" t="s">
        <v>202</v>
      </c>
      <c r="P1" s="3" t="s">
        <v>203</v>
      </c>
      <c r="Q1" s="3" t="s">
        <v>199</v>
      </c>
      <c r="R1" s="3" t="s">
        <v>87</v>
      </c>
      <c r="S1" s="3" t="s">
        <v>26</v>
      </c>
      <c r="T1" s="3" t="s">
        <v>93</v>
      </c>
    </row>
    <row r="2" spans="1:20" x14ac:dyDescent="0.35">
      <c r="A2" s="4">
        <v>43822</v>
      </c>
      <c r="B2" s="20">
        <f>MONTH(A2)</f>
        <v>12</v>
      </c>
      <c r="C2" s="20">
        <f>YEAR(A2)</f>
        <v>2019</v>
      </c>
      <c r="D2" s="5" t="s">
        <v>310</v>
      </c>
      <c r="E2" s="5" t="s">
        <v>7</v>
      </c>
      <c r="F2" s="6" t="s">
        <v>8</v>
      </c>
      <c r="G2" s="6" t="s">
        <v>10</v>
      </c>
      <c r="H2" s="5">
        <v>1</v>
      </c>
      <c r="I2" s="5" t="s">
        <v>5</v>
      </c>
      <c r="J2" s="5">
        <v>0</v>
      </c>
      <c r="K2" s="4">
        <f>A2+J2</f>
        <v>43822</v>
      </c>
      <c r="L2" s="20">
        <f>MONTH(K2)</f>
        <v>12</v>
      </c>
      <c r="M2" s="20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66" t="s">
        <v>88</v>
      </c>
      <c r="S2" s="1" t="s">
        <v>80</v>
      </c>
    </row>
    <row r="3" spans="1:20" x14ac:dyDescent="0.35">
      <c r="A3" s="4">
        <v>43822</v>
      </c>
      <c r="B3" s="20">
        <f t="shared" ref="B3:B66" si="0">MONTH(A3)</f>
        <v>12</v>
      </c>
      <c r="C3" s="20">
        <f t="shared" ref="C3:C66" si="1">YEAR(A3)</f>
        <v>2019</v>
      </c>
      <c r="D3" s="5" t="s">
        <v>310</v>
      </c>
      <c r="E3" s="5" t="s">
        <v>7</v>
      </c>
      <c r="F3" s="6" t="s">
        <v>8</v>
      </c>
      <c r="G3" s="2" t="s">
        <v>66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20">
        <f t="shared" ref="L3:L66" si="3">MONTH(K3)</f>
        <v>12</v>
      </c>
      <c r="M3" s="20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66" t="s">
        <v>88</v>
      </c>
      <c r="S3" s="1" t="s">
        <v>80</v>
      </c>
    </row>
    <row r="4" spans="1:20" x14ac:dyDescent="0.35">
      <c r="A4" s="4">
        <v>43984</v>
      </c>
      <c r="B4" s="20">
        <f t="shared" si="0"/>
        <v>6</v>
      </c>
      <c r="C4" s="20">
        <f t="shared" si="1"/>
        <v>2020</v>
      </c>
      <c r="D4" s="5" t="s">
        <v>11</v>
      </c>
      <c r="E4" s="5" t="s">
        <v>7</v>
      </c>
      <c r="F4" s="6" t="s">
        <v>8</v>
      </c>
      <c r="G4" s="13" t="s">
        <v>40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20">
        <f t="shared" si="3"/>
        <v>6</v>
      </c>
      <c r="M4" s="20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66" t="s">
        <v>88</v>
      </c>
      <c r="S4" s="1" t="s">
        <v>81</v>
      </c>
    </row>
    <row r="5" spans="1:20" x14ac:dyDescent="0.35">
      <c r="A5" s="4">
        <v>43993</v>
      </c>
      <c r="B5" s="20">
        <f t="shared" si="0"/>
        <v>6</v>
      </c>
      <c r="C5" s="20">
        <f t="shared" si="1"/>
        <v>2020</v>
      </c>
      <c r="D5" s="5" t="s">
        <v>12</v>
      </c>
      <c r="E5" s="5" t="s">
        <v>14</v>
      </c>
      <c r="F5" s="6" t="s">
        <v>15</v>
      </c>
      <c r="G5" s="6" t="s">
        <v>17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20">
        <f t="shared" si="3"/>
        <v>6</v>
      </c>
      <c r="M5" s="20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66" t="s">
        <v>89</v>
      </c>
      <c r="S5" s="1" t="s">
        <v>86</v>
      </c>
    </row>
    <row r="6" spans="1:20" x14ac:dyDescent="0.35">
      <c r="A6" s="4">
        <v>43993</v>
      </c>
      <c r="B6" s="20">
        <f t="shared" si="0"/>
        <v>6</v>
      </c>
      <c r="C6" s="20">
        <f t="shared" si="1"/>
        <v>2020</v>
      </c>
      <c r="D6" s="5" t="s">
        <v>12</v>
      </c>
      <c r="E6" s="5" t="s">
        <v>14</v>
      </c>
      <c r="F6" s="6" t="s">
        <v>15</v>
      </c>
      <c r="G6" s="6" t="s">
        <v>16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20">
        <f t="shared" si="3"/>
        <v>6</v>
      </c>
      <c r="M6" s="20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66" t="s">
        <v>89</v>
      </c>
      <c r="S6" s="1" t="s">
        <v>86</v>
      </c>
    </row>
    <row r="7" spans="1:20" x14ac:dyDescent="0.35">
      <c r="A7" s="4">
        <v>43999</v>
      </c>
      <c r="B7" s="20">
        <f t="shared" si="0"/>
        <v>6</v>
      </c>
      <c r="C7" s="20">
        <f t="shared" si="1"/>
        <v>2020</v>
      </c>
      <c r="D7" s="5" t="s">
        <v>13</v>
      </c>
      <c r="E7" s="5" t="s">
        <v>7</v>
      </c>
      <c r="F7" s="6" t="s">
        <v>8</v>
      </c>
      <c r="G7" s="6" t="s">
        <v>10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20">
        <f t="shared" si="3"/>
        <v>6</v>
      </c>
      <c r="M7" s="20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66" t="s">
        <v>88</v>
      </c>
      <c r="S7" s="9" t="s">
        <v>81</v>
      </c>
    </row>
    <row r="8" spans="1:20" x14ac:dyDescent="0.35">
      <c r="A8" s="4">
        <v>43999</v>
      </c>
      <c r="B8" s="20">
        <f t="shared" si="0"/>
        <v>6</v>
      </c>
      <c r="C8" s="20">
        <f t="shared" si="1"/>
        <v>2020</v>
      </c>
      <c r="D8" s="5" t="s">
        <v>13</v>
      </c>
      <c r="E8" s="5" t="s">
        <v>7</v>
      </c>
      <c r="F8" s="6" t="s">
        <v>8</v>
      </c>
      <c r="G8" s="2" t="s">
        <v>66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20">
        <f t="shared" si="3"/>
        <v>6</v>
      </c>
      <c r="M8" s="20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66" t="s">
        <v>88</v>
      </c>
      <c r="S8" s="9" t="s">
        <v>81</v>
      </c>
    </row>
    <row r="9" spans="1:20" x14ac:dyDescent="0.35">
      <c r="A9" s="4">
        <v>43999</v>
      </c>
      <c r="B9" s="20">
        <f t="shared" si="0"/>
        <v>6</v>
      </c>
      <c r="C9" s="20">
        <f t="shared" si="1"/>
        <v>2020</v>
      </c>
      <c r="D9" s="5" t="s">
        <v>13</v>
      </c>
      <c r="E9" s="5" t="s">
        <v>7</v>
      </c>
      <c r="F9" s="6" t="s">
        <v>8</v>
      </c>
      <c r="G9" s="6" t="s">
        <v>18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20">
        <f t="shared" si="3"/>
        <v>6</v>
      </c>
      <c r="M9" s="20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66" t="s">
        <v>88</v>
      </c>
      <c r="S9" s="9" t="s">
        <v>81</v>
      </c>
    </row>
    <row r="10" spans="1:20" x14ac:dyDescent="0.35">
      <c r="A10" s="4">
        <v>44004</v>
      </c>
      <c r="B10" s="20">
        <f t="shared" si="0"/>
        <v>6</v>
      </c>
      <c r="C10" s="20">
        <f t="shared" si="1"/>
        <v>2020</v>
      </c>
      <c r="D10" s="5" t="s">
        <v>19</v>
      </c>
      <c r="E10" s="5" t="s">
        <v>20</v>
      </c>
      <c r="F10" s="6" t="s">
        <v>21</v>
      </c>
      <c r="G10" s="6" t="s">
        <v>10</v>
      </c>
      <c r="H10" s="5">
        <v>1</v>
      </c>
      <c r="I10" s="5" t="s">
        <v>73</v>
      </c>
      <c r="J10" s="5">
        <v>45</v>
      </c>
      <c r="K10" s="4">
        <f t="shared" si="2"/>
        <v>44049</v>
      </c>
      <c r="L10" s="20">
        <f t="shared" si="3"/>
        <v>8</v>
      </c>
      <c r="M10" s="20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66" t="s">
        <v>90</v>
      </c>
      <c r="S10" s="18" t="s">
        <v>198</v>
      </c>
    </row>
    <row r="11" spans="1:20" x14ac:dyDescent="0.35">
      <c r="A11" s="4">
        <v>44004</v>
      </c>
      <c r="B11" s="20">
        <f t="shared" si="0"/>
        <v>6</v>
      </c>
      <c r="C11" s="20">
        <f t="shared" si="1"/>
        <v>2020</v>
      </c>
      <c r="D11" s="5" t="s">
        <v>19</v>
      </c>
      <c r="E11" s="5" t="s">
        <v>20</v>
      </c>
      <c r="F11" s="6" t="s">
        <v>21</v>
      </c>
      <c r="G11" s="6" t="s">
        <v>18</v>
      </c>
      <c r="H11" s="5">
        <v>2</v>
      </c>
      <c r="I11" s="5" t="s">
        <v>73</v>
      </c>
      <c r="J11" s="5">
        <v>45</v>
      </c>
      <c r="K11" s="4">
        <f t="shared" si="2"/>
        <v>44049</v>
      </c>
      <c r="L11" s="20">
        <f t="shared" si="3"/>
        <v>8</v>
      </c>
      <c r="M11" s="20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66" t="s">
        <v>90</v>
      </c>
      <c r="S11" s="18" t="s">
        <v>198</v>
      </c>
    </row>
    <row r="12" spans="1:20" x14ac:dyDescent="0.35">
      <c r="A12" s="4">
        <v>44013</v>
      </c>
      <c r="B12" s="20">
        <f t="shared" si="0"/>
        <v>7</v>
      </c>
      <c r="C12" s="20">
        <f t="shared" si="1"/>
        <v>2020</v>
      </c>
      <c r="D12" s="5" t="s">
        <v>22</v>
      </c>
      <c r="E12" s="5" t="s">
        <v>23</v>
      </c>
      <c r="F12" s="6" t="s">
        <v>24</v>
      </c>
      <c r="G12" s="6" t="s">
        <v>25</v>
      </c>
      <c r="H12" s="5">
        <v>9</v>
      </c>
      <c r="I12" s="5" t="s">
        <v>51</v>
      </c>
      <c r="J12" s="5" t="s">
        <v>156</v>
      </c>
      <c r="K12" s="4">
        <f t="shared" si="2"/>
        <v>44133</v>
      </c>
      <c r="L12" s="20">
        <f t="shared" si="3"/>
        <v>10</v>
      </c>
      <c r="M12" s="20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66" t="s">
        <v>92</v>
      </c>
      <c r="S12" s="33" t="s">
        <v>170</v>
      </c>
    </row>
    <row r="13" spans="1:20" x14ac:dyDescent="0.35">
      <c r="A13" s="4">
        <v>44026</v>
      </c>
      <c r="B13" s="20">
        <f t="shared" si="0"/>
        <v>7</v>
      </c>
      <c r="C13" s="20">
        <f t="shared" si="1"/>
        <v>2020</v>
      </c>
      <c r="D13" s="5" t="s">
        <v>27</v>
      </c>
      <c r="E13" s="5" t="s">
        <v>20</v>
      </c>
      <c r="F13" s="6" t="s">
        <v>21</v>
      </c>
      <c r="G13" s="6" t="s">
        <v>29</v>
      </c>
      <c r="H13" s="5">
        <v>1</v>
      </c>
      <c r="I13" s="5" t="s">
        <v>73</v>
      </c>
      <c r="J13" s="5">
        <v>45</v>
      </c>
      <c r="K13" s="4">
        <f t="shared" si="2"/>
        <v>44071</v>
      </c>
      <c r="L13" s="20">
        <f t="shared" si="3"/>
        <v>8</v>
      </c>
      <c r="M13" s="20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66" t="s">
        <v>90</v>
      </c>
      <c r="S13" s="18" t="s">
        <v>75</v>
      </c>
    </row>
    <row r="14" spans="1:20" x14ac:dyDescent="0.35">
      <c r="A14" s="4">
        <v>44027</v>
      </c>
      <c r="B14" s="20">
        <f t="shared" si="0"/>
        <v>7</v>
      </c>
      <c r="C14" s="20">
        <f t="shared" si="1"/>
        <v>2020</v>
      </c>
      <c r="D14" s="5" t="s">
        <v>28</v>
      </c>
      <c r="E14" s="5" t="s">
        <v>7</v>
      </c>
      <c r="F14" s="6" t="s">
        <v>8</v>
      </c>
      <c r="G14" s="15" t="s">
        <v>100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20">
        <f t="shared" si="3"/>
        <v>7</v>
      </c>
      <c r="M14" s="20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66" t="s">
        <v>88</v>
      </c>
      <c r="S14" s="12" t="s">
        <v>82</v>
      </c>
    </row>
    <row r="15" spans="1:20" x14ac:dyDescent="0.35">
      <c r="A15" s="4">
        <v>44027</v>
      </c>
      <c r="B15" s="20">
        <f t="shared" si="0"/>
        <v>7</v>
      </c>
      <c r="C15" s="20">
        <f t="shared" si="1"/>
        <v>2020</v>
      </c>
      <c r="D15" s="5" t="s">
        <v>28</v>
      </c>
      <c r="E15" s="5" t="s">
        <v>7</v>
      </c>
      <c r="F15" s="6" t="s">
        <v>8</v>
      </c>
      <c r="G15" s="6" t="s">
        <v>18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20">
        <f t="shared" si="3"/>
        <v>7</v>
      </c>
      <c r="M15" s="20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66" t="s">
        <v>88</v>
      </c>
      <c r="S15" s="12" t="s">
        <v>82</v>
      </c>
    </row>
    <row r="16" spans="1:20" x14ac:dyDescent="0.35">
      <c r="A16" s="4">
        <v>44027</v>
      </c>
      <c r="B16" s="20">
        <f t="shared" si="0"/>
        <v>7</v>
      </c>
      <c r="C16" s="20">
        <f t="shared" si="1"/>
        <v>2020</v>
      </c>
      <c r="D16" s="5" t="s">
        <v>28</v>
      </c>
      <c r="E16" s="5" t="s">
        <v>7</v>
      </c>
      <c r="F16" s="6" t="s">
        <v>8</v>
      </c>
      <c r="G16" s="6" t="s">
        <v>208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20">
        <f t="shared" si="3"/>
        <v>7</v>
      </c>
      <c r="M16" s="20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66" t="s">
        <v>88</v>
      </c>
      <c r="S16" s="12" t="s">
        <v>82</v>
      </c>
      <c r="T16" s="1" t="s">
        <v>30</v>
      </c>
    </row>
    <row r="17" spans="1:19" x14ac:dyDescent="0.35">
      <c r="A17" s="4">
        <v>44044</v>
      </c>
      <c r="B17" s="20">
        <f t="shared" si="0"/>
        <v>8</v>
      </c>
      <c r="C17" s="20">
        <f t="shared" si="1"/>
        <v>2020</v>
      </c>
      <c r="D17" s="5" t="s">
        <v>31</v>
      </c>
      <c r="E17" s="5" t="s">
        <v>23</v>
      </c>
      <c r="F17" s="6" t="s">
        <v>24</v>
      </c>
      <c r="G17" s="15" t="s">
        <v>100</v>
      </c>
      <c r="H17" s="5">
        <v>2</v>
      </c>
      <c r="I17" s="5" t="s">
        <v>51</v>
      </c>
      <c r="J17" s="5" t="s">
        <v>156</v>
      </c>
      <c r="K17" s="4">
        <f t="shared" si="2"/>
        <v>44164</v>
      </c>
      <c r="L17" s="20">
        <f t="shared" si="3"/>
        <v>11</v>
      </c>
      <c r="M17" s="20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66" t="s">
        <v>92</v>
      </c>
      <c r="S17" s="32" t="s">
        <v>171</v>
      </c>
    </row>
    <row r="18" spans="1:19" x14ac:dyDescent="0.35">
      <c r="A18" s="4">
        <v>44051</v>
      </c>
      <c r="B18" s="20">
        <f t="shared" si="0"/>
        <v>8</v>
      </c>
      <c r="C18" s="20">
        <f t="shared" si="1"/>
        <v>2020</v>
      </c>
      <c r="D18" s="5" t="s">
        <v>32</v>
      </c>
      <c r="E18" s="5" t="s">
        <v>23</v>
      </c>
      <c r="F18" s="6" t="s">
        <v>24</v>
      </c>
      <c r="G18" s="15" t="s">
        <v>100</v>
      </c>
      <c r="H18" s="5">
        <v>2</v>
      </c>
      <c r="I18" s="5" t="s">
        <v>51</v>
      </c>
      <c r="J18" s="5" t="s">
        <v>156</v>
      </c>
      <c r="K18" s="4">
        <f t="shared" si="2"/>
        <v>44171</v>
      </c>
      <c r="L18" s="20">
        <f t="shared" si="3"/>
        <v>12</v>
      </c>
      <c r="M18" s="20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66" t="s">
        <v>92</v>
      </c>
      <c r="S18" s="32" t="s">
        <v>171</v>
      </c>
    </row>
    <row r="19" spans="1:19" x14ac:dyDescent="0.35">
      <c r="A19" s="4">
        <v>44051</v>
      </c>
      <c r="B19" s="20">
        <f t="shared" si="0"/>
        <v>8</v>
      </c>
      <c r="C19" s="20">
        <f t="shared" si="1"/>
        <v>2020</v>
      </c>
      <c r="D19" s="5" t="s">
        <v>33</v>
      </c>
      <c r="E19" s="5" t="s">
        <v>23</v>
      </c>
      <c r="F19" s="6" t="s">
        <v>24</v>
      </c>
      <c r="G19" s="1" t="s">
        <v>116</v>
      </c>
      <c r="H19" s="5">
        <v>2</v>
      </c>
      <c r="I19" s="5" t="s">
        <v>51</v>
      </c>
      <c r="J19" s="5" t="s">
        <v>156</v>
      </c>
      <c r="K19" s="4">
        <f t="shared" si="2"/>
        <v>44171</v>
      </c>
      <c r="L19" s="20">
        <f t="shared" si="3"/>
        <v>12</v>
      </c>
      <c r="M19" s="20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66" t="s">
        <v>92</v>
      </c>
      <c r="S19" s="32" t="s">
        <v>171</v>
      </c>
    </row>
    <row r="20" spans="1:19" x14ac:dyDescent="0.35">
      <c r="A20" s="4">
        <v>44053</v>
      </c>
      <c r="B20" s="20">
        <f t="shared" si="0"/>
        <v>8</v>
      </c>
      <c r="C20" s="20">
        <f t="shared" si="1"/>
        <v>2020</v>
      </c>
      <c r="D20" s="5" t="s">
        <v>34</v>
      </c>
      <c r="E20" s="5" t="s">
        <v>35</v>
      </c>
      <c r="F20" s="6" t="s">
        <v>36</v>
      </c>
      <c r="G20" s="15" t="s">
        <v>100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20">
        <f t="shared" si="3"/>
        <v>8</v>
      </c>
      <c r="M20" s="20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66" t="s">
        <v>89</v>
      </c>
      <c r="S20" s="12" t="s">
        <v>84</v>
      </c>
    </row>
    <row r="21" spans="1:19" x14ac:dyDescent="0.35">
      <c r="A21" s="4">
        <v>44053</v>
      </c>
      <c r="B21" s="20">
        <f t="shared" si="0"/>
        <v>8</v>
      </c>
      <c r="C21" s="20">
        <f t="shared" si="1"/>
        <v>2020</v>
      </c>
      <c r="D21" s="5" t="s">
        <v>34</v>
      </c>
      <c r="E21" s="5" t="s">
        <v>35</v>
      </c>
      <c r="F21" s="6" t="s">
        <v>36</v>
      </c>
      <c r="G21" s="13" t="s">
        <v>18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20">
        <f t="shared" si="3"/>
        <v>8</v>
      </c>
      <c r="M21" s="20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66" t="s">
        <v>89</v>
      </c>
      <c r="S21" s="12" t="s">
        <v>84</v>
      </c>
    </row>
    <row r="22" spans="1:19" x14ac:dyDescent="0.35">
      <c r="A22" s="4">
        <v>44053</v>
      </c>
      <c r="B22" s="20">
        <f t="shared" si="0"/>
        <v>8</v>
      </c>
      <c r="C22" s="20">
        <f t="shared" si="1"/>
        <v>2020</v>
      </c>
      <c r="D22" s="5" t="s">
        <v>37</v>
      </c>
      <c r="E22" s="5" t="s">
        <v>20</v>
      </c>
      <c r="F22" s="6" t="s">
        <v>21</v>
      </c>
      <c r="G22" s="15" t="s">
        <v>100</v>
      </c>
      <c r="H22" s="5">
        <v>2</v>
      </c>
      <c r="I22" s="5" t="s">
        <v>73</v>
      </c>
      <c r="J22" s="5">
        <v>45</v>
      </c>
      <c r="K22" s="4">
        <f t="shared" si="2"/>
        <v>44098</v>
      </c>
      <c r="L22" s="20">
        <f t="shared" si="3"/>
        <v>9</v>
      </c>
      <c r="M22" s="20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66" t="s">
        <v>90</v>
      </c>
      <c r="S22" s="18" t="s">
        <v>79</v>
      </c>
    </row>
    <row r="23" spans="1:19" x14ac:dyDescent="0.35">
      <c r="A23" s="4">
        <v>44053</v>
      </c>
      <c r="B23" s="20">
        <f t="shared" si="0"/>
        <v>8</v>
      </c>
      <c r="C23" s="20">
        <f t="shared" si="1"/>
        <v>2020</v>
      </c>
      <c r="D23" s="5" t="s">
        <v>37</v>
      </c>
      <c r="E23" s="5" t="s">
        <v>20</v>
      </c>
      <c r="F23" s="6" t="s">
        <v>21</v>
      </c>
      <c r="G23" s="13" t="s">
        <v>18</v>
      </c>
      <c r="H23" s="5">
        <v>4</v>
      </c>
      <c r="I23" s="5" t="s">
        <v>73</v>
      </c>
      <c r="J23" s="5">
        <v>45</v>
      </c>
      <c r="K23" s="4">
        <f t="shared" si="2"/>
        <v>44098</v>
      </c>
      <c r="L23" s="20">
        <f t="shared" si="3"/>
        <v>9</v>
      </c>
      <c r="M23" s="20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66" t="s">
        <v>91</v>
      </c>
      <c r="S23" s="18" t="s">
        <v>79</v>
      </c>
    </row>
    <row r="24" spans="1:19" x14ac:dyDescent="0.35">
      <c r="A24" s="4">
        <v>44055</v>
      </c>
      <c r="B24" s="20">
        <f t="shared" si="0"/>
        <v>8</v>
      </c>
      <c r="C24" s="20">
        <f t="shared" si="1"/>
        <v>2020</v>
      </c>
      <c r="D24" s="5" t="s">
        <v>38</v>
      </c>
      <c r="E24" s="5" t="s">
        <v>7</v>
      </c>
      <c r="F24" s="6" t="s">
        <v>8</v>
      </c>
      <c r="G24" s="15" t="s">
        <v>100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20">
        <f t="shared" si="3"/>
        <v>8</v>
      </c>
      <c r="M24" s="20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66" t="s">
        <v>88</v>
      </c>
      <c r="S24" s="1" t="s">
        <v>83</v>
      </c>
    </row>
    <row r="25" spans="1:19" x14ac:dyDescent="0.35">
      <c r="A25" s="4">
        <v>44055</v>
      </c>
      <c r="B25" s="20">
        <f t="shared" si="0"/>
        <v>8</v>
      </c>
      <c r="C25" s="20">
        <f t="shared" si="1"/>
        <v>2020</v>
      </c>
      <c r="D25" s="5" t="s">
        <v>38</v>
      </c>
      <c r="E25" s="5" t="s">
        <v>7</v>
      </c>
      <c r="F25" s="6" t="s">
        <v>8</v>
      </c>
      <c r="G25" s="2" t="s">
        <v>66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20">
        <f t="shared" si="3"/>
        <v>8</v>
      </c>
      <c r="M25" s="20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66" t="s">
        <v>88</v>
      </c>
      <c r="S25" s="1" t="s">
        <v>83</v>
      </c>
    </row>
    <row r="26" spans="1:19" x14ac:dyDescent="0.35">
      <c r="A26" s="4">
        <v>44055</v>
      </c>
      <c r="B26" s="20">
        <f t="shared" si="0"/>
        <v>8</v>
      </c>
      <c r="C26" s="20">
        <f t="shared" si="1"/>
        <v>2020</v>
      </c>
      <c r="D26" s="5" t="s">
        <v>38</v>
      </c>
      <c r="E26" s="5" t="s">
        <v>7</v>
      </c>
      <c r="F26" s="6" t="s">
        <v>8</v>
      </c>
      <c r="G26" s="6" t="s">
        <v>208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20">
        <f t="shared" si="3"/>
        <v>8</v>
      </c>
      <c r="M26" s="20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66" t="s">
        <v>88</v>
      </c>
      <c r="S26" s="1" t="s">
        <v>83</v>
      </c>
    </row>
    <row r="27" spans="1:19" x14ac:dyDescent="0.35">
      <c r="A27" s="4">
        <v>44056</v>
      </c>
      <c r="B27" s="20">
        <f t="shared" si="0"/>
        <v>8</v>
      </c>
      <c r="C27" s="20">
        <f t="shared" si="1"/>
        <v>2020</v>
      </c>
      <c r="D27" s="5" t="s">
        <v>39</v>
      </c>
      <c r="E27" s="5" t="s">
        <v>7</v>
      </c>
      <c r="F27" s="6" t="s">
        <v>8</v>
      </c>
      <c r="G27" s="13" t="s">
        <v>40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20">
        <f t="shared" si="3"/>
        <v>8</v>
      </c>
      <c r="M27" s="20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66" t="s">
        <v>88</v>
      </c>
      <c r="S27" s="1" t="s">
        <v>83</v>
      </c>
    </row>
    <row r="28" spans="1:19" x14ac:dyDescent="0.35">
      <c r="A28" s="4">
        <v>44062</v>
      </c>
      <c r="B28" s="20">
        <f t="shared" si="0"/>
        <v>8</v>
      </c>
      <c r="C28" s="20">
        <f t="shared" si="1"/>
        <v>2020</v>
      </c>
      <c r="D28" s="5" t="s">
        <v>41</v>
      </c>
      <c r="E28" s="5" t="s">
        <v>20</v>
      </c>
      <c r="F28" s="6" t="s">
        <v>21</v>
      </c>
      <c r="G28" s="2" t="s">
        <v>101</v>
      </c>
      <c r="H28" s="5">
        <v>1</v>
      </c>
      <c r="I28" s="5" t="s">
        <v>73</v>
      </c>
      <c r="J28" s="5">
        <v>45</v>
      </c>
      <c r="K28" s="4">
        <f t="shared" si="2"/>
        <v>44107</v>
      </c>
      <c r="L28" s="20">
        <f t="shared" si="3"/>
        <v>10</v>
      </c>
      <c r="M28" s="20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66" t="s">
        <v>90</v>
      </c>
      <c r="S28" s="18" t="s">
        <v>94</v>
      </c>
    </row>
    <row r="29" spans="1:19" x14ac:dyDescent="0.35">
      <c r="A29" s="4">
        <v>44062</v>
      </c>
      <c r="B29" s="20">
        <f t="shared" si="0"/>
        <v>8</v>
      </c>
      <c r="C29" s="20">
        <f t="shared" si="1"/>
        <v>2020</v>
      </c>
      <c r="D29" s="5" t="s">
        <v>42</v>
      </c>
      <c r="E29" s="5" t="s">
        <v>43</v>
      </c>
      <c r="F29" s="6" t="s">
        <v>44</v>
      </c>
      <c r="G29" s="15" t="s">
        <v>100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20">
        <f t="shared" si="3"/>
        <v>8</v>
      </c>
      <c r="M29" s="20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66" t="s">
        <v>89</v>
      </c>
      <c r="S29" s="1" t="s">
        <v>85</v>
      </c>
    </row>
    <row r="30" spans="1:19" x14ac:dyDescent="0.35">
      <c r="A30" s="4">
        <v>44062</v>
      </c>
      <c r="B30" s="20">
        <f t="shared" si="0"/>
        <v>8</v>
      </c>
      <c r="C30" s="20">
        <f t="shared" si="1"/>
        <v>2020</v>
      </c>
      <c r="D30" s="5" t="s">
        <v>42</v>
      </c>
      <c r="E30" s="5" t="s">
        <v>43</v>
      </c>
      <c r="F30" s="6" t="s">
        <v>44</v>
      </c>
      <c r="G30" s="13" t="s">
        <v>25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20">
        <f t="shared" si="3"/>
        <v>8</v>
      </c>
      <c r="M30" s="20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66" t="s">
        <v>89</v>
      </c>
      <c r="S30" s="9" t="s">
        <v>85</v>
      </c>
    </row>
    <row r="31" spans="1:19" x14ac:dyDescent="0.35">
      <c r="A31" s="4">
        <v>44065</v>
      </c>
      <c r="B31" s="20">
        <f t="shared" si="0"/>
        <v>8</v>
      </c>
      <c r="C31" s="20">
        <f t="shared" si="1"/>
        <v>2020</v>
      </c>
      <c r="D31" s="5" t="s">
        <v>50</v>
      </c>
      <c r="E31" s="5" t="s">
        <v>49</v>
      </c>
      <c r="F31" s="1" t="s">
        <v>48</v>
      </c>
      <c r="G31" s="2" t="s">
        <v>101</v>
      </c>
      <c r="H31" s="17">
        <v>4</v>
      </c>
      <c r="I31" s="5" t="s">
        <v>52</v>
      </c>
      <c r="J31" s="5">
        <v>60</v>
      </c>
      <c r="K31" s="4">
        <f t="shared" si="2"/>
        <v>44125</v>
      </c>
      <c r="L31" s="20">
        <f t="shared" si="3"/>
        <v>10</v>
      </c>
      <c r="M31" s="20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66" t="s">
        <v>92</v>
      </c>
      <c r="S31" s="22" t="s">
        <v>113</v>
      </c>
    </row>
    <row r="32" spans="1:19" x14ac:dyDescent="0.35">
      <c r="A32" s="4">
        <v>44065</v>
      </c>
      <c r="B32" s="20">
        <f t="shared" si="0"/>
        <v>8</v>
      </c>
      <c r="C32" s="20">
        <f t="shared" si="1"/>
        <v>2020</v>
      </c>
      <c r="D32" s="5" t="s">
        <v>50</v>
      </c>
      <c r="E32" s="5" t="s">
        <v>49</v>
      </c>
      <c r="F32" s="1" t="s">
        <v>48</v>
      </c>
      <c r="G32" s="1" t="s">
        <v>45</v>
      </c>
      <c r="H32" s="17">
        <v>4</v>
      </c>
      <c r="I32" s="5" t="s">
        <v>52</v>
      </c>
      <c r="J32" s="5">
        <v>60</v>
      </c>
      <c r="K32" s="4">
        <f t="shared" si="2"/>
        <v>44125</v>
      </c>
      <c r="L32" s="20">
        <f t="shared" si="3"/>
        <v>10</v>
      </c>
      <c r="M32" s="20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66" t="s">
        <v>92</v>
      </c>
      <c r="S32" s="22" t="s">
        <v>113</v>
      </c>
    </row>
    <row r="33" spans="1:19" x14ac:dyDescent="0.35">
      <c r="A33" s="4">
        <v>44065</v>
      </c>
      <c r="B33" s="20">
        <f t="shared" si="0"/>
        <v>8</v>
      </c>
      <c r="C33" s="20">
        <f t="shared" si="1"/>
        <v>2020</v>
      </c>
      <c r="D33" s="5" t="s">
        <v>50</v>
      </c>
      <c r="E33" s="5" t="s">
        <v>49</v>
      </c>
      <c r="F33" s="1" t="s">
        <v>48</v>
      </c>
      <c r="G33" s="2" t="s">
        <v>46</v>
      </c>
      <c r="H33" s="17">
        <v>2</v>
      </c>
      <c r="I33" s="5" t="s">
        <v>52</v>
      </c>
      <c r="J33" s="5">
        <v>60</v>
      </c>
      <c r="K33" s="4">
        <f t="shared" si="2"/>
        <v>44125</v>
      </c>
      <c r="L33" s="20">
        <f t="shared" si="3"/>
        <v>10</v>
      </c>
      <c r="M33" s="20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66" t="s">
        <v>92</v>
      </c>
      <c r="S33" s="22" t="s">
        <v>113</v>
      </c>
    </row>
    <row r="34" spans="1:19" x14ac:dyDescent="0.35">
      <c r="A34" s="4">
        <v>44065</v>
      </c>
      <c r="B34" s="20">
        <f t="shared" si="0"/>
        <v>8</v>
      </c>
      <c r="C34" s="20">
        <f t="shared" si="1"/>
        <v>2020</v>
      </c>
      <c r="D34" s="5" t="s">
        <v>50</v>
      </c>
      <c r="E34" s="5" t="s">
        <v>49</v>
      </c>
      <c r="F34" s="1" t="s">
        <v>48</v>
      </c>
      <c r="G34" s="1" t="s">
        <v>47</v>
      </c>
      <c r="H34" s="17">
        <v>4</v>
      </c>
      <c r="I34" s="5" t="s">
        <v>52</v>
      </c>
      <c r="J34" s="5">
        <v>60</v>
      </c>
      <c r="K34" s="4">
        <f t="shared" si="2"/>
        <v>44125</v>
      </c>
      <c r="L34" s="20">
        <f t="shared" si="3"/>
        <v>10</v>
      </c>
      <c r="M34" s="20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66" t="s">
        <v>92</v>
      </c>
      <c r="S34" s="22" t="s">
        <v>113</v>
      </c>
    </row>
    <row r="35" spans="1:19" x14ac:dyDescent="0.35">
      <c r="A35" s="4">
        <v>44065</v>
      </c>
      <c r="B35" s="20">
        <f t="shared" si="0"/>
        <v>8</v>
      </c>
      <c r="C35" s="20">
        <f t="shared" si="1"/>
        <v>2020</v>
      </c>
      <c r="D35" s="5" t="s">
        <v>53</v>
      </c>
      <c r="E35" s="5" t="s">
        <v>54</v>
      </c>
      <c r="F35" s="1" t="s">
        <v>55</v>
      </c>
      <c r="G35" s="15" t="s">
        <v>100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20">
        <f t="shared" si="3"/>
        <v>8</v>
      </c>
      <c r="M35" s="20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66" t="s">
        <v>88</v>
      </c>
      <c r="S35" s="1" t="s">
        <v>77</v>
      </c>
    </row>
    <row r="36" spans="1:19" x14ac:dyDescent="0.35">
      <c r="A36" s="4">
        <v>44067</v>
      </c>
      <c r="B36" s="20">
        <f t="shared" si="0"/>
        <v>8</v>
      </c>
      <c r="C36" s="20">
        <f t="shared" si="1"/>
        <v>2020</v>
      </c>
      <c r="D36" s="5" t="s">
        <v>56</v>
      </c>
      <c r="E36" s="5" t="s">
        <v>20</v>
      </c>
      <c r="F36" s="6" t="s">
        <v>21</v>
      </c>
      <c r="G36" s="15" t="s">
        <v>100</v>
      </c>
      <c r="H36" s="17">
        <v>1</v>
      </c>
      <c r="I36" s="5" t="s">
        <v>73</v>
      </c>
      <c r="J36" s="5">
        <v>45</v>
      </c>
      <c r="K36" s="4">
        <f t="shared" si="2"/>
        <v>44112</v>
      </c>
      <c r="L36" s="20">
        <f t="shared" si="3"/>
        <v>10</v>
      </c>
      <c r="M36" s="20">
        <f t="shared" si="4"/>
        <v>2020</v>
      </c>
      <c r="N36" s="16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66" t="s">
        <v>90</v>
      </c>
      <c r="S36" s="18" t="s">
        <v>95</v>
      </c>
    </row>
    <row r="37" spans="1:19" x14ac:dyDescent="0.35">
      <c r="A37" s="4">
        <v>44067</v>
      </c>
      <c r="B37" s="20">
        <f t="shared" si="0"/>
        <v>8</v>
      </c>
      <c r="C37" s="20">
        <f t="shared" si="1"/>
        <v>2020</v>
      </c>
      <c r="D37" s="5" t="s">
        <v>56</v>
      </c>
      <c r="E37" s="5" t="s">
        <v>20</v>
      </c>
      <c r="F37" s="6" t="s">
        <v>21</v>
      </c>
      <c r="G37" s="14" t="s">
        <v>57</v>
      </c>
      <c r="H37" s="17">
        <v>4</v>
      </c>
      <c r="I37" s="5" t="s">
        <v>73</v>
      </c>
      <c r="J37" s="5">
        <v>45</v>
      </c>
      <c r="K37" s="4">
        <f t="shared" si="2"/>
        <v>44112</v>
      </c>
      <c r="L37" s="20">
        <f t="shared" si="3"/>
        <v>10</v>
      </c>
      <c r="M37" s="20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66" t="s">
        <v>90</v>
      </c>
      <c r="S37" s="18" t="s">
        <v>76</v>
      </c>
    </row>
    <row r="38" spans="1:19" x14ac:dyDescent="0.35">
      <c r="A38" s="4">
        <v>44067</v>
      </c>
      <c r="B38" s="20">
        <f t="shared" si="0"/>
        <v>8</v>
      </c>
      <c r="C38" s="20">
        <f t="shared" si="1"/>
        <v>2020</v>
      </c>
      <c r="D38" s="5" t="s">
        <v>56</v>
      </c>
      <c r="E38" s="5" t="s">
        <v>20</v>
      </c>
      <c r="F38" s="6" t="s">
        <v>21</v>
      </c>
      <c r="G38" s="14" t="s">
        <v>47</v>
      </c>
      <c r="H38" s="17">
        <v>2</v>
      </c>
      <c r="I38" s="5" t="s">
        <v>73</v>
      </c>
      <c r="J38" s="5">
        <v>45</v>
      </c>
      <c r="K38" s="4">
        <f t="shared" si="2"/>
        <v>44112</v>
      </c>
      <c r="L38" s="20">
        <f t="shared" si="3"/>
        <v>10</v>
      </c>
      <c r="M38" s="20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66" t="s">
        <v>90</v>
      </c>
      <c r="S38" s="18" t="s">
        <v>76</v>
      </c>
    </row>
    <row r="39" spans="1:19" x14ac:dyDescent="0.35">
      <c r="A39" s="4">
        <v>44068</v>
      </c>
      <c r="B39" s="20">
        <f t="shared" si="0"/>
        <v>8</v>
      </c>
      <c r="C39" s="20">
        <f t="shared" si="1"/>
        <v>2020</v>
      </c>
      <c r="D39" s="5" t="s">
        <v>58</v>
      </c>
      <c r="E39" s="5" t="s">
        <v>62</v>
      </c>
      <c r="F39" s="1" t="s">
        <v>61</v>
      </c>
      <c r="G39" s="15" t="s">
        <v>100</v>
      </c>
      <c r="H39" s="5">
        <v>1</v>
      </c>
      <c r="I39" s="5" t="s">
        <v>52</v>
      </c>
      <c r="J39" s="5">
        <v>60</v>
      </c>
      <c r="K39" s="4">
        <f t="shared" si="2"/>
        <v>44128</v>
      </c>
      <c r="L39" s="20">
        <f t="shared" si="3"/>
        <v>10</v>
      </c>
      <c r="M39" s="20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66" t="s">
        <v>92</v>
      </c>
      <c r="S39" s="22" t="s">
        <v>193</v>
      </c>
    </row>
    <row r="40" spans="1:19" x14ac:dyDescent="0.35">
      <c r="A40" s="4">
        <v>44068</v>
      </c>
      <c r="B40" s="20">
        <f t="shared" si="0"/>
        <v>8</v>
      </c>
      <c r="C40" s="20">
        <f t="shared" si="1"/>
        <v>2020</v>
      </c>
      <c r="D40" s="5" t="s">
        <v>58</v>
      </c>
      <c r="E40" s="5" t="s">
        <v>62</v>
      </c>
      <c r="F40" s="1" t="s">
        <v>61</v>
      </c>
      <c r="G40" s="2" t="s">
        <v>60</v>
      </c>
      <c r="H40" s="5">
        <v>1</v>
      </c>
      <c r="I40" s="5" t="s">
        <v>52</v>
      </c>
      <c r="J40" s="5">
        <v>60</v>
      </c>
      <c r="K40" s="4">
        <f t="shared" si="2"/>
        <v>44128</v>
      </c>
      <c r="L40" s="20">
        <f t="shared" si="3"/>
        <v>10</v>
      </c>
      <c r="M40" s="20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66" t="s">
        <v>92</v>
      </c>
      <c r="S40" s="22" t="s">
        <v>193</v>
      </c>
    </row>
    <row r="41" spans="1:19" x14ac:dyDescent="0.35">
      <c r="A41" s="4">
        <v>44068</v>
      </c>
      <c r="B41" s="20">
        <f t="shared" si="0"/>
        <v>8</v>
      </c>
      <c r="C41" s="20">
        <f t="shared" si="1"/>
        <v>2020</v>
      </c>
      <c r="D41" s="5" t="s">
        <v>59</v>
      </c>
      <c r="E41" s="5" t="s">
        <v>7</v>
      </c>
      <c r="F41" s="6" t="s">
        <v>8</v>
      </c>
      <c r="G41" s="15" t="s">
        <v>100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20">
        <f t="shared" si="3"/>
        <v>8</v>
      </c>
      <c r="M41" s="20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66" t="s">
        <v>88</v>
      </c>
      <c r="S41" s="1" t="s">
        <v>99</v>
      </c>
    </row>
    <row r="42" spans="1:19" x14ac:dyDescent="0.35">
      <c r="A42" s="4">
        <v>44070</v>
      </c>
      <c r="B42" s="20">
        <f t="shared" si="0"/>
        <v>8</v>
      </c>
      <c r="C42" s="20">
        <f t="shared" si="1"/>
        <v>2020</v>
      </c>
      <c r="D42" s="5" t="s">
        <v>63</v>
      </c>
      <c r="E42" s="5" t="s">
        <v>64</v>
      </c>
      <c r="F42" s="6" t="s">
        <v>65</v>
      </c>
      <c r="G42" s="15" t="s">
        <v>100</v>
      </c>
      <c r="H42" s="17">
        <v>4</v>
      </c>
      <c r="I42" s="5" t="s">
        <v>51</v>
      </c>
      <c r="J42" s="5" t="s">
        <v>156</v>
      </c>
      <c r="K42" s="4">
        <f t="shared" si="2"/>
        <v>44190</v>
      </c>
      <c r="L42" s="20">
        <f t="shared" si="3"/>
        <v>12</v>
      </c>
      <c r="M42" s="20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66" t="s">
        <v>92</v>
      </c>
      <c r="S42" s="18" t="s">
        <v>221</v>
      </c>
    </row>
    <row r="43" spans="1:19" x14ac:dyDescent="0.35">
      <c r="A43" s="4">
        <v>44070</v>
      </c>
      <c r="B43" s="20">
        <f t="shared" si="0"/>
        <v>8</v>
      </c>
      <c r="C43" s="20">
        <f t="shared" si="1"/>
        <v>2020</v>
      </c>
      <c r="D43" s="5" t="s">
        <v>63</v>
      </c>
      <c r="E43" s="5" t="s">
        <v>64</v>
      </c>
      <c r="F43" s="6" t="s">
        <v>65</v>
      </c>
      <c r="G43" s="2" t="s">
        <v>66</v>
      </c>
      <c r="H43" s="5">
        <v>2</v>
      </c>
      <c r="I43" s="5" t="s">
        <v>51</v>
      </c>
      <c r="J43" s="5" t="s">
        <v>156</v>
      </c>
      <c r="K43" s="4">
        <f t="shared" si="2"/>
        <v>44190</v>
      </c>
      <c r="L43" s="20">
        <f t="shared" si="3"/>
        <v>12</v>
      </c>
      <c r="M43" s="20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66" t="s">
        <v>92</v>
      </c>
      <c r="S43" s="18" t="s">
        <v>221</v>
      </c>
    </row>
    <row r="44" spans="1:19" x14ac:dyDescent="0.35">
      <c r="A44" s="4">
        <v>44070</v>
      </c>
      <c r="B44" s="20">
        <f t="shared" si="0"/>
        <v>8</v>
      </c>
      <c r="C44" s="20">
        <f t="shared" si="1"/>
        <v>2020</v>
      </c>
      <c r="D44" s="5" t="s">
        <v>63</v>
      </c>
      <c r="E44" s="5" t="s">
        <v>64</v>
      </c>
      <c r="F44" s="6" t="s">
        <v>65</v>
      </c>
      <c r="G44" s="2" t="s">
        <v>67</v>
      </c>
      <c r="H44" s="5">
        <v>5</v>
      </c>
      <c r="I44" s="5" t="s">
        <v>51</v>
      </c>
      <c r="J44" s="5" t="s">
        <v>156</v>
      </c>
      <c r="K44" s="4">
        <f t="shared" si="2"/>
        <v>44190</v>
      </c>
      <c r="L44" s="20">
        <f t="shared" si="3"/>
        <v>12</v>
      </c>
      <c r="M44" s="20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66" t="s">
        <v>92</v>
      </c>
      <c r="S44" s="18" t="s">
        <v>221</v>
      </c>
    </row>
    <row r="45" spans="1:19" x14ac:dyDescent="0.35">
      <c r="A45" s="4">
        <v>44070</v>
      </c>
      <c r="B45" s="20">
        <f t="shared" si="0"/>
        <v>8</v>
      </c>
      <c r="C45" s="20">
        <f t="shared" si="1"/>
        <v>2020</v>
      </c>
      <c r="D45" s="5" t="s">
        <v>63</v>
      </c>
      <c r="E45" s="5" t="s">
        <v>64</v>
      </c>
      <c r="F45" s="6" t="s">
        <v>65</v>
      </c>
      <c r="G45" s="1" t="s">
        <v>47</v>
      </c>
      <c r="H45" s="5">
        <v>4</v>
      </c>
      <c r="I45" s="5" t="s">
        <v>51</v>
      </c>
      <c r="J45" s="5" t="s">
        <v>156</v>
      </c>
      <c r="K45" s="4">
        <f t="shared" si="2"/>
        <v>44190</v>
      </c>
      <c r="L45" s="20">
        <f t="shared" si="3"/>
        <v>12</v>
      </c>
      <c r="M45" s="20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66" t="s">
        <v>92</v>
      </c>
      <c r="S45" s="18" t="s">
        <v>221</v>
      </c>
    </row>
    <row r="46" spans="1:19" x14ac:dyDescent="0.35">
      <c r="A46" s="4">
        <v>44070</v>
      </c>
      <c r="B46" s="20">
        <f t="shared" si="0"/>
        <v>8</v>
      </c>
      <c r="C46" s="20">
        <f t="shared" si="1"/>
        <v>2020</v>
      </c>
      <c r="D46" s="5" t="s">
        <v>63</v>
      </c>
      <c r="E46" s="5" t="s">
        <v>64</v>
      </c>
      <c r="F46" s="6" t="s">
        <v>65</v>
      </c>
      <c r="G46" s="1" t="s">
        <v>68</v>
      </c>
      <c r="H46" s="5">
        <v>1</v>
      </c>
      <c r="I46" s="5" t="s">
        <v>51</v>
      </c>
      <c r="J46" s="5" t="s">
        <v>156</v>
      </c>
      <c r="K46" s="4">
        <f t="shared" si="2"/>
        <v>44190</v>
      </c>
      <c r="L46" s="20">
        <f t="shared" si="3"/>
        <v>12</v>
      </c>
      <c r="M46" s="20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66" t="s">
        <v>92</v>
      </c>
      <c r="S46" s="18" t="s">
        <v>221</v>
      </c>
    </row>
    <row r="47" spans="1:19" x14ac:dyDescent="0.35">
      <c r="A47" s="4">
        <v>44075</v>
      </c>
      <c r="B47" s="20">
        <f t="shared" si="0"/>
        <v>9</v>
      </c>
      <c r="C47" s="20">
        <f t="shared" si="1"/>
        <v>2020</v>
      </c>
      <c r="D47" s="5" t="s">
        <v>69</v>
      </c>
      <c r="E47" s="5" t="s">
        <v>54</v>
      </c>
      <c r="F47" s="6" t="s">
        <v>55</v>
      </c>
      <c r="G47" s="6" t="s">
        <v>70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20">
        <f t="shared" si="3"/>
        <v>9</v>
      </c>
      <c r="M47" s="20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66" t="s">
        <v>88</v>
      </c>
      <c r="S47" s="1" t="s">
        <v>98</v>
      </c>
    </row>
    <row r="48" spans="1:19" x14ac:dyDescent="0.35">
      <c r="A48" s="4">
        <v>44075</v>
      </c>
      <c r="B48" s="20">
        <f t="shared" si="0"/>
        <v>9</v>
      </c>
      <c r="C48" s="20">
        <f t="shared" si="1"/>
        <v>2020</v>
      </c>
      <c r="D48" s="5" t="s">
        <v>69</v>
      </c>
      <c r="E48" s="5" t="s">
        <v>54</v>
      </c>
      <c r="F48" s="6" t="s">
        <v>55</v>
      </c>
      <c r="G48" s="6" t="s">
        <v>45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20">
        <f t="shared" si="3"/>
        <v>9</v>
      </c>
      <c r="M48" s="20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66" t="s">
        <v>88</v>
      </c>
      <c r="S48" s="1" t="s">
        <v>98</v>
      </c>
    </row>
    <row r="49" spans="1:20" x14ac:dyDescent="0.35">
      <c r="A49" s="4">
        <v>44075</v>
      </c>
      <c r="B49" s="20">
        <f t="shared" si="0"/>
        <v>9</v>
      </c>
      <c r="C49" s="20">
        <f t="shared" si="1"/>
        <v>2020</v>
      </c>
      <c r="D49" s="5" t="s">
        <v>69</v>
      </c>
      <c r="E49" s="5" t="s">
        <v>54</v>
      </c>
      <c r="F49" s="6" t="s">
        <v>55</v>
      </c>
      <c r="G49" s="6" t="s">
        <v>47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20">
        <f t="shared" si="3"/>
        <v>9</v>
      </c>
      <c r="M49" s="20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66" t="s">
        <v>88</v>
      </c>
      <c r="S49" s="1" t="s">
        <v>98</v>
      </c>
    </row>
    <row r="50" spans="1:20" x14ac:dyDescent="0.35">
      <c r="A50" s="4">
        <v>44076</v>
      </c>
      <c r="B50" s="20">
        <f t="shared" si="0"/>
        <v>9</v>
      </c>
      <c r="C50" s="20">
        <f t="shared" si="1"/>
        <v>2020</v>
      </c>
      <c r="D50" s="5" t="s">
        <v>71</v>
      </c>
      <c r="E50" s="5" t="s">
        <v>7</v>
      </c>
      <c r="F50" s="6" t="s">
        <v>8</v>
      </c>
      <c r="G50" s="6" t="s">
        <v>29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20">
        <f t="shared" si="3"/>
        <v>9</v>
      </c>
      <c r="M50" s="20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66" t="s">
        <v>88</v>
      </c>
      <c r="S50" s="1" t="s">
        <v>97</v>
      </c>
      <c r="T50" s="1" t="s">
        <v>78</v>
      </c>
    </row>
    <row r="51" spans="1:20" x14ac:dyDescent="0.35">
      <c r="A51" s="4">
        <v>44079</v>
      </c>
      <c r="B51" s="20">
        <f t="shared" si="0"/>
        <v>9</v>
      </c>
      <c r="C51" s="20">
        <f t="shared" si="1"/>
        <v>2020</v>
      </c>
      <c r="D51" s="5" t="s">
        <v>96</v>
      </c>
      <c r="E51" s="5" t="s">
        <v>7</v>
      </c>
      <c r="F51" s="6" t="s">
        <v>8</v>
      </c>
      <c r="G51" s="6" t="s">
        <v>70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20">
        <f t="shared" si="3"/>
        <v>9</v>
      </c>
      <c r="M51" s="20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66" t="s">
        <v>88</v>
      </c>
      <c r="S51" s="1" t="s">
        <v>97</v>
      </c>
    </row>
    <row r="52" spans="1:20" x14ac:dyDescent="0.35">
      <c r="A52" s="4">
        <v>44079</v>
      </c>
      <c r="B52" s="20">
        <f t="shared" si="0"/>
        <v>9</v>
      </c>
      <c r="C52" s="20">
        <f t="shared" si="1"/>
        <v>2020</v>
      </c>
      <c r="D52" s="5" t="s">
        <v>96</v>
      </c>
      <c r="E52" s="5" t="s">
        <v>7</v>
      </c>
      <c r="F52" s="6" t="s">
        <v>8</v>
      </c>
      <c r="G52" s="2" t="s">
        <v>66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20">
        <f t="shared" si="3"/>
        <v>9</v>
      </c>
      <c r="M52" s="20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66" t="s">
        <v>88</v>
      </c>
      <c r="S52" s="1" t="s">
        <v>97</v>
      </c>
    </row>
    <row r="53" spans="1:20" x14ac:dyDescent="0.35">
      <c r="A53" s="4">
        <v>44091</v>
      </c>
      <c r="B53" s="20">
        <f t="shared" si="0"/>
        <v>9</v>
      </c>
      <c r="C53" s="20">
        <f t="shared" si="1"/>
        <v>2020</v>
      </c>
      <c r="D53" s="5" t="s">
        <v>104</v>
      </c>
      <c r="E53" s="5" t="s">
        <v>23</v>
      </c>
      <c r="F53" s="6" t="s">
        <v>24</v>
      </c>
      <c r="G53" s="15" t="s">
        <v>100</v>
      </c>
      <c r="H53" s="5">
        <v>5</v>
      </c>
      <c r="I53" s="5" t="s">
        <v>51</v>
      </c>
      <c r="J53" s="5" t="s">
        <v>156</v>
      </c>
      <c r="K53" s="4">
        <f t="shared" si="2"/>
        <v>44211</v>
      </c>
      <c r="L53" s="20">
        <f t="shared" si="3"/>
        <v>1</v>
      </c>
      <c r="M53" s="20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66" t="s">
        <v>92</v>
      </c>
      <c r="S53" s="18" t="s">
        <v>258</v>
      </c>
    </row>
    <row r="54" spans="1:20" x14ac:dyDescent="0.35">
      <c r="A54" s="4">
        <v>44091</v>
      </c>
      <c r="B54" s="20">
        <f t="shared" si="0"/>
        <v>9</v>
      </c>
      <c r="C54" s="20">
        <f t="shared" si="1"/>
        <v>2020</v>
      </c>
      <c r="D54" s="5" t="s">
        <v>104</v>
      </c>
      <c r="E54" s="5" t="s">
        <v>23</v>
      </c>
      <c r="F54" s="6" t="s">
        <v>24</v>
      </c>
      <c r="G54" s="2" t="s">
        <v>60</v>
      </c>
      <c r="H54" s="5">
        <v>1</v>
      </c>
      <c r="I54" s="5" t="s">
        <v>51</v>
      </c>
      <c r="J54" s="5" t="s">
        <v>156</v>
      </c>
      <c r="K54" s="4">
        <f t="shared" si="2"/>
        <v>44211</v>
      </c>
      <c r="L54" s="20">
        <f t="shared" si="3"/>
        <v>1</v>
      </c>
      <c r="M54" s="20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66" t="s">
        <v>92</v>
      </c>
      <c r="S54" s="18" t="s">
        <v>258</v>
      </c>
    </row>
    <row r="55" spans="1:20" x14ac:dyDescent="0.35">
      <c r="A55" s="4">
        <v>44091</v>
      </c>
      <c r="B55" s="20">
        <f t="shared" si="0"/>
        <v>9</v>
      </c>
      <c r="C55" s="20">
        <f t="shared" si="1"/>
        <v>2020</v>
      </c>
      <c r="D55" s="5" t="s">
        <v>104</v>
      </c>
      <c r="E55" s="5" t="s">
        <v>23</v>
      </c>
      <c r="F55" s="6" t="s">
        <v>24</v>
      </c>
      <c r="G55" s="2" t="s">
        <v>101</v>
      </c>
      <c r="H55" s="5">
        <v>3</v>
      </c>
      <c r="I55" s="5" t="s">
        <v>51</v>
      </c>
      <c r="J55" s="5" t="s">
        <v>156</v>
      </c>
      <c r="K55" s="4">
        <f t="shared" si="2"/>
        <v>44211</v>
      </c>
      <c r="L55" s="20">
        <f t="shared" si="3"/>
        <v>1</v>
      </c>
      <c r="M55" s="20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66" t="s">
        <v>92</v>
      </c>
      <c r="S55" s="18" t="s">
        <v>258</v>
      </c>
    </row>
    <row r="56" spans="1:20" x14ac:dyDescent="0.35">
      <c r="A56" s="4">
        <v>44091</v>
      </c>
      <c r="B56" s="20">
        <f t="shared" si="0"/>
        <v>9</v>
      </c>
      <c r="C56" s="20">
        <f t="shared" si="1"/>
        <v>2020</v>
      </c>
      <c r="D56" s="5" t="s">
        <v>104</v>
      </c>
      <c r="E56" s="5" t="s">
        <v>23</v>
      </c>
      <c r="F56" s="6" t="s">
        <v>24</v>
      </c>
      <c r="G56" s="2" t="s">
        <v>102</v>
      </c>
      <c r="H56" s="5">
        <v>3</v>
      </c>
      <c r="I56" s="5" t="s">
        <v>51</v>
      </c>
      <c r="J56" s="5" t="s">
        <v>156</v>
      </c>
      <c r="K56" s="4">
        <f t="shared" si="2"/>
        <v>44211</v>
      </c>
      <c r="L56" s="20">
        <f t="shared" si="3"/>
        <v>1</v>
      </c>
      <c r="M56" s="20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66" t="s">
        <v>92</v>
      </c>
      <c r="S56" s="18" t="s">
        <v>258</v>
      </c>
    </row>
    <row r="57" spans="1:20" x14ac:dyDescent="0.35">
      <c r="A57" s="4">
        <v>44091</v>
      </c>
      <c r="B57" s="20">
        <f t="shared" si="0"/>
        <v>9</v>
      </c>
      <c r="C57" s="20">
        <f t="shared" si="1"/>
        <v>2020</v>
      </c>
      <c r="D57" s="5" t="s">
        <v>104</v>
      </c>
      <c r="E57" s="5" t="s">
        <v>23</v>
      </c>
      <c r="F57" s="6" t="s">
        <v>24</v>
      </c>
      <c r="G57" s="1" t="s">
        <v>45</v>
      </c>
      <c r="H57" s="5">
        <v>6</v>
      </c>
      <c r="I57" s="5" t="s">
        <v>51</v>
      </c>
      <c r="J57" s="5" t="s">
        <v>156</v>
      </c>
      <c r="K57" s="4">
        <f t="shared" si="2"/>
        <v>44211</v>
      </c>
      <c r="L57" s="20">
        <f t="shared" si="3"/>
        <v>1</v>
      </c>
      <c r="M57" s="20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66" t="s">
        <v>92</v>
      </c>
      <c r="S57" s="18" t="s">
        <v>258</v>
      </c>
    </row>
    <row r="58" spans="1:20" x14ac:dyDescent="0.35">
      <c r="A58" s="4">
        <v>44091</v>
      </c>
      <c r="B58" s="20">
        <f t="shared" si="0"/>
        <v>9</v>
      </c>
      <c r="C58" s="20">
        <f t="shared" si="1"/>
        <v>2020</v>
      </c>
      <c r="D58" s="5" t="s">
        <v>104</v>
      </c>
      <c r="E58" s="5" t="s">
        <v>23</v>
      </c>
      <c r="F58" s="6" t="s">
        <v>24</v>
      </c>
      <c r="G58" s="1" t="s">
        <v>47</v>
      </c>
      <c r="H58" s="5">
        <v>4</v>
      </c>
      <c r="I58" s="5" t="s">
        <v>51</v>
      </c>
      <c r="J58" s="5" t="s">
        <v>156</v>
      </c>
      <c r="K58" s="4">
        <f t="shared" si="2"/>
        <v>44211</v>
      </c>
      <c r="L58" s="20">
        <f t="shared" si="3"/>
        <v>1</v>
      </c>
      <c r="M58" s="20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66" t="s">
        <v>92</v>
      </c>
      <c r="S58" s="18" t="s">
        <v>258</v>
      </c>
    </row>
    <row r="59" spans="1:20" x14ac:dyDescent="0.35">
      <c r="A59" s="4">
        <v>44091</v>
      </c>
      <c r="B59" s="20">
        <f t="shared" si="0"/>
        <v>9</v>
      </c>
      <c r="C59" s="20">
        <f t="shared" si="1"/>
        <v>2020</v>
      </c>
      <c r="D59" s="5" t="s">
        <v>104</v>
      </c>
      <c r="E59" s="5" t="s">
        <v>23</v>
      </c>
      <c r="F59" s="6" t="s">
        <v>24</v>
      </c>
      <c r="G59" s="1" t="s">
        <v>103</v>
      </c>
      <c r="H59" s="5">
        <v>1</v>
      </c>
      <c r="I59" s="5" t="s">
        <v>51</v>
      </c>
      <c r="J59" s="5" t="s">
        <v>156</v>
      </c>
      <c r="K59" s="4">
        <f t="shared" si="2"/>
        <v>44211</v>
      </c>
      <c r="L59" s="20">
        <f t="shared" si="3"/>
        <v>1</v>
      </c>
      <c r="M59" s="20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66" t="s">
        <v>92</v>
      </c>
      <c r="S59" s="18" t="s">
        <v>258</v>
      </c>
    </row>
    <row r="60" spans="1:20" x14ac:dyDescent="0.35">
      <c r="A60" s="4">
        <v>44091</v>
      </c>
      <c r="B60" s="20">
        <f t="shared" si="0"/>
        <v>9</v>
      </c>
      <c r="C60" s="20">
        <f t="shared" si="1"/>
        <v>2020</v>
      </c>
      <c r="D60" s="5" t="s">
        <v>105</v>
      </c>
      <c r="E60" s="5" t="s">
        <v>7</v>
      </c>
      <c r="F60" s="6" t="s">
        <v>8</v>
      </c>
      <c r="G60" s="6" t="s">
        <v>70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20">
        <f t="shared" si="3"/>
        <v>9</v>
      </c>
      <c r="M60" s="20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88</v>
      </c>
      <c r="S60" s="1" t="s">
        <v>109</v>
      </c>
    </row>
    <row r="61" spans="1:20" x14ac:dyDescent="0.35">
      <c r="A61" s="4">
        <v>44091</v>
      </c>
      <c r="B61" s="20">
        <f t="shared" si="0"/>
        <v>9</v>
      </c>
      <c r="C61" s="20">
        <f t="shared" si="1"/>
        <v>2020</v>
      </c>
      <c r="D61" s="5" t="s">
        <v>105</v>
      </c>
      <c r="E61" s="5" t="s">
        <v>7</v>
      </c>
      <c r="F61" s="6" t="s">
        <v>8</v>
      </c>
      <c r="G61" s="2" t="s">
        <v>66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20">
        <f t="shared" si="3"/>
        <v>9</v>
      </c>
      <c r="M61" s="20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88</v>
      </c>
      <c r="S61" s="1" t="s">
        <v>109</v>
      </c>
    </row>
    <row r="62" spans="1:20" x14ac:dyDescent="0.35">
      <c r="A62" s="4">
        <v>44096</v>
      </c>
      <c r="B62" s="20">
        <f t="shared" si="0"/>
        <v>9</v>
      </c>
      <c r="C62" s="20">
        <f t="shared" si="1"/>
        <v>2020</v>
      </c>
      <c r="D62" s="5" t="s">
        <v>106</v>
      </c>
      <c r="E62" s="5" t="s">
        <v>23</v>
      </c>
      <c r="F62" s="6" t="s">
        <v>24</v>
      </c>
      <c r="G62" s="15" t="s">
        <v>100</v>
      </c>
      <c r="H62" s="5">
        <v>5</v>
      </c>
      <c r="I62" s="5" t="s">
        <v>51</v>
      </c>
      <c r="J62" s="5" t="s">
        <v>156</v>
      </c>
      <c r="K62" s="4">
        <f t="shared" si="2"/>
        <v>44216</v>
      </c>
      <c r="L62" s="20">
        <f t="shared" si="3"/>
        <v>1</v>
      </c>
      <c r="M62" s="20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92</v>
      </c>
      <c r="S62" s="18" t="s">
        <v>258</v>
      </c>
    </row>
    <row r="63" spans="1:20" x14ac:dyDescent="0.35">
      <c r="A63" s="4">
        <v>44096</v>
      </c>
      <c r="B63" s="20">
        <f t="shared" si="0"/>
        <v>9</v>
      </c>
      <c r="C63" s="20">
        <f t="shared" si="1"/>
        <v>2020</v>
      </c>
      <c r="D63" s="5" t="s">
        <v>106</v>
      </c>
      <c r="E63" s="5" t="s">
        <v>23</v>
      </c>
      <c r="F63" s="6" t="s">
        <v>24</v>
      </c>
      <c r="G63" s="2" t="s">
        <v>60</v>
      </c>
      <c r="H63" s="5">
        <v>1</v>
      </c>
      <c r="I63" s="5" t="s">
        <v>51</v>
      </c>
      <c r="J63" s="5" t="s">
        <v>156</v>
      </c>
      <c r="K63" s="4">
        <f t="shared" si="2"/>
        <v>44216</v>
      </c>
      <c r="L63" s="20">
        <f t="shared" si="3"/>
        <v>1</v>
      </c>
      <c r="M63" s="20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92</v>
      </c>
      <c r="S63" s="18" t="s">
        <v>258</v>
      </c>
    </row>
    <row r="64" spans="1:20" x14ac:dyDescent="0.35">
      <c r="A64" s="4">
        <v>44096</v>
      </c>
      <c r="B64" s="20">
        <f t="shared" si="0"/>
        <v>9</v>
      </c>
      <c r="C64" s="20">
        <f t="shared" si="1"/>
        <v>2020</v>
      </c>
      <c r="D64" s="5" t="s">
        <v>106</v>
      </c>
      <c r="E64" s="5" t="s">
        <v>23</v>
      </c>
      <c r="F64" s="6" t="s">
        <v>24</v>
      </c>
      <c r="G64" s="2" t="s">
        <v>101</v>
      </c>
      <c r="H64" s="5">
        <v>5</v>
      </c>
      <c r="I64" s="5" t="s">
        <v>51</v>
      </c>
      <c r="J64" s="5" t="s">
        <v>156</v>
      </c>
      <c r="K64" s="4">
        <f t="shared" si="2"/>
        <v>44216</v>
      </c>
      <c r="L64" s="20">
        <f t="shared" si="3"/>
        <v>1</v>
      </c>
      <c r="M64" s="20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92</v>
      </c>
      <c r="S64" s="18" t="s">
        <v>258</v>
      </c>
    </row>
    <row r="65" spans="1:19" x14ac:dyDescent="0.35">
      <c r="A65" s="4">
        <v>44096</v>
      </c>
      <c r="B65" s="20">
        <f t="shared" si="0"/>
        <v>9</v>
      </c>
      <c r="C65" s="20">
        <f t="shared" si="1"/>
        <v>2020</v>
      </c>
      <c r="D65" s="5" t="s">
        <v>106</v>
      </c>
      <c r="E65" s="5" t="s">
        <v>23</v>
      </c>
      <c r="F65" s="6" t="s">
        <v>24</v>
      </c>
      <c r="G65" s="6" t="s">
        <v>102</v>
      </c>
      <c r="H65" s="5">
        <v>2</v>
      </c>
      <c r="I65" s="5" t="s">
        <v>51</v>
      </c>
      <c r="J65" s="5" t="s">
        <v>156</v>
      </c>
      <c r="K65" s="4">
        <f t="shared" si="2"/>
        <v>44216</v>
      </c>
      <c r="L65" s="20">
        <f t="shared" si="3"/>
        <v>1</v>
      </c>
      <c r="M65" s="20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92</v>
      </c>
      <c r="S65" s="18" t="s">
        <v>258</v>
      </c>
    </row>
    <row r="66" spans="1:19" x14ac:dyDescent="0.35">
      <c r="A66" s="4">
        <v>44096</v>
      </c>
      <c r="B66" s="20">
        <f t="shared" si="0"/>
        <v>9</v>
      </c>
      <c r="C66" s="20">
        <f t="shared" si="1"/>
        <v>2020</v>
      </c>
      <c r="D66" s="5" t="s">
        <v>106</v>
      </c>
      <c r="E66" s="5" t="s">
        <v>23</v>
      </c>
      <c r="F66" s="6" t="s">
        <v>24</v>
      </c>
      <c r="G66" s="6" t="s">
        <v>45</v>
      </c>
      <c r="H66" s="5">
        <v>10</v>
      </c>
      <c r="I66" s="5" t="s">
        <v>51</v>
      </c>
      <c r="J66" s="5" t="s">
        <v>156</v>
      </c>
      <c r="K66" s="4">
        <f t="shared" si="2"/>
        <v>44216</v>
      </c>
      <c r="L66" s="20">
        <f t="shared" si="3"/>
        <v>1</v>
      </c>
      <c r="M66" s="20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92</v>
      </c>
      <c r="S66" s="18" t="s">
        <v>258</v>
      </c>
    </row>
    <row r="67" spans="1:19" x14ac:dyDescent="0.35">
      <c r="A67" s="4">
        <v>44097</v>
      </c>
      <c r="B67" s="20">
        <f t="shared" ref="B67:B116" si="9">MONTH(A67)</f>
        <v>9</v>
      </c>
      <c r="C67" s="20">
        <f t="shared" ref="C67:C130" si="10">YEAR(A67)</f>
        <v>2020</v>
      </c>
      <c r="D67" s="5" t="s">
        <v>107</v>
      </c>
      <c r="E67" s="5" t="s">
        <v>64</v>
      </c>
      <c r="F67" s="6" t="s">
        <v>65</v>
      </c>
      <c r="G67" s="15" t="s">
        <v>100</v>
      </c>
      <c r="H67" s="5">
        <v>5</v>
      </c>
      <c r="I67" s="5" t="s">
        <v>51</v>
      </c>
      <c r="J67" s="5" t="s">
        <v>156</v>
      </c>
      <c r="K67" s="4">
        <f t="shared" ref="K67:K115" si="11">A67+J67</f>
        <v>44217</v>
      </c>
      <c r="L67" s="20">
        <f t="shared" ref="L67:L131" si="12">MONTH(K67)</f>
        <v>1</v>
      </c>
      <c r="M67" s="20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92</v>
      </c>
      <c r="S67" s="18" t="s">
        <v>259</v>
      </c>
    </row>
    <row r="68" spans="1:19" x14ac:dyDescent="0.35">
      <c r="A68" s="4">
        <v>44097</v>
      </c>
      <c r="B68" s="20">
        <f t="shared" si="9"/>
        <v>9</v>
      </c>
      <c r="C68" s="20">
        <f t="shared" si="10"/>
        <v>2020</v>
      </c>
      <c r="D68" s="5" t="s">
        <v>107</v>
      </c>
      <c r="E68" s="5" t="s">
        <v>64</v>
      </c>
      <c r="F68" s="6" t="s">
        <v>65</v>
      </c>
      <c r="G68" s="6" t="s">
        <v>66</v>
      </c>
      <c r="H68" s="5">
        <v>4</v>
      </c>
      <c r="I68" s="5" t="s">
        <v>51</v>
      </c>
      <c r="J68" s="5" t="s">
        <v>156</v>
      </c>
      <c r="K68" s="4">
        <f t="shared" si="11"/>
        <v>44217</v>
      </c>
      <c r="L68" s="20">
        <f t="shared" si="12"/>
        <v>1</v>
      </c>
      <c r="M68" s="20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92</v>
      </c>
      <c r="S68" s="18" t="s">
        <v>259</v>
      </c>
    </row>
    <row r="69" spans="1:19" x14ac:dyDescent="0.35">
      <c r="A69" s="4">
        <v>44097</v>
      </c>
      <c r="B69" s="20">
        <f t="shared" si="9"/>
        <v>9</v>
      </c>
      <c r="C69" s="20">
        <f t="shared" si="10"/>
        <v>2020</v>
      </c>
      <c r="D69" s="5" t="s">
        <v>107</v>
      </c>
      <c r="E69" s="5" t="s">
        <v>64</v>
      </c>
      <c r="F69" s="6" t="s">
        <v>65</v>
      </c>
      <c r="G69" s="6" t="s">
        <v>67</v>
      </c>
      <c r="H69" s="5">
        <v>5</v>
      </c>
      <c r="I69" s="5" t="s">
        <v>51</v>
      </c>
      <c r="J69" s="5" t="s">
        <v>156</v>
      </c>
      <c r="K69" s="4">
        <f t="shared" si="11"/>
        <v>44217</v>
      </c>
      <c r="L69" s="20">
        <f t="shared" si="12"/>
        <v>1</v>
      </c>
      <c r="M69" s="20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92</v>
      </c>
      <c r="S69" s="18" t="s">
        <v>259</v>
      </c>
    </row>
    <row r="70" spans="1:19" x14ac:dyDescent="0.35">
      <c r="A70" s="4">
        <v>44097</v>
      </c>
      <c r="B70" s="20">
        <f t="shared" si="9"/>
        <v>9</v>
      </c>
      <c r="C70" s="20">
        <f t="shared" si="10"/>
        <v>2020</v>
      </c>
      <c r="D70" s="5" t="s">
        <v>107</v>
      </c>
      <c r="E70" s="5" t="s">
        <v>64</v>
      </c>
      <c r="F70" s="6" t="s">
        <v>65</v>
      </c>
      <c r="G70" s="6" t="s">
        <v>47</v>
      </c>
      <c r="H70" s="5">
        <v>4</v>
      </c>
      <c r="I70" s="5" t="s">
        <v>51</v>
      </c>
      <c r="J70" s="5" t="s">
        <v>156</v>
      </c>
      <c r="K70" s="4">
        <f t="shared" si="11"/>
        <v>44217</v>
      </c>
      <c r="L70" s="20">
        <f t="shared" si="12"/>
        <v>1</v>
      </c>
      <c r="M70" s="20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92</v>
      </c>
      <c r="S70" s="18" t="s">
        <v>259</v>
      </c>
    </row>
    <row r="71" spans="1:19" ht="15" customHeight="1" x14ac:dyDescent="0.35">
      <c r="A71" s="4">
        <v>44097</v>
      </c>
      <c r="B71" s="20">
        <f t="shared" si="9"/>
        <v>9</v>
      </c>
      <c r="C71" s="20">
        <f t="shared" si="10"/>
        <v>2020</v>
      </c>
      <c r="D71" s="5" t="s">
        <v>108</v>
      </c>
      <c r="E71" s="5" t="s">
        <v>7</v>
      </c>
      <c r="F71" s="6" t="s">
        <v>8</v>
      </c>
      <c r="G71" s="6" t="s">
        <v>208</v>
      </c>
      <c r="H71" s="17">
        <v>6</v>
      </c>
      <c r="I71" s="5" t="s">
        <v>5</v>
      </c>
      <c r="J71" s="5">
        <v>0</v>
      </c>
      <c r="K71" s="4">
        <f t="shared" si="11"/>
        <v>44097</v>
      </c>
      <c r="L71" s="20">
        <f t="shared" si="12"/>
        <v>9</v>
      </c>
      <c r="M71" s="20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92</v>
      </c>
      <c r="S71" s="1" t="s">
        <v>112</v>
      </c>
    </row>
    <row r="72" spans="1:19" x14ac:dyDescent="0.35">
      <c r="A72" s="4">
        <v>44100</v>
      </c>
      <c r="B72" s="20">
        <f t="shared" si="9"/>
        <v>9</v>
      </c>
      <c r="C72" s="20">
        <f t="shared" si="10"/>
        <v>2020</v>
      </c>
      <c r="D72" s="5" t="s">
        <v>110</v>
      </c>
      <c r="E72" s="5" t="s">
        <v>7</v>
      </c>
      <c r="F72" s="6" t="s">
        <v>8</v>
      </c>
      <c r="G72" s="15" t="s">
        <v>100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20">
        <f t="shared" si="12"/>
        <v>9</v>
      </c>
      <c r="M72" s="20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92</v>
      </c>
      <c r="S72" s="1" t="s">
        <v>112</v>
      </c>
    </row>
    <row r="73" spans="1:19" x14ac:dyDescent="0.35">
      <c r="A73" s="4">
        <v>44109</v>
      </c>
      <c r="B73" s="20">
        <f t="shared" si="9"/>
        <v>10</v>
      </c>
      <c r="C73" s="20">
        <f t="shared" si="10"/>
        <v>2020</v>
      </c>
      <c r="D73" s="5" t="s">
        <v>111</v>
      </c>
      <c r="E73" s="5" t="s">
        <v>35</v>
      </c>
      <c r="F73" s="6" t="s">
        <v>36</v>
      </c>
      <c r="G73" s="6" t="s">
        <v>70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20">
        <f t="shared" si="12"/>
        <v>10</v>
      </c>
      <c r="M73" s="20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92</v>
      </c>
      <c r="S73" s="1" t="s">
        <v>134</v>
      </c>
    </row>
    <row r="74" spans="1:19" x14ac:dyDescent="0.35">
      <c r="A74" s="4">
        <v>44109</v>
      </c>
      <c r="B74" s="20">
        <f t="shared" si="9"/>
        <v>10</v>
      </c>
      <c r="C74" s="20">
        <f t="shared" si="10"/>
        <v>2020</v>
      </c>
      <c r="D74" s="5" t="s">
        <v>114</v>
      </c>
      <c r="E74" s="5" t="s">
        <v>20</v>
      </c>
      <c r="F74" s="6" t="s">
        <v>21</v>
      </c>
      <c r="G74" s="15" t="s">
        <v>70</v>
      </c>
      <c r="H74" s="17">
        <v>3</v>
      </c>
      <c r="I74" s="5" t="s">
        <v>73</v>
      </c>
      <c r="J74" s="5">
        <v>45</v>
      </c>
      <c r="K74" s="4">
        <f t="shared" si="11"/>
        <v>44154</v>
      </c>
      <c r="L74" s="20">
        <f t="shared" si="12"/>
        <v>11</v>
      </c>
      <c r="M74" s="20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92</v>
      </c>
      <c r="S74" s="18" t="s">
        <v>119</v>
      </c>
    </row>
    <row r="75" spans="1:19" x14ac:dyDescent="0.35">
      <c r="A75" s="4">
        <v>44109</v>
      </c>
      <c r="B75" s="20">
        <f t="shared" si="9"/>
        <v>10</v>
      </c>
      <c r="C75" s="20">
        <f t="shared" si="10"/>
        <v>2020</v>
      </c>
      <c r="D75" s="5" t="s">
        <v>114</v>
      </c>
      <c r="E75" s="5" t="s">
        <v>20</v>
      </c>
      <c r="F75" s="6" t="s">
        <v>21</v>
      </c>
      <c r="G75" s="1" t="s">
        <v>57</v>
      </c>
      <c r="H75" s="17">
        <v>8</v>
      </c>
      <c r="I75" s="5" t="s">
        <v>73</v>
      </c>
      <c r="J75" s="5">
        <v>45</v>
      </c>
      <c r="K75" s="4">
        <f t="shared" si="11"/>
        <v>44154</v>
      </c>
      <c r="L75" s="20">
        <f t="shared" si="12"/>
        <v>11</v>
      </c>
      <c r="M75" s="20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92</v>
      </c>
      <c r="S75" s="18" t="s">
        <v>120</v>
      </c>
    </row>
    <row r="76" spans="1:19" x14ac:dyDescent="0.35">
      <c r="A76" s="4">
        <v>44109</v>
      </c>
      <c r="B76" s="20">
        <f t="shared" si="9"/>
        <v>10</v>
      </c>
      <c r="C76" s="20">
        <f t="shared" si="10"/>
        <v>2020</v>
      </c>
      <c r="D76" s="5" t="s">
        <v>114</v>
      </c>
      <c r="E76" s="5" t="s">
        <v>20</v>
      </c>
      <c r="F76" s="6" t="s">
        <v>21</v>
      </c>
      <c r="G76" s="2" t="s">
        <v>47</v>
      </c>
      <c r="H76" s="5">
        <v>6</v>
      </c>
      <c r="I76" s="5" t="s">
        <v>73</v>
      </c>
      <c r="J76" s="5">
        <v>45</v>
      </c>
      <c r="K76" s="4">
        <f t="shared" si="11"/>
        <v>44154</v>
      </c>
      <c r="L76" s="20">
        <f t="shared" si="12"/>
        <v>11</v>
      </c>
      <c r="M76" s="20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92</v>
      </c>
      <c r="S76" s="18" t="s">
        <v>121</v>
      </c>
    </row>
    <row r="77" spans="1:19" x14ac:dyDescent="0.35">
      <c r="A77" s="4">
        <v>44109</v>
      </c>
      <c r="B77" s="20">
        <f t="shared" si="9"/>
        <v>10</v>
      </c>
      <c r="C77" s="20">
        <f t="shared" si="10"/>
        <v>2020</v>
      </c>
      <c r="D77" s="5" t="s">
        <v>114</v>
      </c>
      <c r="E77" s="5" t="s">
        <v>20</v>
      </c>
      <c r="F77" s="6" t="s">
        <v>21</v>
      </c>
      <c r="G77" s="1" t="s">
        <v>116</v>
      </c>
      <c r="H77" s="5">
        <v>1</v>
      </c>
      <c r="I77" s="5" t="s">
        <v>73</v>
      </c>
      <c r="J77" s="5">
        <v>45</v>
      </c>
      <c r="K77" s="4">
        <f t="shared" si="11"/>
        <v>44154</v>
      </c>
      <c r="L77" s="20">
        <f t="shared" si="12"/>
        <v>11</v>
      </c>
      <c r="M77" s="20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92</v>
      </c>
      <c r="S77" s="18" t="s">
        <v>121</v>
      </c>
    </row>
    <row r="78" spans="1:19" x14ac:dyDescent="0.35">
      <c r="A78" s="4">
        <v>44112</v>
      </c>
      <c r="B78" s="20">
        <f t="shared" si="9"/>
        <v>10</v>
      </c>
      <c r="C78" s="20">
        <f t="shared" si="10"/>
        <v>2020</v>
      </c>
      <c r="D78" s="5" t="s">
        <v>115</v>
      </c>
      <c r="E78" s="5" t="s">
        <v>23</v>
      </c>
      <c r="F78" s="15" t="s">
        <v>24</v>
      </c>
      <c r="G78" s="15" t="s">
        <v>100</v>
      </c>
      <c r="H78" s="17">
        <v>5</v>
      </c>
      <c r="I78" s="5" t="s">
        <v>51</v>
      </c>
      <c r="J78" s="5" t="s">
        <v>156</v>
      </c>
      <c r="K78" s="4">
        <f t="shared" si="11"/>
        <v>44232</v>
      </c>
      <c r="L78" s="20">
        <f t="shared" si="12"/>
        <v>2</v>
      </c>
      <c r="M78" s="20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92</v>
      </c>
      <c r="S78" s="18" t="s">
        <v>297</v>
      </c>
    </row>
    <row r="79" spans="1:19" x14ac:dyDescent="0.35">
      <c r="A79" s="4">
        <v>44112</v>
      </c>
      <c r="B79" s="20">
        <f t="shared" si="9"/>
        <v>10</v>
      </c>
      <c r="C79" s="20">
        <f t="shared" si="10"/>
        <v>2020</v>
      </c>
      <c r="D79" s="5" t="s">
        <v>115</v>
      </c>
      <c r="E79" s="5" t="s">
        <v>23</v>
      </c>
      <c r="F79" s="15" t="s">
        <v>24</v>
      </c>
      <c r="G79" s="2" t="s">
        <v>60</v>
      </c>
      <c r="H79" s="17">
        <v>1</v>
      </c>
      <c r="I79" s="5" t="s">
        <v>51</v>
      </c>
      <c r="J79" s="5" t="s">
        <v>156</v>
      </c>
      <c r="K79" s="4">
        <f t="shared" si="11"/>
        <v>44232</v>
      </c>
      <c r="L79" s="20">
        <f t="shared" si="12"/>
        <v>2</v>
      </c>
      <c r="M79" s="20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92</v>
      </c>
      <c r="S79" s="18" t="s">
        <v>297</v>
      </c>
    </row>
    <row r="80" spans="1:19" x14ac:dyDescent="0.35">
      <c r="A80" s="4">
        <v>44112</v>
      </c>
      <c r="B80" s="20">
        <f t="shared" si="9"/>
        <v>10</v>
      </c>
      <c r="C80" s="20">
        <f t="shared" si="10"/>
        <v>2020</v>
      </c>
      <c r="D80" s="5" t="s">
        <v>115</v>
      </c>
      <c r="E80" s="5" t="s">
        <v>23</v>
      </c>
      <c r="F80" s="15" t="s">
        <v>24</v>
      </c>
      <c r="G80" s="14" t="s">
        <v>102</v>
      </c>
      <c r="H80" s="17">
        <v>3</v>
      </c>
      <c r="I80" s="5" t="s">
        <v>51</v>
      </c>
      <c r="J80" s="5" t="s">
        <v>156</v>
      </c>
      <c r="K80" s="4">
        <f t="shared" si="11"/>
        <v>44232</v>
      </c>
      <c r="L80" s="20">
        <f t="shared" si="12"/>
        <v>2</v>
      </c>
      <c r="M80" s="20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92</v>
      </c>
      <c r="S80" s="18" t="s">
        <v>297</v>
      </c>
    </row>
    <row r="81" spans="1:19" x14ac:dyDescent="0.35">
      <c r="A81" s="4">
        <v>44112</v>
      </c>
      <c r="B81" s="20">
        <f t="shared" si="9"/>
        <v>10</v>
      </c>
      <c r="C81" s="20">
        <f t="shared" si="10"/>
        <v>2020</v>
      </c>
      <c r="D81" s="5" t="s">
        <v>115</v>
      </c>
      <c r="E81" s="5" t="s">
        <v>23</v>
      </c>
      <c r="F81" s="15" t="s">
        <v>24</v>
      </c>
      <c r="G81" s="14" t="s">
        <v>45</v>
      </c>
      <c r="H81" s="17">
        <v>10</v>
      </c>
      <c r="I81" s="5" t="s">
        <v>51</v>
      </c>
      <c r="J81" s="5" t="s">
        <v>156</v>
      </c>
      <c r="K81" s="4">
        <f t="shared" si="11"/>
        <v>44232</v>
      </c>
      <c r="L81" s="20">
        <f t="shared" si="12"/>
        <v>2</v>
      </c>
      <c r="M81" s="20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92</v>
      </c>
      <c r="S81" s="18" t="s">
        <v>297</v>
      </c>
    </row>
    <row r="82" spans="1:19" x14ac:dyDescent="0.35">
      <c r="A82" s="4">
        <v>44112</v>
      </c>
      <c r="B82" s="20">
        <f t="shared" si="9"/>
        <v>10</v>
      </c>
      <c r="C82" s="20">
        <f t="shared" si="10"/>
        <v>2020</v>
      </c>
      <c r="D82" s="5" t="s">
        <v>115</v>
      </c>
      <c r="E82" s="5" t="s">
        <v>23</v>
      </c>
      <c r="F82" s="15" t="s">
        <v>24</v>
      </c>
      <c r="G82" s="14" t="s">
        <v>47</v>
      </c>
      <c r="H82" s="17">
        <v>2</v>
      </c>
      <c r="I82" s="5" t="s">
        <v>51</v>
      </c>
      <c r="J82" s="5" t="s">
        <v>156</v>
      </c>
      <c r="K82" s="4">
        <f t="shared" si="11"/>
        <v>44232</v>
      </c>
      <c r="L82" s="20">
        <f t="shared" si="12"/>
        <v>2</v>
      </c>
      <c r="M82" s="20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92</v>
      </c>
      <c r="S82" s="18" t="s">
        <v>297</v>
      </c>
    </row>
    <row r="83" spans="1:19" x14ac:dyDescent="0.35">
      <c r="A83" s="4">
        <v>44116</v>
      </c>
      <c r="B83" s="20">
        <f t="shared" si="9"/>
        <v>10</v>
      </c>
      <c r="C83" s="20">
        <f t="shared" si="10"/>
        <v>2020</v>
      </c>
      <c r="D83" s="5" t="s">
        <v>118</v>
      </c>
      <c r="E83" s="5" t="s">
        <v>23</v>
      </c>
      <c r="F83" s="15" t="s">
        <v>24</v>
      </c>
      <c r="G83" s="15" t="s">
        <v>100</v>
      </c>
      <c r="H83" s="5">
        <v>6</v>
      </c>
      <c r="I83" s="5" t="s">
        <v>51</v>
      </c>
      <c r="J83" s="5" t="s">
        <v>156</v>
      </c>
      <c r="K83" s="4">
        <f t="shared" si="11"/>
        <v>44236</v>
      </c>
      <c r="L83" s="20">
        <f t="shared" si="12"/>
        <v>2</v>
      </c>
      <c r="M83" s="20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92</v>
      </c>
      <c r="S83" s="18" t="s">
        <v>297</v>
      </c>
    </row>
    <row r="84" spans="1:19" x14ac:dyDescent="0.35">
      <c r="A84" s="4">
        <v>44116</v>
      </c>
      <c r="B84" s="20">
        <f t="shared" si="9"/>
        <v>10</v>
      </c>
      <c r="C84" s="20">
        <f t="shared" si="10"/>
        <v>2020</v>
      </c>
      <c r="D84" s="5" t="s">
        <v>118</v>
      </c>
      <c r="E84" s="5" t="s">
        <v>23</v>
      </c>
      <c r="F84" s="15" t="s">
        <v>24</v>
      </c>
      <c r="G84" s="2" t="s">
        <v>60</v>
      </c>
      <c r="H84" s="5">
        <v>1</v>
      </c>
      <c r="I84" s="5" t="s">
        <v>51</v>
      </c>
      <c r="J84" s="5" t="s">
        <v>156</v>
      </c>
      <c r="K84" s="4">
        <f t="shared" si="11"/>
        <v>44236</v>
      </c>
      <c r="L84" s="20">
        <f t="shared" si="12"/>
        <v>2</v>
      </c>
      <c r="M84" s="20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92</v>
      </c>
      <c r="S84" s="18" t="s">
        <v>297</v>
      </c>
    </row>
    <row r="85" spans="1:19" x14ac:dyDescent="0.35">
      <c r="A85" s="4">
        <v>44116</v>
      </c>
      <c r="B85" s="20">
        <f t="shared" si="9"/>
        <v>10</v>
      </c>
      <c r="C85" s="20">
        <f t="shared" si="10"/>
        <v>2020</v>
      </c>
      <c r="D85" s="5" t="s">
        <v>122</v>
      </c>
      <c r="E85" s="5" t="s">
        <v>7</v>
      </c>
      <c r="F85" s="6" t="s">
        <v>8</v>
      </c>
      <c r="G85" s="6" t="s">
        <v>70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20">
        <f t="shared" si="12"/>
        <v>10</v>
      </c>
      <c r="M85" s="20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88</v>
      </c>
      <c r="S85" s="1" t="s">
        <v>135</v>
      </c>
    </row>
    <row r="86" spans="1:19" x14ac:dyDescent="0.35">
      <c r="A86" s="4">
        <v>44116</v>
      </c>
      <c r="B86" s="20">
        <f t="shared" si="9"/>
        <v>10</v>
      </c>
      <c r="C86" s="20">
        <f t="shared" si="10"/>
        <v>2020</v>
      </c>
      <c r="D86" s="5" t="s">
        <v>122</v>
      </c>
      <c r="E86" s="5" t="s">
        <v>7</v>
      </c>
      <c r="F86" s="6" t="s">
        <v>8</v>
      </c>
      <c r="G86" s="2" t="s">
        <v>66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20">
        <f t="shared" si="12"/>
        <v>10</v>
      </c>
      <c r="M86" s="20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88</v>
      </c>
      <c r="S86" s="1" t="s">
        <v>135</v>
      </c>
    </row>
    <row r="87" spans="1:19" x14ac:dyDescent="0.35">
      <c r="A87" s="4">
        <v>44118</v>
      </c>
      <c r="B87" s="20">
        <f t="shared" si="9"/>
        <v>10</v>
      </c>
      <c r="C87" s="20">
        <f t="shared" si="10"/>
        <v>2020</v>
      </c>
      <c r="D87" s="5" t="s">
        <v>123</v>
      </c>
      <c r="E87" s="5" t="s">
        <v>49</v>
      </c>
      <c r="F87" s="1" t="s">
        <v>48</v>
      </c>
      <c r="G87" s="1" t="s">
        <v>45</v>
      </c>
      <c r="H87" s="5">
        <v>7</v>
      </c>
      <c r="I87" s="5" t="s">
        <v>52</v>
      </c>
      <c r="J87" s="5">
        <v>60</v>
      </c>
      <c r="K87" s="4">
        <f t="shared" si="11"/>
        <v>44178</v>
      </c>
      <c r="L87" s="20">
        <f t="shared" si="12"/>
        <v>12</v>
      </c>
      <c r="M87" s="20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92</v>
      </c>
      <c r="S87" s="11" t="s">
        <v>74</v>
      </c>
    </row>
    <row r="88" spans="1:19" x14ac:dyDescent="0.35">
      <c r="A88" s="4">
        <v>44118</v>
      </c>
      <c r="B88" s="20">
        <f t="shared" si="9"/>
        <v>10</v>
      </c>
      <c r="C88" s="20">
        <f t="shared" si="10"/>
        <v>2020</v>
      </c>
      <c r="D88" s="5" t="s">
        <v>123</v>
      </c>
      <c r="E88" s="5" t="s">
        <v>49</v>
      </c>
      <c r="F88" s="1" t="s">
        <v>48</v>
      </c>
      <c r="G88" s="1" t="s">
        <v>47</v>
      </c>
      <c r="H88" s="5">
        <v>8</v>
      </c>
      <c r="I88" s="5" t="s">
        <v>52</v>
      </c>
      <c r="J88" s="5">
        <v>60</v>
      </c>
      <c r="K88" s="4">
        <f t="shared" si="11"/>
        <v>44178</v>
      </c>
      <c r="L88" s="20">
        <f t="shared" si="12"/>
        <v>12</v>
      </c>
      <c r="M88" s="20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92</v>
      </c>
      <c r="S88" s="11" t="s">
        <v>74</v>
      </c>
    </row>
    <row r="89" spans="1:19" x14ac:dyDescent="0.35">
      <c r="A89" s="4">
        <v>44123</v>
      </c>
      <c r="B89" s="20">
        <f t="shared" si="9"/>
        <v>10</v>
      </c>
      <c r="C89" s="20">
        <f t="shared" si="10"/>
        <v>2020</v>
      </c>
      <c r="D89" s="5" t="s">
        <v>123</v>
      </c>
      <c r="E89" s="5" t="s">
        <v>49</v>
      </c>
      <c r="F89" s="1" t="s">
        <v>48</v>
      </c>
      <c r="G89" s="14" t="s">
        <v>46</v>
      </c>
      <c r="H89" s="17">
        <v>2</v>
      </c>
      <c r="I89" s="5" t="s">
        <v>52</v>
      </c>
      <c r="J89" s="5">
        <v>60</v>
      </c>
      <c r="K89" s="4">
        <f t="shared" si="11"/>
        <v>44183</v>
      </c>
      <c r="L89" s="20">
        <f t="shared" si="12"/>
        <v>12</v>
      </c>
      <c r="M89" s="20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92</v>
      </c>
      <c r="S89" s="11" t="s">
        <v>74</v>
      </c>
    </row>
    <row r="90" spans="1:19" ht="15" customHeight="1" x14ac:dyDescent="0.35">
      <c r="A90" s="4">
        <v>44121</v>
      </c>
      <c r="B90" s="20">
        <f t="shared" si="9"/>
        <v>10</v>
      </c>
      <c r="C90" s="20">
        <f t="shared" si="10"/>
        <v>2020</v>
      </c>
      <c r="D90" s="5" t="s">
        <v>124</v>
      </c>
      <c r="E90" s="5" t="s">
        <v>20</v>
      </c>
      <c r="F90" s="6" t="s">
        <v>21</v>
      </c>
      <c r="G90" s="15" t="s">
        <v>125</v>
      </c>
      <c r="H90" s="17">
        <v>4</v>
      </c>
      <c r="I90" s="5" t="s">
        <v>73</v>
      </c>
      <c r="J90" s="5">
        <v>45</v>
      </c>
      <c r="K90" s="4">
        <f t="shared" si="11"/>
        <v>44166</v>
      </c>
      <c r="L90" s="20">
        <f t="shared" si="12"/>
        <v>12</v>
      </c>
      <c r="M90" s="20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92</v>
      </c>
      <c r="S90" s="18" t="s">
        <v>127</v>
      </c>
    </row>
    <row r="91" spans="1:19" x14ac:dyDescent="0.35">
      <c r="A91" s="4">
        <v>44121</v>
      </c>
      <c r="B91" s="20">
        <f t="shared" si="9"/>
        <v>10</v>
      </c>
      <c r="C91" s="20">
        <f t="shared" si="10"/>
        <v>2020</v>
      </c>
      <c r="D91" s="5" t="s">
        <v>126</v>
      </c>
      <c r="E91" s="5" t="s">
        <v>20</v>
      </c>
      <c r="F91" s="6" t="s">
        <v>21</v>
      </c>
      <c r="G91" s="1" t="s">
        <v>116</v>
      </c>
      <c r="H91" s="5">
        <v>1</v>
      </c>
      <c r="I91" s="5" t="s">
        <v>73</v>
      </c>
      <c r="J91" s="5">
        <v>45</v>
      </c>
      <c r="K91" s="4">
        <f t="shared" si="11"/>
        <v>44166</v>
      </c>
      <c r="L91" s="20">
        <f t="shared" si="12"/>
        <v>12</v>
      </c>
      <c r="M91" s="20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92</v>
      </c>
      <c r="S91" s="18" t="s">
        <v>127</v>
      </c>
    </row>
    <row r="92" spans="1:19" x14ac:dyDescent="0.35">
      <c r="A92" s="4">
        <v>44123</v>
      </c>
      <c r="B92" s="20">
        <f t="shared" si="9"/>
        <v>10</v>
      </c>
      <c r="C92" s="20">
        <f t="shared" si="10"/>
        <v>2020</v>
      </c>
      <c r="D92" s="5" t="s">
        <v>128</v>
      </c>
      <c r="E92" s="5" t="s">
        <v>7</v>
      </c>
      <c r="F92" s="6" t="s">
        <v>8</v>
      </c>
      <c r="G92" s="13" t="s">
        <v>40</v>
      </c>
      <c r="H92" s="17">
        <v>4</v>
      </c>
      <c r="I92" s="5" t="s">
        <v>5</v>
      </c>
      <c r="J92" s="5">
        <v>0</v>
      </c>
      <c r="K92" s="4">
        <f t="shared" si="11"/>
        <v>44123</v>
      </c>
      <c r="L92" s="20">
        <f t="shared" si="12"/>
        <v>10</v>
      </c>
      <c r="M92" s="20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66" t="s">
        <v>88</v>
      </c>
      <c r="S92" s="1" t="s">
        <v>166</v>
      </c>
    </row>
    <row r="93" spans="1:19" x14ac:dyDescent="0.35">
      <c r="A93" s="4">
        <v>44123</v>
      </c>
      <c r="B93" s="20">
        <f t="shared" si="9"/>
        <v>10</v>
      </c>
      <c r="C93" s="20">
        <f t="shared" si="10"/>
        <v>2020</v>
      </c>
      <c r="D93" s="5" t="s">
        <v>128</v>
      </c>
      <c r="E93" s="5" t="s">
        <v>7</v>
      </c>
      <c r="F93" s="6" t="s">
        <v>8</v>
      </c>
      <c r="G93" s="2" t="s">
        <v>130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20">
        <f t="shared" si="12"/>
        <v>10</v>
      </c>
      <c r="M93" s="20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66" t="s">
        <v>88</v>
      </c>
      <c r="S93" s="1" t="s">
        <v>166</v>
      </c>
    </row>
    <row r="94" spans="1:19" x14ac:dyDescent="0.35">
      <c r="A94" s="4">
        <v>44123</v>
      </c>
      <c r="B94" s="20">
        <f t="shared" si="9"/>
        <v>10</v>
      </c>
      <c r="C94" s="20">
        <f t="shared" si="10"/>
        <v>2020</v>
      </c>
      <c r="D94" s="5" t="s">
        <v>128</v>
      </c>
      <c r="E94" s="5" t="s">
        <v>7</v>
      </c>
      <c r="F94" s="6" t="s">
        <v>8</v>
      </c>
      <c r="G94" s="2" t="s">
        <v>131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20">
        <f t="shared" si="12"/>
        <v>10</v>
      </c>
      <c r="M94" s="20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66" t="s">
        <v>88</v>
      </c>
      <c r="S94" s="1" t="s">
        <v>166</v>
      </c>
    </row>
    <row r="95" spans="1:19" x14ac:dyDescent="0.35">
      <c r="A95" s="4">
        <v>44123</v>
      </c>
      <c r="B95" s="20">
        <f t="shared" si="9"/>
        <v>10</v>
      </c>
      <c r="C95" s="20">
        <f t="shared" si="10"/>
        <v>2020</v>
      </c>
      <c r="D95" s="5" t="s">
        <v>129</v>
      </c>
      <c r="E95" s="5" t="s">
        <v>35</v>
      </c>
      <c r="F95" s="6" t="s">
        <v>36</v>
      </c>
      <c r="G95" s="1" t="s">
        <v>47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20">
        <f t="shared" si="12"/>
        <v>10</v>
      </c>
      <c r="M95" s="20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89</v>
      </c>
      <c r="S95" s="1" t="s">
        <v>164</v>
      </c>
    </row>
    <row r="96" spans="1:19" x14ac:dyDescent="0.35">
      <c r="A96" s="4">
        <v>44125</v>
      </c>
      <c r="B96" s="20">
        <f t="shared" si="9"/>
        <v>10</v>
      </c>
      <c r="C96" s="20">
        <f t="shared" si="10"/>
        <v>2020</v>
      </c>
      <c r="D96" s="5" t="s">
        <v>132</v>
      </c>
      <c r="E96" s="5" t="s">
        <v>35</v>
      </c>
      <c r="F96" s="6" t="s">
        <v>36</v>
      </c>
      <c r="G96" s="6" t="s">
        <v>70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20">
        <f t="shared" si="12"/>
        <v>10</v>
      </c>
      <c r="M96" s="20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89</v>
      </c>
      <c r="S96" s="1" t="s">
        <v>163</v>
      </c>
    </row>
    <row r="97" spans="1:19" x14ac:dyDescent="0.35">
      <c r="A97" s="4">
        <v>44125</v>
      </c>
      <c r="B97" s="20">
        <f t="shared" si="9"/>
        <v>10</v>
      </c>
      <c r="C97" s="20">
        <f t="shared" si="10"/>
        <v>2020</v>
      </c>
      <c r="D97" s="5" t="s">
        <v>133</v>
      </c>
      <c r="E97" s="5" t="s">
        <v>64</v>
      </c>
      <c r="F97" s="6" t="s">
        <v>65</v>
      </c>
      <c r="G97" s="15" t="s">
        <v>100</v>
      </c>
      <c r="H97" s="5">
        <v>5</v>
      </c>
      <c r="I97" s="5" t="s">
        <v>51</v>
      </c>
      <c r="J97" s="5" t="s">
        <v>156</v>
      </c>
      <c r="K97" s="4">
        <f t="shared" si="11"/>
        <v>44245</v>
      </c>
      <c r="L97" s="20">
        <f t="shared" si="12"/>
        <v>2</v>
      </c>
      <c r="M97" s="20">
        <f t="shared" si="13"/>
        <v>2021</v>
      </c>
      <c r="N97" s="7">
        <v>6600</v>
      </c>
      <c r="P97" s="7">
        <f t="shared" si="14"/>
        <v>6600</v>
      </c>
      <c r="Q97" s="8">
        <f t="shared" si="15"/>
        <v>133742.29999999999</v>
      </c>
      <c r="R97" s="5" t="s">
        <v>92</v>
      </c>
      <c r="S97" s="11" t="s">
        <v>117</v>
      </c>
    </row>
    <row r="98" spans="1:19" x14ac:dyDescent="0.35">
      <c r="A98" s="4">
        <v>44125</v>
      </c>
      <c r="B98" s="20">
        <f t="shared" si="9"/>
        <v>10</v>
      </c>
      <c r="C98" s="20">
        <f t="shared" si="10"/>
        <v>2020</v>
      </c>
      <c r="D98" s="5" t="s">
        <v>133</v>
      </c>
      <c r="E98" s="5" t="s">
        <v>64</v>
      </c>
      <c r="F98" s="6" t="s">
        <v>65</v>
      </c>
      <c r="G98" s="6" t="s">
        <v>66</v>
      </c>
      <c r="H98" s="5">
        <v>4</v>
      </c>
      <c r="I98" s="5" t="s">
        <v>51</v>
      </c>
      <c r="J98" s="5" t="s">
        <v>156</v>
      </c>
      <c r="K98" s="4">
        <f t="shared" si="11"/>
        <v>44245</v>
      </c>
      <c r="L98" s="20">
        <f t="shared" si="12"/>
        <v>2</v>
      </c>
      <c r="M98" s="20">
        <f t="shared" si="13"/>
        <v>2021</v>
      </c>
      <c r="N98" s="7">
        <v>888</v>
      </c>
      <c r="P98" s="7">
        <f t="shared" si="14"/>
        <v>888</v>
      </c>
      <c r="Q98" s="8">
        <f t="shared" si="15"/>
        <v>134630.29999999999</v>
      </c>
      <c r="R98" s="5" t="s">
        <v>92</v>
      </c>
      <c r="S98" s="11" t="s">
        <v>117</v>
      </c>
    </row>
    <row r="99" spans="1:19" x14ac:dyDescent="0.35">
      <c r="A99" s="4">
        <v>44125</v>
      </c>
      <c r="B99" s="20">
        <f t="shared" si="9"/>
        <v>10</v>
      </c>
      <c r="C99" s="20">
        <f t="shared" si="10"/>
        <v>2020</v>
      </c>
      <c r="D99" s="5" t="s">
        <v>133</v>
      </c>
      <c r="E99" s="5" t="s">
        <v>64</v>
      </c>
      <c r="F99" s="6" t="s">
        <v>65</v>
      </c>
      <c r="G99" s="6" t="s">
        <v>67</v>
      </c>
      <c r="H99" s="5">
        <v>5</v>
      </c>
      <c r="I99" s="5" t="s">
        <v>51</v>
      </c>
      <c r="J99" s="5" t="s">
        <v>156</v>
      </c>
      <c r="K99" s="4">
        <f t="shared" si="11"/>
        <v>44245</v>
      </c>
      <c r="L99" s="20">
        <f t="shared" si="12"/>
        <v>2</v>
      </c>
      <c r="M99" s="20">
        <f t="shared" si="13"/>
        <v>2021</v>
      </c>
      <c r="N99" s="7">
        <v>275</v>
      </c>
      <c r="P99" s="7">
        <f t="shared" si="14"/>
        <v>275</v>
      </c>
      <c r="Q99" s="8">
        <f t="shared" ref="Q99:Q130" si="18">SUM(Q98+N99)</f>
        <v>134905.29999999999</v>
      </c>
      <c r="R99" s="5" t="s">
        <v>92</v>
      </c>
      <c r="S99" s="11" t="s">
        <v>117</v>
      </c>
    </row>
    <row r="100" spans="1:19" x14ac:dyDescent="0.35">
      <c r="A100" s="4">
        <v>44125</v>
      </c>
      <c r="B100" s="20">
        <f t="shared" si="9"/>
        <v>10</v>
      </c>
      <c r="C100" s="20">
        <f t="shared" si="10"/>
        <v>2020</v>
      </c>
      <c r="D100" s="5" t="s">
        <v>133</v>
      </c>
      <c r="E100" s="5" t="s">
        <v>64</v>
      </c>
      <c r="F100" s="6" t="s">
        <v>65</v>
      </c>
      <c r="G100" s="6" t="s">
        <v>47</v>
      </c>
      <c r="H100" s="5">
        <v>4</v>
      </c>
      <c r="I100" s="5" t="s">
        <v>51</v>
      </c>
      <c r="J100" s="5" t="s">
        <v>156</v>
      </c>
      <c r="K100" s="4">
        <f t="shared" si="11"/>
        <v>44245</v>
      </c>
      <c r="L100" s="20">
        <f t="shared" si="12"/>
        <v>2</v>
      </c>
      <c r="M100" s="20">
        <f t="shared" si="13"/>
        <v>2021</v>
      </c>
      <c r="N100" s="7">
        <v>360</v>
      </c>
      <c r="P100" s="7">
        <f t="shared" si="14"/>
        <v>360</v>
      </c>
      <c r="Q100" s="8">
        <f t="shared" si="18"/>
        <v>135265.29999999999</v>
      </c>
      <c r="R100" s="5" t="s">
        <v>92</v>
      </c>
      <c r="S100" s="11" t="s">
        <v>117</v>
      </c>
    </row>
    <row r="101" spans="1:19" x14ac:dyDescent="0.35">
      <c r="A101" s="4">
        <v>44130</v>
      </c>
      <c r="B101" s="20">
        <f t="shared" si="9"/>
        <v>10</v>
      </c>
      <c r="C101" s="20">
        <f t="shared" si="10"/>
        <v>2020</v>
      </c>
      <c r="D101" s="5" t="s">
        <v>136</v>
      </c>
      <c r="E101" s="5" t="s">
        <v>20</v>
      </c>
      <c r="F101" s="6" t="s">
        <v>21</v>
      </c>
      <c r="G101" s="15" t="s">
        <v>70</v>
      </c>
      <c r="H101" s="17">
        <v>3</v>
      </c>
      <c r="I101" s="5" t="s">
        <v>73</v>
      </c>
      <c r="J101" s="5">
        <v>45</v>
      </c>
      <c r="K101" s="4">
        <f t="shared" si="11"/>
        <v>44175</v>
      </c>
      <c r="L101" s="20">
        <f t="shared" si="12"/>
        <v>12</v>
      </c>
      <c r="M101" s="20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92</v>
      </c>
      <c r="S101" s="18" t="s">
        <v>152</v>
      </c>
    </row>
    <row r="102" spans="1:19" x14ac:dyDescent="0.35">
      <c r="A102" s="4">
        <v>44130</v>
      </c>
      <c r="B102" s="20">
        <f t="shared" si="9"/>
        <v>10</v>
      </c>
      <c r="C102" s="20">
        <f t="shared" si="10"/>
        <v>2020</v>
      </c>
      <c r="D102" s="5" t="s">
        <v>136</v>
      </c>
      <c r="E102" s="5" t="s">
        <v>20</v>
      </c>
      <c r="F102" s="6" t="s">
        <v>21</v>
      </c>
      <c r="G102" s="2" t="s">
        <v>47</v>
      </c>
      <c r="H102" s="5">
        <v>6</v>
      </c>
      <c r="I102" s="5" t="s">
        <v>73</v>
      </c>
      <c r="J102" s="5">
        <v>45</v>
      </c>
      <c r="K102" s="4">
        <f t="shared" si="11"/>
        <v>44175</v>
      </c>
      <c r="L102" s="20">
        <f t="shared" si="12"/>
        <v>12</v>
      </c>
      <c r="M102" s="20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92</v>
      </c>
      <c r="S102" s="18" t="s">
        <v>153</v>
      </c>
    </row>
    <row r="103" spans="1:19" x14ac:dyDescent="0.35">
      <c r="A103" s="4">
        <v>44135</v>
      </c>
      <c r="B103" s="20">
        <f t="shared" si="9"/>
        <v>10</v>
      </c>
      <c r="C103" s="20">
        <f t="shared" si="10"/>
        <v>2020</v>
      </c>
      <c r="D103" s="5" t="s">
        <v>154</v>
      </c>
      <c r="E103" s="5" t="s">
        <v>7</v>
      </c>
      <c r="F103" s="6" t="s">
        <v>8</v>
      </c>
      <c r="G103" s="6" t="s">
        <v>70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20">
        <f t="shared" si="12"/>
        <v>10</v>
      </c>
      <c r="M103" s="20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88</v>
      </c>
      <c r="S103" s="1" t="s">
        <v>166</v>
      </c>
    </row>
    <row r="104" spans="1:19" x14ac:dyDescent="0.35">
      <c r="A104" s="4">
        <v>44135</v>
      </c>
      <c r="B104" s="20">
        <f t="shared" si="9"/>
        <v>10</v>
      </c>
      <c r="C104" s="20">
        <f t="shared" si="10"/>
        <v>2020</v>
      </c>
      <c r="D104" s="5" t="s">
        <v>154</v>
      </c>
      <c r="E104" s="5" t="s">
        <v>7</v>
      </c>
      <c r="F104" s="6" t="s">
        <v>8</v>
      </c>
      <c r="G104" s="2" t="s">
        <v>66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20">
        <f t="shared" si="12"/>
        <v>10</v>
      </c>
      <c r="M104" s="20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88</v>
      </c>
      <c r="S104" s="1" t="s">
        <v>166</v>
      </c>
    </row>
    <row r="105" spans="1:19" x14ac:dyDescent="0.35">
      <c r="A105" s="4">
        <v>44135</v>
      </c>
      <c r="B105" s="20">
        <f t="shared" si="9"/>
        <v>10</v>
      </c>
      <c r="C105" s="20">
        <f t="shared" si="10"/>
        <v>2020</v>
      </c>
      <c r="D105" s="5" t="s">
        <v>155</v>
      </c>
      <c r="E105" s="5" t="s">
        <v>35</v>
      </c>
      <c r="F105" s="6" t="s">
        <v>36</v>
      </c>
      <c r="G105" s="6" t="s">
        <v>70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20">
        <f t="shared" si="12"/>
        <v>10</v>
      </c>
      <c r="M105" s="20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89</v>
      </c>
      <c r="S105" s="1" t="s">
        <v>165</v>
      </c>
    </row>
    <row r="106" spans="1:19" x14ac:dyDescent="0.35">
      <c r="A106" s="4">
        <v>44144</v>
      </c>
      <c r="B106" s="20">
        <f t="shared" si="9"/>
        <v>11</v>
      </c>
      <c r="C106" s="20">
        <f t="shared" si="10"/>
        <v>2020</v>
      </c>
      <c r="D106" s="5" t="s">
        <v>158</v>
      </c>
      <c r="E106" s="5" t="s">
        <v>43</v>
      </c>
      <c r="F106" s="6" t="s">
        <v>44</v>
      </c>
      <c r="G106" s="15" t="s">
        <v>100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20">
        <f t="shared" si="12"/>
        <v>11</v>
      </c>
      <c r="M106" s="20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89</v>
      </c>
      <c r="S106" s="1" t="s">
        <v>222</v>
      </c>
    </row>
    <row r="107" spans="1:19" x14ac:dyDescent="0.35">
      <c r="A107" s="4">
        <v>44144</v>
      </c>
      <c r="B107" s="20">
        <f t="shared" si="9"/>
        <v>11</v>
      </c>
      <c r="C107" s="20">
        <f t="shared" si="10"/>
        <v>2020</v>
      </c>
      <c r="D107" s="5" t="s">
        <v>158</v>
      </c>
      <c r="E107" s="5" t="s">
        <v>43</v>
      </c>
      <c r="F107" s="6" t="s">
        <v>44</v>
      </c>
      <c r="G107" s="1" t="s">
        <v>45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20">
        <f t="shared" si="12"/>
        <v>11</v>
      </c>
      <c r="M107" s="20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89</v>
      </c>
      <c r="S107" s="1" t="s">
        <v>222</v>
      </c>
    </row>
    <row r="108" spans="1:19" x14ac:dyDescent="0.35">
      <c r="A108" s="4">
        <v>44144</v>
      </c>
      <c r="B108" s="20">
        <f t="shared" si="9"/>
        <v>11</v>
      </c>
      <c r="C108" s="20">
        <f t="shared" si="10"/>
        <v>2020</v>
      </c>
      <c r="D108" s="5" t="s">
        <v>158</v>
      </c>
      <c r="E108" s="5" t="s">
        <v>43</v>
      </c>
      <c r="F108" s="6" t="s">
        <v>44</v>
      </c>
      <c r="G108" s="14" t="s">
        <v>102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20">
        <f t="shared" si="12"/>
        <v>11</v>
      </c>
      <c r="M108" s="20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89</v>
      </c>
      <c r="S108" s="1" t="s">
        <v>222</v>
      </c>
    </row>
    <row r="109" spans="1:19" x14ac:dyDescent="0.35">
      <c r="A109" s="4">
        <v>44144</v>
      </c>
      <c r="B109" s="20">
        <f t="shared" si="9"/>
        <v>11</v>
      </c>
      <c r="C109" s="20">
        <f t="shared" si="10"/>
        <v>2020</v>
      </c>
      <c r="D109" s="5" t="s">
        <v>158</v>
      </c>
      <c r="E109" s="5" t="s">
        <v>43</v>
      </c>
      <c r="F109" s="6" t="s">
        <v>44</v>
      </c>
      <c r="G109" s="2" t="s">
        <v>159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20">
        <f t="shared" si="12"/>
        <v>11</v>
      </c>
      <c r="M109" s="20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89</v>
      </c>
      <c r="S109" s="1" t="s">
        <v>222</v>
      </c>
    </row>
    <row r="110" spans="1:19" x14ac:dyDescent="0.35">
      <c r="A110" s="4">
        <v>44145</v>
      </c>
      <c r="B110" s="20">
        <f t="shared" si="9"/>
        <v>11</v>
      </c>
      <c r="C110" s="20">
        <f t="shared" si="10"/>
        <v>2020</v>
      </c>
      <c r="D110" s="5" t="s">
        <v>160</v>
      </c>
      <c r="E110" s="5" t="s">
        <v>7</v>
      </c>
      <c r="F110" s="6" t="s">
        <v>8</v>
      </c>
      <c r="G110" s="6" t="s">
        <v>70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20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89</v>
      </c>
      <c r="S110" s="1" t="s">
        <v>178</v>
      </c>
    </row>
    <row r="111" spans="1:19" x14ac:dyDescent="0.35">
      <c r="A111" s="4">
        <v>44145</v>
      </c>
      <c r="B111" s="20">
        <f t="shared" si="9"/>
        <v>11</v>
      </c>
      <c r="C111" s="20">
        <f t="shared" si="10"/>
        <v>2020</v>
      </c>
      <c r="D111" s="5" t="s">
        <v>160</v>
      </c>
      <c r="E111" s="5" t="s">
        <v>7</v>
      </c>
      <c r="F111" s="6" t="s">
        <v>8</v>
      </c>
      <c r="G111" s="6" t="s">
        <v>47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20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89</v>
      </c>
      <c r="S111" s="1" t="s">
        <v>178</v>
      </c>
    </row>
    <row r="112" spans="1:19" x14ac:dyDescent="0.35">
      <c r="A112" s="4">
        <v>44145</v>
      </c>
      <c r="B112" s="20">
        <f t="shared" si="9"/>
        <v>11</v>
      </c>
      <c r="C112" s="20">
        <f t="shared" si="10"/>
        <v>2020</v>
      </c>
      <c r="D112" s="5" t="s">
        <v>161</v>
      </c>
      <c r="E112" s="5" t="s">
        <v>35</v>
      </c>
      <c r="F112" s="6" t="s">
        <v>36</v>
      </c>
      <c r="G112" s="6" t="s">
        <v>70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20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89</v>
      </c>
      <c r="S112" s="1" t="s">
        <v>196</v>
      </c>
    </row>
    <row r="113" spans="1:19" x14ac:dyDescent="0.35">
      <c r="A113" s="4">
        <v>44145</v>
      </c>
      <c r="B113" s="20">
        <f t="shared" si="9"/>
        <v>11</v>
      </c>
      <c r="C113" s="20">
        <f t="shared" si="10"/>
        <v>2020</v>
      </c>
      <c r="D113" s="5" t="s">
        <v>161</v>
      </c>
      <c r="E113" s="5" t="s">
        <v>35</v>
      </c>
      <c r="F113" s="6" t="s">
        <v>36</v>
      </c>
      <c r="G113" s="6" t="s">
        <v>47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20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89</v>
      </c>
      <c r="S113" s="1" t="s">
        <v>196</v>
      </c>
    </row>
    <row r="114" spans="1:19" x14ac:dyDescent="0.35">
      <c r="A114" s="4">
        <v>44146</v>
      </c>
      <c r="B114" s="20">
        <f t="shared" si="9"/>
        <v>11</v>
      </c>
      <c r="C114" s="20">
        <f t="shared" si="10"/>
        <v>2020</v>
      </c>
      <c r="D114" s="5" t="s">
        <v>162</v>
      </c>
      <c r="E114" s="5" t="s">
        <v>62</v>
      </c>
      <c r="F114" s="6" t="s">
        <v>61</v>
      </c>
      <c r="G114" s="2" t="s">
        <v>101</v>
      </c>
      <c r="H114" s="5">
        <v>3</v>
      </c>
      <c r="I114" s="5" t="s">
        <v>52</v>
      </c>
      <c r="J114" s="5">
        <v>60</v>
      </c>
      <c r="K114" s="4">
        <f t="shared" si="11"/>
        <v>44206</v>
      </c>
      <c r="L114" s="20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92</v>
      </c>
      <c r="S114" s="10" t="s">
        <v>276</v>
      </c>
    </row>
    <row r="115" spans="1:19" x14ac:dyDescent="0.35">
      <c r="A115" s="4">
        <v>44146</v>
      </c>
      <c r="B115" s="20">
        <f t="shared" si="9"/>
        <v>11</v>
      </c>
      <c r="C115" s="20">
        <f t="shared" si="10"/>
        <v>2020</v>
      </c>
      <c r="D115" s="5" t="s">
        <v>162</v>
      </c>
      <c r="E115" s="5" t="s">
        <v>62</v>
      </c>
      <c r="F115" s="6" t="s">
        <v>61</v>
      </c>
      <c r="G115" s="6" t="s">
        <v>102</v>
      </c>
      <c r="H115" s="5">
        <v>1</v>
      </c>
      <c r="I115" s="5" t="s">
        <v>52</v>
      </c>
      <c r="J115" s="5">
        <v>60</v>
      </c>
      <c r="K115" s="4">
        <f t="shared" si="11"/>
        <v>44206</v>
      </c>
      <c r="L115" s="20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92</v>
      </c>
      <c r="S115" s="10" t="s">
        <v>276</v>
      </c>
    </row>
    <row r="116" spans="1:19" x14ac:dyDescent="0.35">
      <c r="A116" s="4">
        <v>44153</v>
      </c>
      <c r="B116" s="20">
        <f t="shared" si="9"/>
        <v>11</v>
      </c>
      <c r="C116" s="20">
        <f t="shared" si="10"/>
        <v>2020</v>
      </c>
      <c r="D116" s="5" t="s">
        <v>172</v>
      </c>
      <c r="E116" s="5" t="s">
        <v>7</v>
      </c>
      <c r="F116" s="6" t="s">
        <v>8</v>
      </c>
      <c r="G116" s="6" t="s">
        <v>70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20">
        <f t="shared" si="12"/>
        <v>11</v>
      </c>
      <c r="M116" s="20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92</v>
      </c>
      <c r="S116" s="1" t="s">
        <v>178</v>
      </c>
    </row>
    <row r="117" spans="1:19" x14ac:dyDescent="0.35">
      <c r="A117" s="4">
        <v>44159</v>
      </c>
      <c r="B117" s="20">
        <f t="shared" ref="B117:B122" si="23">MONTH(A117)</f>
        <v>11</v>
      </c>
      <c r="C117" s="20">
        <f t="shared" si="10"/>
        <v>2020</v>
      </c>
      <c r="D117" s="5" t="s">
        <v>173</v>
      </c>
      <c r="E117" s="5" t="s">
        <v>7</v>
      </c>
      <c r="F117" s="6" t="s">
        <v>8</v>
      </c>
      <c r="G117" s="6" t="s">
        <v>208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20">
        <f t="shared" si="12"/>
        <v>11</v>
      </c>
      <c r="M117" s="20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92</v>
      </c>
      <c r="S117" s="1" t="s">
        <v>223</v>
      </c>
    </row>
    <row r="118" spans="1:19" x14ac:dyDescent="0.35">
      <c r="A118" s="4">
        <v>44155</v>
      </c>
      <c r="B118" s="20">
        <f t="shared" si="23"/>
        <v>11</v>
      </c>
      <c r="C118" s="20">
        <f t="shared" si="10"/>
        <v>2020</v>
      </c>
      <c r="D118" s="5" t="s">
        <v>174</v>
      </c>
      <c r="E118" s="5" t="s">
        <v>64</v>
      </c>
      <c r="F118" s="6" t="s">
        <v>65</v>
      </c>
      <c r="G118" s="70" t="s">
        <v>175</v>
      </c>
      <c r="H118" s="5">
        <v>3</v>
      </c>
      <c r="I118" s="5" t="s">
        <v>51</v>
      </c>
      <c r="J118" s="5" t="s">
        <v>156</v>
      </c>
      <c r="K118" s="4">
        <f t="shared" si="24"/>
        <v>44275</v>
      </c>
      <c r="L118" s="20">
        <f t="shared" si="12"/>
        <v>3</v>
      </c>
      <c r="M118" s="20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92</v>
      </c>
      <c r="S118" s="18" t="s">
        <v>194</v>
      </c>
    </row>
    <row r="119" spans="1:19" x14ac:dyDescent="0.35">
      <c r="A119" s="4">
        <v>44155</v>
      </c>
      <c r="B119" s="20">
        <f t="shared" si="23"/>
        <v>11</v>
      </c>
      <c r="C119" s="20">
        <f t="shared" si="10"/>
        <v>2020</v>
      </c>
      <c r="D119" s="5" t="s">
        <v>174</v>
      </c>
      <c r="E119" s="5" t="s">
        <v>64</v>
      </c>
      <c r="F119" s="6" t="s">
        <v>65</v>
      </c>
      <c r="G119" s="15" t="s">
        <v>100</v>
      </c>
      <c r="H119" s="5">
        <v>2</v>
      </c>
      <c r="I119" s="5" t="s">
        <v>51</v>
      </c>
      <c r="J119" s="5" t="s">
        <v>156</v>
      </c>
      <c r="K119" s="4">
        <f t="shared" si="24"/>
        <v>44275</v>
      </c>
      <c r="L119" s="20">
        <f t="shared" si="12"/>
        <v>3</v>
      </c>
      <c r="M119" s="20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92</v>
      </c>
      <c r="S119" s="18" t="s">
        <v>194</v>
      </c>
    </row>
    <row r="120" spans="1:19" x14ac:dyDescent="0.35">
      <c r="A120" s="4">
        <v>44155</v>
      </c>
      <c r="B120" s="20">
        <f t="shared" si="23"/>
        <v>11</v>
      </c>
      <c r="C120" s="20">
        <f t="shared" si="10"/>
        <v>2020</v>
      </c>
      <c r="D120" s="5" t="s">
        <v>174</v>
      </c>
      <c r="E120" s="5" t="s">
        <v>64</v>
      </c>
      <c r="F120" s="6" t="s">
        <v>65</v>
      </c>
      <c r="G120" s="2" t="s">
        <v>66</v>
      </c>
      <c r="H120" s="5">
        <v>8</v>
      </c>
      <c r="I120" s="5" t="s">
        <v>51</v>
      </c>
      <c r="J120" s="5" t="s">
        <v>156</v>
      </c>
      <c r="K120" s="4">
        <f t="shared" si="24"/>
        <v>44275</v>
      </c>
      <c r="L120" s="20">
        <f t="shared" si="12"/>
        <v>3</v>
      </c>
      <c r="M120" s="20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92</v>
      </c>
      <c r="S120" s="18" t="s">
        <v>194</v>
      </c>
    </row>
    <row r="121" spans="1:19" x14ac:dyDescent="0.35">
      <c r="A121" s="4">
        <v>44155</v>
      </c>
      <c r="B121" s="20">
        <f t="shared" si="23"/>
        <v>11</v>
      </c>
      <c r="C121" s="20">
        <f t="shared" si="10"/>
        <v>2020</v>
      </c>
      <c r="D121" s="5" t="s">
        <v>174</v>
      </c>
      <c r="E121" s="5" t="s">
        <v>64</v>
      </c>
      <c r="F121" s="6" t="s">
        <v>65</v>
      </c>
      <c r="G121" s="1" t="s">
        <v>67</v>
      </c>
      <c r="H121" s="5">
        <v>5</v>
      </c>
      <c r="I121" s="5" t="s">
        <v>51</v>
      </c>
      <c r="J121" s="5" t="s">
        <v>156</v>
      </c>
      <c r="K121" s="4">
        <f t="shared" si="24"/>
        <v>44275</v>
      </c>
      <c r="L121" s="20">
        <f t="shared" si="12"/>
        <v>3</v>
      </c>
      <c r="M121" s="20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92</v>
      </c>
      <c r="S121" s="18" t="s">
        <v>194</v>
      </c>
    </row>
    <row r="122" spans="1:19" x14ac:dyDescent="0.35">
      <c r="A122" s="4">
        <v>44155</v>
      </c>
      <c r="B122" s="20">
        <f t="shared" si="23"/>
        <v>11</v>
      </c>
      <c r="C122" s="20">
        <f t="shared" si="10"/>
        <v>2020</v>
      </c>
      <c r="D122" s="5" t="s">
        <v>174</v>
      </c>
      <c r="E122" s="5" t="s">
        <v>64</v>
      </c>
      <c r="F122" s="6" t="s">
        <v>65</v>
      </c>
      <c r="G122" s="1" t="s">
        <v>47</v>
      </c>
      <c r="H122" s="5">
        <v>2</v>
      </c>
      <c r="I122" s="5" t="s">
        <v>51</v>
      </c>
      <c r="J122" s="5" t="s">
        <v>156</v>
      </c>
      <c r="K122" s="4">
        <f t="shared" si="24"/>
        <v>44275</v>
      </c>
      <c r="L122" s="20">
        <f t="shared" si="12"/>
        <v>3</v>
      </c>
      <c r="M122" s="20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92</v>
      </c>
      <c r="S122" s="18" t="s">
        <v>194</v>
      </c>
    </row>
    <row r="123" spans="1:19" x14ac:dyDescent="0.35">
      <c r="A123" s="4">
        <v>44155</v>
      </c>
      <c r="B123" s="20">
        <f t="shared" ref="B123:B145" si="27">MONTH(A123)</f>
        <v>11</v>
      </c>
      <c r="C123" s="20">
        <f t="shared" si="10"/>
        <v>2020</v>
      </c>
      <c r="D123" s="5" t="s">
        <v>174</v>
      </c>
      <c r="E123" s="5" t="s">
        <v>64</v>
      </c>
      <c r="F123" s="6" t="s">
        <v>65</v>
      </c>
      <c r="G123" s="1" t="s">
        <v>68</v>
      </c>
      <c r="H123" s="5">
        <v>1</v>
      </c>
      <c r="I123" s="5" t="s">
        <v>51</v>
      </c>
      <c r="J123" s="5" t="s">
        <v>156</v>
      </c>
      <c r="K123" s="4">
        <f t="shared" ref="K123:K128" si="28">A123+J123</f>
        <v>44275</v>
      </c>
      <c r="L123" s="20">
        <f t="shared" si="12"/>
        <v>3</v>
      </c>
      <c r="M123" s="20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92</v>
      </c>
      <c r="S123" s="18" t="s">
        <v>194</v>
      </c>
    </row>
    <row r="124" spans="1:19" x14ac:dyDescent="0.35">
      <c r="A124" s="4">
        <v>44156</v>
      </c>
      <c r="B124" s="20">
        <f t="shared" si="27"/>
        <v>11</v>
      </c>
      <c r="C124" s="20">
        <f t="shared" si="10"/>
        <v>2020</v>
      </c>
      <c r="D124" s="5" t="s">
        <v>177</v>
      </c>
      <c r="E124" s="5" t="s">
        <v>54</v>
      </c>
      <c r="F124" s="6" t="s">
        <v>55</v>
      </c>
      <c r="G124" s="15" t="s">
        <v>100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20">
        <f t="shared" si="12"/>
        <v>11</v>
      </c>
      <c r="M124" s="20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88</v>
      </c>
    </row>
    <row r="125" spans="1:19" x14ac:dyDescent="0.35">
      <c r="A125" s="4">
        <v>44156</v>
      </c>
      <c r="B125" s="20">
        <f t="shared" si="27"/>
        <v>11</v>
      </c>
      <c r="C125" s="20">
        <f t="shared" si="10"/>
        <v>2020</v>
      </c>
      <c r="D125" s="5" t="s">
        <v>177</v>
      </c>
      <c r="E125" s="5" t="s">
        <v>54</v>
      </c>
      <c r="F125" s="6" t="s">
        <v>55</v>
      </c>
      <c r="G125" s="6" t="s">
        <v>45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20">
        <f t="shared" si="12"/>
        <v>11</v>
      </c>
      <c r="M125" s="20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88</v>
      </c>
    </row>
    <row r="126" spans="1:19" x14ac:dyDescent="0.35">
      <c r="A126" s="4">
        <v>44156</v>
      </c>
      <c r="B126" s="20">
        <f t="shared" si="27"/>
        <v>11</v>
      </c>
      <c r="C126" s="20">
        <f t="shared" si="10"/>
        <v>2020</v>
      </c>
      <c r="D126" s="5" t="s">
        <v>177</v>
      </c>
      <c r="E126" s="5" t="s">
        <v>54</v>
      </c>
      <c r="F126" s="6" t="s">
        <v>55</v>
      </c>
      <c r="G126" s="6" t="s">
        <v>47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20">
        <f t="shared" si="12"/>
        <v>11</v>
      </c>
      <c r="M126" s="20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88</v>
      </c>
    </row>
    <row r="127" spans="1:19" x14ac:dyDescent="0.35">
      <c r="A127" s="4">
        <v>44156</v>
      </c>
      <c r="B127" s="20">
        <f t="shared" si="27"/>
        <v>11</v>
      </c>
      <c r="C127" s="20">
        <f t="shared" si="10"/>
        <v>2020</v>
      </c>
      <c r="D127" s="5" t="s">
        <v>177</v>
      </c>
      <c r="E127" s="5" t="s">
        <v>54</v>
      </c>
      <c r="F127" s="6" t="s">
        <v>55</v>
      </c>
      <c r="G127" s="6" t="s">
        <v>66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20">
        <f t="shared" si="12"/>
        <v>11</v>
      </c>
      <c r="M127" s="20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88</v>
      </c>
    </row>
    <row r="128" spans="1:19" x14ac:dyDescent="0.35">
      <c r="A128" s="4">
        <v>44158</v>
      </c>
      <c r="B128" s="20">
        <f t="shared" si="27"/>
        <v>11</v>
      </c>
      <c r="C128" s="20">
        <f t="shared" si="10"/>
        <v>2020</v>
      </c>
      <c r="D128" s="5" t="s">
        <v>179</v>
      </c>
      <c r="E128" s="5" t="s">
        <v>35</v>
      </c>
      <c r="F128" s="6" t="s">
        <v>36</v>
      </c>
      <c r="G128" s="6" t="s">
        <v>70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20">
        <f t="shared" si="12"/>
        <v>11</v>
      </c>
      <c r="M128" s="20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89</v>
      </c>
      <c r="S128" s="1" t="s">
        <v>197</v>
      </c>
    </row>
    <row r="129" spans="1:19" x14ac:dyDescent="0.35">
      <c r="A129" s="4">
        <v>44159</v>
      </c>
      <c r="B129" s="20">
        <f t="shared" si="27"/>
        <v>11</v>
      </c>
      <c r="C129" s="20">
        <f t="shared" si="10"/>
        <v>2020</v>
      </c>
      <c r="D129" s="5" t="s">
        <v>182</v>
      </c>
      <c r="E129" s="5" t="s">
        <v>181</v>
      </c>
      <c r="F129" s="1" t="s">
        <v>180</v>
      </c>
      <c r="G129" s="15" t="s">
        <v>183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20">
        <f t="shared" si="12"/>
        <v>11</v>
      </c>
      <c r="M129" s="20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88</v>
      </c>
      <c r="S129" s="1" t="s">
        <v>195</v>
      </c>
    </row>
    <row r="130" spans="1:19" x14ac:dyDescent="0.35">
      <c r="A130" s="4">
        <v>44159</v>
      </c>
      <c r="B130" s="20">
        <f t="shared" si="27"/>
        <v>11</v>
      </c>
      <c r="C130" s="20">
        <f t="shared" si="10"/>
        <v>2020</v>
      </c>
      <c r="D130" s="5" t="s">
        <v>182</v>
      </c>
      <c r="E130" s="5" t="s">
        <v>181</v>
      </c>
      <c r="F130" s="6" t="s">
        <v>180</v>
      </c>
      <c r="G130" s="15" t="s">
        <v>184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20">
        <f t="shared" si="12"/>
        <v>11</v>
      </c>
      <c r="M130" s="20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88</v>
      </c>
      <c r="S130" s="1" t="s">
        <v>195</v>
      </c>
    </row>
    <row r="131" spans="1:19" x14ac:dyDescent="0.35">
      <c r="A131" s="4">
        <v>44159</v>
      </c>
      <c r="B131" s="20">
        <f t="shared" si="27"/>
        <v>11</v>
      </c>
      <c r="C131" s="20">
        <f t="shared" ref="C131:C178" si="31">YEAR(A131)</f>
        <v>2020</v>
      </c>
      <c r="D131" s="5" t="s">
        <v>186</v>
      </c>
      <c r="E131" s="5" t="s">
        <v>20</v>
      </c>
      <c r="F131" s="6" t="s">
        <v>21</v>
      </c>
      <c r="G131" s="71" t="s">
        <v>70</v>
      </c>
      <c r="H131" s="5">
        <v>1</v>
      </c>
      <c r="I131" s="5" t="s">
        <v>73</v>
      </c>
      <c r="J131" s="5">
        <v>45</v>
      </c>
      <c r="K131" s="4">
        <f t="shared" ref="K131:K180" si="32">A131+J131</f>
        <v>44204</v>
      </c>
      <c r="L131" s="20">
        <f t="shared" si="12"/>
        <v>1</v>
      </c>
      <c r="M131" s="20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92</v>
      </c>
      <c r="S131" s="18" t="s">
        <v>230</v>
      </c>
    </row>
    <row r="132" spans="1:19" x14ac:dyDescent="0.35">
      <c r="A132" s="4">
        <v>44159</v>
      </c>
      <c r="B132" s="20">
        <f t="shared" si="27"/>
        <v>11</v>
      </c>
      <c r="C132" s="20">
        <f t="shared" si="31"/>
        <v>2020</v>
      </c>
      <c r="D132" s="5" t="s">
        <v>186</v>
      </c>
      <c r="E132" s="5" t="s">
        <v>20</v>
      </c>
      <c r="F132" s="6" t="s">
        <v>21</v>
      </c>
      <c r="G132" s="6" t="s">
        <v>57</v>
      </c>
      <c r="H132" s="5">
        <v>3</v>
      </c>
      <c r="I132" s="5" t="s">
        <v>73</v>
      </c>
      <c r="J132" s="5">
        <v>45</v>
      </c>
      <c r="K132" s="4">
        <f t="shared" si="32"/>
        <v>44204</v>
      </c>
      <c r="L132" s="20">
        <f t="shared" ref="L132:L183" si="36">MONTH(K132)</f>
        <v>1</v>
      </c>
      <c r="M132" s="20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92</v>
      </c>
      <c r="S132" s="18" t="s">
        <v>230</v>
      </c>
    </row>
    <row r="133" spans="1:19" x14ac:dyDescent="0.35">
      <c r="A133" s="4">
        <v>44159</v>
      </c>
      <c r="B133" s="20">
        <f t="shared" si="27"/>
        <v>11</v>
      </c>
      <c r="C133" s="20">
        <f t="shared" si="31"/>
        <v>2020</v>
      </c>
      <c r="D133" s="5" t="s">
        <v>186</v>
      </c>
      <c r="E133" s="5" t="s">
        <v>20</v>
      </c>
      <c r="F133" s="6" t="s">
        <v>21</v>
      </c>
      <c r="G133" s="6" t="s">
        <v>47</v>
      </c>
      <c r="H133" s="5">
        <v>2</v>
      </c>
      <c r="I133" s="5" t="s">
        <v>73</v>
      </c>
      <c r="J133" s="5">
        <v>45</v>
      </c>
      <c r="K133" s="4">
        <f t="shared" si="32"/>
        <v>44204</v>
      </c>
      <c r="L133" s="20">
        <f t="shared" si="36"/>
        <v>1</v>
      </c>
      <c r="M133" s="20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92</v>
      </c>
      <c r="S133" s="18" t="s">
        <v>230</v>
      </c>
    </row>
    <row r="134" spans="1:19" x14ac:dyDescent="0.35">
      <c r="A134" s="4">
        <v>44159</v>
      </c>
      <c r="B134" s="20">
        <f t="shared" si="27"/>
        <v>11</v>
      </c>
      <c r="C134" s="20">
        <f t="shared" si="31"/>
        <v>2020</v>
      </c>
      <c r="D134" s="5" t="s">
        <v>186</v>
      </c>
      <c r="E134" s="5" t="s">
        <v>20</v>
      </c>
      <c r="F134" s="6" t="s">
        <v>21</v>
      </c>
      <c r="G134" s="6" t="s">
        <v>185</v>
      </c>
      <c r="H134" s="5">
        <v>1</v>
      </c>
      <c r="I134" s="5" t="s">
        <v>73</v>
      </c>
      <c r="J134" s="5">
        <v>45</v>
      </c>
      <c r="K134" s="4">
        <f t="shared" si="32"/>
        <v>44204</v>
      </c>
      <c r="L134" s="20">
        <f t="shared" si="36"/>
        <v>1</v>
      </c>
      <c r="M134" s="20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92</v>
      </c>
      <c r="S134" s="18" t="s">
        <v>230</v>
      </c>
    </row>
    <row r="135" spans="1:19" x14ac:dyDescent="0.35">
      <c r="A135" s="4">
        <v>44162</v>
      </c>
      <c r="B135" s="20">
        <f t="shared" si="27"/>
        <v>11</v>
      </c>
      <c r="C135" s="20">
        <f t="shared" si="31"/>
        <v>2020</v>
      </c>
      <c r="D135" s="5" t="s">
        <v>188</v>
      </c>
      <c r="E135" s="5" t="s">
        <v>7</v>
      </c>
      <c r="F135" s="6" t="s">
        <v>8</v>
      </c>
      <c r="G135" s="15" t="s">
        <v>100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20">
        <f t="shared" si="36"/>
        <v>11</v>
      </c>
      <c r="M135" s="20">
        <f t="shared" si="33"/>
        <v>2020</v>
      </c>
      <c r="N135" s="38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88</v>
      </c>
      <c r="S135" s="1" t="s">
        <v>223</v>
      </c>
    </row>
    <row r="136" spans="1:19" x14ac:dyDescent="0.35">
      <c r="A136" s="4">
        <v>44162</v>
      </c>
      <c r="B136" s="20">
        <f t="shared" si="27"/>
        <v>11</v>
      </c>
      <c r="C136" s="20">
        <f t="shared" si="31"/>
        <v>2020</v>
      </c>
      <c r="D136" s="5" t="s">
        <v>188</v>
      </c>
      <c r="E136" s="5" t="s">
        <v>7</v>
      </c>
      <c r="F136" s="6" t="s">
        <v>8</v>
      </c>
      <c r="G136" s="6" t="s">
        <v>187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20">
        <f t="shared" si="36"/>
        <v>11</v>
      </c>
      <c r="M136" s="20">
        <f t="shared" si="33"/>
        <v>2020</v>
      </c>
      <c r="N136" s="72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88</v>
      </c>
      <c r="S136" s="1" t="s">
        <v>223</v>
      </c>
    </row>
    <row r="137" spans="1:19" x14ac:dyDescent="0.35">
      <c r="A137" s="4">
        <v>44163</v>
      </c>
      <c r="B137" s="20">
        <f t="shared" si="27"/>
        <v>11</v>
      </c>
      <c r="C137" s="20">
        <f t="shared" si="31"/>
        <v>2020</v>
      </c>
      <c r="D137" s="5" t="s">
        <v>189</v>
      </c>
      <c r="E137" s="5" t="s">
        <v>62</v>
      </c>
      <c r="F137" s="6" t="s">
        <v>61</v>
      </c>
      <c r="G137" s="6" t="s">
        <v>45</v>
      </c>
      <c r="H137" s="5">
        <v>2</v>
      </c>
      <c r="I137" s="5" t="s">
        <v>52</v>
      </c>
      <c r="J137" s="5">
        <v>60</v>
      </c>
      <c r="K137" s="4">
        <f t="shared" si="32"/>
        <v>44223</v>
      </c>
      <c r="L137" s="20">
        <f t="shared" si="36"/>
        <v>1</v>
      </c>
      <c r="M137" s="20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92</v>
      </c>
      <c r="S137" s="10" t="s">
        <v>276</v>
      </c>
    </row>
    <row r="138" spans="1:19" x14ac:dyDescent="0.35">
      <c r="A138" s="4">
        <v>44165</v>
      </c>
      <c r="B138" s="20">
        <f t="shared" si="27"/>
        <v>11</v>
      </c>
      <c r="C138" s="20">
        <f t="shared" si="31"/>
        <v>2020</v>
      </c>
      <c r="D138" s="5" t="s">
        <v>190</v>
      </c>
      <c r="E138" s="5" t="s">
        <v>54</v>
      </c>
      <c r="F138" s="6" t="s">
        <v>55</v>
      </c>
      <c r="G138" s="6" t="s">
        <v>45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20">
        <f t="shared" si="36"/>
        <v>11</v>
      </c>
      <c r="M138" s="20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88</v>
      </c>
    </row>
    <row r="139" spans="1:19" x14ac:dyDescent="0.35">
      <c r="A139" s="4">
        <v>44165</v>
      </c>
      <c r="B139" s="20">
        <f t="shared" si="27"/>
        <v>11</v>
      </c>
      <c r="C139" s="20">
        <f t="shared" si="31"/>
        <v>2020</v>
      </c>
      <c r="D139" s="5" t="s">
        <v>191</v>
      </c>
      <c r="E139" s="5" t="s">
        <v>64</v>
      </c>
      <c r="F139" s="6" t="s">
        <v>65</v>
      </c>
      <c r="G139" s="15" t="s">
        <v>100</v>
      </c>
      <c r="H139" s="5">
        <v>5</v>
      </c>
      <c r="I139" s="5" t="s">
        <v>51</v>
      </c>
      <c r="J139" s="5" t="s">
        <v>156</v>
      </c>
      <c r="K139" s="4">
        <f t="shared" si="32"/>
        <v>44285</v>
      </c>
      <c r="L139" s="20">
        <f t="shared" si="36"/>
        <v>3</v>
      </c>
      <c r="M139" s="20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92</v>
      </c>
      <c r="S139" s="18" t="s">
        <v>194</v>
      </c>
    </row>
    <row r="140" spans="1:19" x14ac:dyDescent="0.35">
      <c r="A140" s="4">
        <v>44165</v>
      </c>
      <c r="B140" s="20">
        <f t="shared" si="27"/>
        <v>11</v>
      </c>
      <c r="C140" s="20">
        <f t="shared" si="31"/>
        <v>2020</v>
      </c>
      <c r="D140" s="5" t="s">
        <v>191</v>
      </c>
      <c r="E140" s="5" t="s">
        <v>64</v>
      </c>
      <c r="F140" s="6" t="s">
        <v>65</v>
      </c>
      <c r="G140" s="6" t="s">
        <v>187</v>
      </c>
      <c r="H140" s="5">
        <v>4</v>
      </c>
      <c r="I140" s="5" t="s">
        <v>51</v>
      </c>
      <c r="J140" s="5" t="s">
        <v>156</v>
      </c>
      <c r="K140" s="4">
        <f t="shared" si="32"/>
        <v>44285</v>
      </c>
      <c r="L140" s="20">
        <f t="shared" si="36"/>
        <v>3</v>
      </c>
      <c r="M140" s="20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92</v>
      </c>
      <c r="S140" s="18" t="s">
        <v>194</v>
      </c>
    </row>
    <row r="141" spans="1:19" x14ac:dyDescent="0.35">
      <c r="A141" s="4">
        <v>44165</v>
      </c>
      <c r="B141" s="20">
        <f t="shared" si="27"/>
        <v>11</v>
      </c>
      <c r="C141" s="20">
        <f t="shared" si="31"/>
        <v>2020</v>
      </c>
      <c r="D141" s="5" t="s">
        <v>191</v>
      </c>
      <c r="E141" s="5" t="s">
        <v>64</v>
      </c>
      <c r="F141" s="6" t="s">
        <v>65</v>
      </c>
      <c r="G141" s="6" t="s">
        <v>67</v>
      </c>
      <c r="H141" s="5">
        <v>5</v>
      </c>
      <c r="I141" s="5" t="s">
        <v>51</v>
      </c>
      <c r="J141" s="5" t="s">
        <v>156</v>
      </c>
      <c r="K141" s="4">
        <f t="shared" si="32"/>
        <v>44285</v>
      </c>
      <c r="L141" s="20">
        <f t="shared" si="36"/>
        <v>3</v>
      </c>
      <c r="M141" s="20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92</v>
      </c>
      <c r="S141" s="18" t="s">
        <v>194</v>
      </c>
    </row>
    <row r="142" spans="1:19" x14ac:dyDescent="0.35">
      <c r="A142" s="4">
        <v>44165</v>
      </c>
      <c r="B142" s="20">
        <f t="shared" si="27"/>
        <v>11</v>
      </c>
      <c r="C142" s="20">
        <f t="shared" si="31"/>
        <v>2020</v>
      </c>
      <c r="D142" s="5" t="s">
        <v>191</v>
      </c>
      <c r="E142" s="5" t="s">
        <v>64</v>
      </c>
      <c r="F142" s="6" t="s">
        <v>65</v>
      </c>
      <c r="G142" s="6" t="s">
        <v>47</v>
      </c>
      <c r="H142" s="5">
        <v>2</v>
      </c>
      <c r="I142" s="5" t="s">
        <v>51</v>
      </c>
      <c r="J142" s="5" t="s">
        <v>156</v>
      </c>
      <c r="K142" s="4">
        <f t="shared" si="32"/>
        <v>44285</v>
      </c>
      <c r="L142" s="20">
        <f t="shared" si="36"/>
        <v>3</v>
      </c>
      <c r="M142" s="20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92</v>
      </c>
      <c r="S142" s="18" t="s">
        <v>194</v>
      </c>
    </row>
    <row r="143" spans="1:19" x14ac:dyDescent="0.35">
      <c r="A143" s="4">
        <v>44165</v>
      </c>
      <c r="B143" s="20">
        <f t="shared" si="27"/>
        <v>11</v>
      </c>
      <c r="C143" s="20">
        <f t="shared" si="31"/>
        <v>2020</v>
      </c>
      <c r="D143" s="5" t="s">
        <v>207</v>
      </c>
      <c r="E143" s="5" t="s">
        <v>64</v>
      </c>
      <c r="F143" s="6" t="s">
        <v>65</v>
      </c>
      <c r="G143" s="6" t="s">
        <v>67</v>
      </c>
      <c r="H143" s="5">
        <v>5</v>
      </c>
      <c r="I143" s="5" t="s">
        <v>51</v>
      </c>
      <c r="J143" s="5" t="s">
        <v>156</v>
      </c>
      <c r="K143" s="4">
        <f t="shared" si="32"/>
        <v>44285</v>
      </c>
      <c r="L143" s="20">
        <f t="shared" si="36"/>
        <v>3</v>
      </c>
      <c r="M143" s="20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52" t="s">
        <v>92</v>
      </c>
      <c r="S143" s="18" t="s">
        <v>194</v>
      </c>
    </row>
    <row r="144" spans="1:19" x14ac:dyDescent="0.35">
      <c r="A144" s="4">
        <v>44170</v>
      </c>
      <c r="B144" s="20">
        <f t="shared" si="27"/>
        <v>12</v>
      </c>
      <c r="C144" s="20">
        <f t="shared" si="31"/>
        <v>2020</v>
      </c>
      <c r="D144" s="5" t="s">
        <v>217</v>
      </c>
      <c r="E144" s="5" t="s">
        <v>181</v>
      </c>
      <c r="F144" s="6" t="s">
        <v>233</v>
      </c>
      <c r="G144" s="2" t="s">
        <v>101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20">
        <f t="shared" si="36"/>
        <v>12</v>
      </c>
      <c r="M144" s="20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52" t="s">
        <v>92</v>
      </c>
      <c r="S144" s="18" t="s">
        <v>223</v>
      </c>
    </row>
    <row r="145" spans="1:19" x14ac:dyDescent="0.35">
      <c r="A145" s="4">
        <v>44180</v>
      </c>
      <c r="B145" s="20">
        <f t="shared" si="27"/>
        <v>12</v>
      </c>
      <c r="C145" s="20">
        <f t="shared" si="31"/>
        <v>2020</v>
      </c>
      <c r="D145" s="5" t="s">
        <v>219</v>
      </c>
      <c r="E145" s="5" t="s">
        <v>7</v>
      </c>
      <c r="F145" s="6" t="s">
        <v>8</v>
      </c>
      <c r="G145" s="6" t="s">
        <v>70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20">
        <f t="shared" si="36"/>
        <v>12</v>
      </c>
      <c r="M145" s="20">
        <f t="shared" si="33"/>
        <v>2020</v>
      </c>
      <c r="N145" s="38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52" t="s">
        <v>88</v>
      </c>
      <c r="S145" s="12" t="s">
        <v>224</v>
      </c>
    </row>
    <row r="146" spans="1:19" x14ac:dyDescent="0.35">
      <c r="A146" s="4">
        <v>44180</v>
      </c>
      <c r="B146" s="20">
        <f t="shared" ref="B146:B178" si="38">MONTH(A146)</f>
        <v>12</v>
      </c>
      <c r="C146" s="20">
        <f t="shared" si="31"/>
        <v>2020</v>
      </c>
      <c r="D146" s="5" t="s">
        <v>219</v>
      </c>
      <c r="E146" s="5" t="s">
        <v>7</v>
      </c>
      <c r="F146" s="6" t="s">
        <v>8</v>
      </c>
      <c r="G146" s="6" t="s">
        <v>40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20">
        <f t="shared" si="36"/>
        <v>12</v>
      </c>
      <c r="M146" s="20">
        <f t="shared" si="33"/>
        <v>2020</v>
      </c>
      <c r="N146" s="38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52" t="s">
        <v>88</v>
      </c>
      <c r="S146" s="12" t="s">
        <v>224</v>
      </c>
    </row>
    <row r="147" spans="1:19" x14ac:dyDescent="0.35">
      <c r="A147" s="4">
        <v>44191</v>
      </c>
      <c r="B147" s="20">
        <f t="shared" si="38"/>
        <v>12</v>
      </c>
      <c r="C147" s="20">
        <f t="shared" si="31"/>
        <v>2020</v>
      </c>
      <c r="D147" s="5" t="s">
        <v>220</v>
      </c>
      <c r="E147" s="5" t="s">
        <v>23</v>
      </c>
      <c r="F147" s="6" t="s">
        <v>24</v>
      </c>
      <c r="G147" s="6" t="s">
        <v>60</v>
      </c>
      <c r="H147" s="5">
        <v>2</v>
      </c>
      <c r="I147" s="5" t="s">
        <v>51</v>
      </c>
      <c r="J147" s="5">
        <v>120</v>
      </c>
      <c r="K147" s="4">
        <f t="shared" si="32"/>
        <v>44311</v>
      </c>
      <c r="L147" s="20">
        <f t="shared" si="36"/>
        <v>4</v>
      </c>
      <c r="M147" s="20">
        <f t="shared" si="33"/>
        <v>2021</v>
      </c>
      <c r="N147" s="38">
        <v>2860</v>
      </c>
      <c r="P147" s="7">
        <f t="shared" si="37"/>
        <v>2860</v>
      </c>
      <c r="Q147" s="8">
        <f t="shared" si="35"/>
        <v>187907.49999999997</v>
      </c>
      <c r="R147" s="52" t="s">
        <v>92</v>
      </c>
      <c r="S147" s="12"/>
    </row>
    <row r="148" spans="1:19" ht="46.5" x14ac:dyDescent="0.35">
      <c r="A148" s="4">
        <v>44195</v>
      </c>
      <c r="B148" s="20">
        <f t="shared" si="38"/>
        <v>12</v>
      </c>
      <c r="C148" s="20">
        <f t="shared" si="31"/>
        <v>2020</v>
      </c>
      <c r="D148" s="5" t="s">
        <v>225</v>
      </c>
      <c r="E148" s="5" t="s">
        <v>20</v>
      </c>
      <c r="F148" s="6" t="s">
        <v>21</v>
      </c>
      <c r="G148" s="6" t="s">
        <v>70</v>
      </c>
      <c r="H148" s="5">
        <v>3</v>
      </c>
      <c r="I148" s="5" t="s">
        <v>73</v>
      </c>
      <c r="J148" s="5">
        <v>45</v>
      </c>
      <c r="K148" s="4">
        <f t="shared" si="32"/>
        <v>44240</v>
      </c>
      <c r="L148" s="20">
        <f t="shared" si="36"/>
        <v>2</v>
      </c>
      <c r="M148" s="20">
        <f t="shared" si="33"/>
        <v>2021</v>
      </c>
      <c r="N148" s="38">
        <v>5148</v>
      </c>
      <c r="O148" s="7">
        <f t="shared" si="29"/>
        <v>-5148</v>
      </c>
      <c r="P148" s="75"/>
      <c r="Q148" s="8">
        <f t="shared" si="35"/>
        <v>193055.49999999997</v>
      </c>
      <c r="R148" s="52" t="s">
        <v>92</v>
      </c>
      <c r="S148" s="59" t="s">
        <v>229</v>
      </c>
    </row>
    <row r="149" spans="1:19" ht="46.5" x14ac:dyDescent="0.35">
      <c r="A149" s="4">
        <v>44195</v>
      </c>
      <c r="B149" s="20">
        <f t="shared" si="38"/>
        <v>12</v>
      </c>
      <c r="C149" s="20">
        <f t="shared" si="31"/>
        <v>2020</v>
      </c>
      <c r="D149" s="5" t="s">
        <v>225</v>
      </c>
      <c r="E149" s="5" t="s">
        <v>20</v>
      </c>
      <c r="F149" s="6" t="s">
        <v>21</v>
      </c>
      <c r="G149" s="6" t="s">
        <v>101</v>
      </c>
      <c r="H149" s="5">
        <v>1</v>
      </c>
      <c r="I149" s="5" t="s">
        <v>73</v>
      </c>
      <c r="J149" s="5">
        <v>45</v>
      </c>
      <c r="K149" s="4">
        <f t="shared" si="32"/>
        <v>44240</v>
      </c>
      <c r="L149" s="20">
        <f t="shared" si="36"/>
        <v>2</v>
      </c>
      <c r="M149" s="20">
        <f t="shared" si="33"/>
        <v>2021</v>
      </c>
      <c r="N149" s="38">
        <v>405</v>
      </c>
      <c r="O149" s="7">
        <f t="shared" ref="O149:O150" si="39">SUM(-N149)</f>
        <v>-405</v>
      </c>
      <c r="P149" s="7">
        <f t="shared" si="37"/>
        <v>0</v>
      </c>
      <c r="Q149" s="8">
        <f t="shared" si="35"/>
        <v>193460.49999999997</v>
      </c>
      <c r="R149" s="52" t="s">
        <v>92</v>
      </c>
      <c r="S149" s="59" t="s">
        <v>229</v>
      </c>
    </row>
    <row r="150" spans="1:19" ht="46.5" x14ac:dyDescent="0.35">
      <c r="A150" s="4">
        <v>44195</v>
      </c>
      <c r="B150" s="20">
        <f t="shared" si="38"/>
        <v>12</v>
      </c>
      <c r="C150" s="20">
        <f t="shared" si="31"/>
        <v>2020</v>
      </c>
      <c r="D150" s="5" t="s">
        <v>225</v>
      </c>
      <c r="E150" s="5" t="s">
        <v>20</v>
      </c>
      <c r="F150" s="6" t="s">
        <v>21</v>
      </c>
      <c r="G150" s="6" t="s">
        <v>47</v>
      </c>
      <c r="H150" s="5">
        <v>6</v>
      </c>
      <c r="I150" s="5" t="s">
        <v>73</v>
      </c>
      <c r="J150" s="5">
        <v>45</v>
      </c>
      <c r="K150" s="4">
        <f t="shared" si="32"/>
        <v>44240</v>
      </c>
      <c r="L150" s="20">
        <f t="shared" si="36"/>
        <v>2</v>
      </c>
      <c r="M150" s="20">
        <f t="shared" si="33"/>
        <v>2021</v>
      </c>
      <c r="N150" s="38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52" t="s">
        <v>92</v>
      </c>
      <c r="S150" s="59" t="s">
        <v>229</v>
      </c>
    </row>
    <row r="151" spans="1:19" x14ac:dyDescent="0.35">
      <c r="A151" s="4">
        <v>44196</v>
      </c>
      <c r="B151" s="20">
        <f t="shared" si="38"/>
        <v>12</v>
      </c>
      <c r="C151" s="20">
        <f t="shared" si="31"/>
        <v>2020</v>
      </c>
      <c r="D151" s="5" t="s">
        <v>226</v>
      </c>
      <c r="E151" s="5" t="s">
        <v>64</v>
      </c>
      <c r="F151" s="6" t="s">
        <v>65</v>
      </c>
      <c r="G151" s="6" t="s">
        <v>227</v>
      </c>
      <c r="H151" s="5">
        <v>5</v>
      </c>
      <c r="I151" s="5" t="s">
        <v>51</v>
      </c>
      <c r="J151" s="5" t="s">
        <v>156</v>
      </c>
      <c r="K151" s="4">
        <f t="shared" si="32"/>
        <v>44316</v>
      </c>
      <c r="L151" s="20">
        <f t="shared" si="36"/>
        <v>4</v>
      </c>
      <c r="M151" s="20">
        <f t="shared" si="33"/>
        <v>2021</v>
      </c>
      <c r="N151" s="38">
        <v>7700</v>
      </c>
      <c r="P151" s="7">
        <f t="shared" si="37"/>
        <v>7700</v>
      </c>
      <c r="Q151" s="8">
        <f t="shared" si="35"/>
        <v>201715.49999999997</v>
      </c>
      <c r="R151" s="52" t="s">
        <v>92</v>
      </c>
      <c r="S151" s="12"/>
    </row>
    <row r="152" spans="1:19" x14ac:dyDescent="0.35">
      <c r="A152" s="4">
        <v>44196</v>
      </c>
      <c r="B152" s="20">
        <f t="shared" si="38"/>
        <v>12</v>
      </c>
      <c r="C152" s="20">
        <f t="shared" si="31"/>
        <v>2020</v>
      </c>
      <c r="D152" s="5" t="s">
        <v>226</v>
      </c>
      <c r="E152" s="5" t="s">
        <v>64</v>
      </c>
      <c r="F152" s="6" t="s">
        <v>65</v>
      </c>
      <c r="G152" s="6" t="s">
        <v>228</v>
      </c>
      <c r="H152" s="5">
        <v>8</v>
      </c>
      <c r="I152" s="5" t="s">
        <v>51</v>
      </c>
      <c r="J152" s="5" t="s">
        <v>156</v>
      </c>
      <c r="K152" s="4">
        <f t="shared" si="32"/>
        <v>44316</v>
      </c>
      <c r="L152" s="20">
        <f t="shared" si="36"/>
        <v>4</v>
      </c>
      <c r="M152" s="20">
        <f t="shared" si="33"/>
        <v>2021</v>
      </c>
      <c r="N152" s="38">
        <v>1680</v>
      </c>
      <c r="P152" s="7">
        <f t="shared" si="37"/>
        <v>1680</v>
      </c>
      <c r="Q152" s="8">
        <f t="shared" si="35"/>
        <v>203395.49999999997</v>
      </c>
      <c r="R152" s="52" t="s">
        <v>92</v>
      </c>
      <c r="S152" s="12"/>
    </row>
    <row r="153" spans="1:19" x14ac:dyDescent="0.35">
      <c r="A153" s="4">
        <v>44196</v>
      </c>
      <c r="B153" s="20">
        <f t="shared" si="38"/>
        <v>12</v>
      </c>
      <c r="C153" s="20">
        <f t="shared" si="31"/>
        <v>2020</v>
      </c>
      <c r="D153" s="5" t="s">
        <v>226</v>
      </c>
      <c r="E153" s="5" t="s">
        <v>64</v>
      </c>
      <c r="F153" s="6" t="s">
        <v>65</v>
      </c>
      <c r="G153" s="6" t="s">
        <v>67</v>
      </c>
      <c r="H153" s="5">
        <v>10</v>
      </c>
      <c r="I153" s="5" t="s">
        <v>51</v>
      </c>
      <c r="J153" s="5" t="s">
        <v>156</v>
      </c>
      <c r="K153" s="4">
        <f t="shared" si="32"/>
        <v>44316</v>
      </c>
      <c r="L153" s="20">
        <f t="shared" si="36"/>
        <v>4</v>
      </c>
      <c r="M153" s="20">
        <f t="shared" si="33"/>
        <v>2021</v>
      </c>
      <c r="N153" s="38">
        <v>550</v>
      </c>
      <c r="P153" s="7">
        <f t="shared" si="37"/>
        <v>550</v>
      </c>
      <c r="Q153" s="8">
        <f t="shared" si="35"/>
        <v>203945.49999999997</v>
      </c>
      <c r="R153" s="52" t="s">
        <v>92</v>
      </c>
      <c r="S153" s="12"/>
    </row>
    <row r="154" spans="1:19" x14ac:dyDescent="0.35">
      <c r="A154" s="4">
        <v>44196</v>
      </c>
      <c r="B154" s="20">
        <f t="shared" si="38"/>
        <v>12</v>
      </c>
      <c r="C154" s="20">
        <f t="shared" si="31"/>
        <v>2020</v>
      </c>
      <c r="D154" s="5" t="s">
        <v>226</v>
      </c>
      <c r="E154" s="5" t="s">
        <v>64</v>
      </c>
      <c r="F154" s="6" t="s">
        <v>65</v>
      </c>
      <c r="G154" s="6" t="s">
        <v>47</v>
      </c>
      <c r="H154" s="5">
        <v>2</v>
      </c>
      <c r="I154" s="5" t="s">
        <v>51</v>
      </c>
      <c r="J154" s="5" t="s">
        <v>156</v>
      </c>
      <c r="K154" s="4">
        <f t="shared" si="32"/>
        <v>44316</v>
      </c>
      <c r="L154" s="20">
        <f t="shared" si="36"/>
        <v>4</v>
      </c>
      <c r="M154" s="20">
        <f t="shared" si="33"/>
        <v>2021</v>
      </c>
      <c r="N154" s="38">
        <v>190</v>
      </c>
      <c r="P154" s="7">
        <f t="shared" si="37"/>
        <v>190</v>
      </c>
      <c r="Q154" s="8">
        <f t="shared" si="35"/>
        <v>204135.49999999997</v>
      </c>
      <c r="R154" s="52" t="s">
        <v>92</v>
      </c>
      <c r="S154" s="12"/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236</v>
      </c>
      <c r="E155" s="5" t="s">
        <v>237</v>
      </c>
      <c r="F155" s="1" t="s">
        <v>238</v>
      </c>
      <c r="G155" s="1" t="s">
        <v>239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8">
        <v>1540</v>
      </c>
      <c r="O155" s="7">
        <f t="shared" ref="O155:O177" si="40">-N155</f>
        <v>-1540</v>
      </c>
      <c r="P155" s="7">
        <f t="shared" ref="P155:P211" si="41">SUM(N155+O155)</f>
        <v>0</v>
      </c>
      <c r="Q155" s="8">
        <f t="shared" si="35"/>
        <v>205675.49999999997</v>
      </c>
      <c r="R155" s="5" t="s">
        <v>5</v>
      </c>
      <c r="S155" s="1" t="s">
        <v>240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236</v>
      </c>
      <c r="E156" s="5" t="s">
        <v>237</v>
      </c>
      <c r="F156" s="1" t="s">
        <v>238</v>
      </c>
      <c r="G156" s="1" t="s">
        <v>241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8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240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236</v>
      </c>
      <c r="E157" s="5" t="s">
        <v>237</v>
      </c>
      <c r="F157" s="1" t="s">
        <v>238</v>
      </c>
      <c r="G157" s="1" t="s">
        <v>102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8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240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236</v>
      </c>
      <c r="E158" s="5" t="s">
        <v>237</v>
      </c>
      <c r="F158" s="1" t="s">
        <v>238</v>
      </c>
      <c r="G158" s="1" t="s">
        <v>242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8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240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236</v>
      </c>
      <c r="E159" s="5" t="s">
        <v>237</v>
      </c>
      <c r="F159" s="1" t="s">
        <v>238</v>
      </c>
      <c r="G159" s="1" t="s">
        <v>243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8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240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236</v>
      </c>
      <c r="E160" s="5" t="s">
        <v>237</v>
      </c>
      <c r="F160" s="1" t="s">
        <v>238</v>
      </c>
      <c r="G160" s="1" t="s">
        <v>244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8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240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236</v>
      </c>
      <c r="E161" s="5" t="s">
        <v>237</v>
      </c>
      <c r="F161" s="1" t="s">
        <v>238</v>
      </c>
      <c r="G161" s="1" t="s">
        <v>245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8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240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236</v>
      </c>
      <c r="E162" s="5" t="s">
        <v>237</v>
      </c>
      <c r="F162" s="1" t="s">
        <v>238</v>
      </c>
      <c r="G162" s="1" t="s">
        <v>246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8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240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236</v>
      </c>
      <c r="E163" s="5" t="s">
        <v>237</v>
      </c>
      <c r="F163" s="1" t="s">
        <v>238</v>
      </c>
      <c r="G163" s="1" t="s">
        <v>247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8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240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236</v>
      </c>
      <c r="E164" s="5" t="s">
        <v>237</v>
      </c>
      <c r="F164" s="1" t="s">
        <v>238</v>
      </c>
      <c r="G164" s="1" t="s">
        <v>248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8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240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236</v>
      </c>
      <c r="E165" s="5" t="s">
        <v>237</v>
      </c>
      <c r="F165" s="1" t="s">
        <v>238</v>
      </c>
      <c r="G165" s="1" t="s">
        <v>18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8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240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236</v>
      </c>
      <c r="E166" s="5" t="s">
        <v>237</v>
      </c>
      <c r="F166" s="1" t="s">
        <v>238</v>
      </c>
      <c r="G166" s="1" t="s">
        <v>298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8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240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249</v>
      </c>
      <c r="E167" s="5" t="s">
        <v>64</v>
      </c>
      <c r="F167" s="1" t="s">
        <v>65</v>
      </c>
      <c r="G167" s="1" t="s">
        <v>250</v>
      </c>
      <c r="H167" s="5">
        <v>1</v>
      </c>
      <c r="I167" s="5" t="s">
        <v>251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62">
        <v>0</v>
      </c>
      <c r="O167" s="63">
        <f t="shared" si="40"/>
        <v>0</v>
      </c>
      <c r="P167" s="63">
        <f t="shared" si="41"/>
        <v>0</v>
      </c>
      <c r="Q167" s="8">
        <f t="shared" si="35"/>
        <v>214534.49999999997</v>
      </c>
      <c r="R167" s="64" t="s">
        <v>251</v>
      </c>
      <c r="S167" s="65" t="s">
        <v>251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252</v>
      </c>
      <c r="E168" s="5" t="s">
        <v>237</v>
      </c>
      <c r="F168" s="1" t="s">
        <v>238</v>
      </c>
      <c r="G168" s="1" t="s">
        <v>253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8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254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255</v>
      </c>
      <c r="E169" s="5" t="s">
        <v>20</v>
      </c>
      <c r="F169" s="1" t="s">
        <v>21</v>
      </c>
      <c r="G169" s="1" t="s">
        <v>57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8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256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255</v>
      </c>
      <c r="E170" s="5" t="s">
        <v>20</v>
      </c>
      <c r="F170" s="1" t="s">
        <v>21</v>
      </c>
      <c r="G170" s="1" t="s">
        <v>185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8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256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257</v>
      </c>
      <c r="E171" s="5" t="s">
        <v>237</v>
      </c>
      <c r="F171" s="1" t="s">
        <v>238</v>
      </c>
      <c r="G171" s="1" t="s">
        <v>25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8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260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257</v>
      </c>
      <c r="E172" s="5" t="s">
        <v>237</v>
      </c>
      <c r="F172" s="1" t="s">
        <v>238</v>
      </c>
      <c r="G172" s="1" t="s">
        <v>241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8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260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257</v>
      </c>
      <c r="E173" s="5" t="s">
        <v>237</v>
      </c>
      <c r="F173" s="1" t="s">
        <v>238</v>
      </c>
      <c r="G173" s="1" t="s">
        <v>102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8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260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257</v>
      </c>
      <c r="E174" s="5" t="s">
        <v>237</v>
      </c>
      <c r="F174" s="1" t="s">
        <v>238</v>
      </c>
      <c r="G174" s="1" t="s">
        <v>244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8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260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257</v>
      </c>
      <c r="E175" s="5" t="s">
        <v>237</v>
      </c>
      <c r="F175" s="1" t="s">
        <v>238</v>
      </c>
      <c r="G175" s="1" t="s">
        <v>185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8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260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257</v>
      </c>
      <c r="E176" s="5" t="s">
        <v>237</v>
      </c>
      <c r="F176" s="1" t="s">
        <v>238</v>
      </c>
      <c r="G176" s="1" t="s">
        <v>18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8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260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257</v>
      </c>
      <c r="E177" s="5" t="s">
        <v>237</v>
      </c>
      <c r="F177" s="1" t="s">
        <v>238</v>
      </c>
      <c r="G177" s="1" t="s">
        <v>227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8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260</v>
      </c>
    </row>
    <row r="178" spans="1:19" ht="46.5" x14ac:dyDescent="0.35">
      <c r="A178" s="4">
        <v>44223</v>
      </c>
      <c r="B178" s="20">
        <f t="shared" si="38"/>
        <v>1</v>
      </c>
      <c r="C178" s="20">
        <f t="shared" si="31"/>
        <v>2021</v>
      </c>
      <c r="D178" s="5" t="s">
        <v>261</v>
      </c>
      <c r="E178" s="5" t="s">
        <v>20</v>
      </c>
      <c r="F178" s="6" t="s">
        <v>21</v>
      </c>
      <c r="G178" s="6" t="s">
        <v>70</v>
      </c>
      <c r="H178" s="5">
        <v>3</v>
      </c>
      <c r="I178" s="5" t="s">
        <v>73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8">
        <v>5082</v>
      </c>
      <c r="P178" s="7">
        <f t="shared" si="41"/>
        <v>5082</v>
      </c>
      <c r="Q178" s="8">
        <f t="shared" si="35"/>
        <v>223413.49999999997</v>
      </c>
      <c r="R178" s="52" t="s">
        <v>92</v>
      </c>
      <c r="S178" s="59" t="s">
        <v>262</v>
      </c>
    </row>
    <row r="179" spans="1:19" ht="46.5" x14ac:dyDescent="0.35">
      <c r="A179" s="4">
        <v>44223</v>
      </c>
      <c r="B179" s="20">
        <f t="shared" ref="B179:B180" si="42">MONTH(A179)</f>
        <v>1</v>
      </c>
      <c r="C179" s="20">
        <f t="shared" ref="C179:C180" si="43">YEAR(A179)</f>
        <v>2021</v>
      </c>
      <c r="D179" s="5" t="s">
        <v>261</v>
      </c>
      <c r="E179" s="5" t="s">
        <v>20</v>
      </c>
      <c r="F179" s="6" t="s">
        <v>21</v>
      </c>
      <c r="G179" s="6" t="s">
        <v>57</v>
      </c>
      <c r="H179" s="5">
        <v>5</v>
      </c>
      <c r="I179" s="5" t="s">
        <v>73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8">
        <v>250</v>
      </c>
      <c r="P179" s="7">
        <f t="shared" si="41"/>
        <v>250</v>
      </c>
      <c r="Q179" s="8">
        <f t="shared" si="35"/>
        <v>223663.49999999997</v>
      </c>
      <c r="R179" s="52" t="s">
        <v>92</v>
      </c>
      <c r="S179" s="59" t="s">
        <v>262</v>
      </c>
    </row>
    <row r="180" spans="1:19" ht="46.5" x14ac:dyDescent="0.35">
      <c r="A180" s="4">
        <v>44223</v>
      </c>
      <c r="B180" s="20">
        <f t="shared" si="42"/>
        <v>1</v>
      </c>
      <c r="C180" s="20">
        <f t="shared" si="43"/>
        <v>2021</v>
      </c>
      <c r="D180" s="5" t="s">
        <v>261</v>
      </c>
      <c r="E180" s="5" t="s">
        <v>20</v>
      </c>
      <c r="F180" s="6" t="s">
        <v>21</v>
      </c>
      <c r="G180" s="6" t="s">
        <v>47</v>
      </c>
      <c r="H180" s="5">
        <v>6</v>
      </c>
      <c r="I180" s="5" t="s">
        <v>73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8">
        <v>555</v>
      </c>
      <c r="P180" s="7">
        <f t="shared" si="41"/>
        <v>555</v>
      </c>
      <c r="Q180" s="8">
        <f t="shared" si="35"/>
        <v>224218.49999999997</v>
      </c>
      <c r="R180" s="52" t="s">
        <v>92</v>
      </c>
      <c r="S180" s="59" t="s">
        <v>262</v>
      </c>
    </row>
    <row r="181" spans="1:19" x14ac:dyDescent="0.35">
      <c r="A181" s="4">
        <v>44225</v>
      </c>
      <c r="B181" s="20">
        <f t="shared" ref="B181:B183" si="44">MONTH(A181)</f>
        <v>1</v>
      </c>
      <c r="C181" s="20">
        <f t="shared" ref="C181:C183" si="45">YEAR(A181)</f>
        <v>2021</v>
      </c>
      <c r="D181" s="5" t="s">
        <v>263</v>
      </c>
      <c r="E181" s="5" t="s">
        <v>7</v>
      </c>
      <c r="F181" s="6" t="s">
        <v>8</v>
      </c>
      <c r="G181" s="15" t="s">
        <v>100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8">
        <v>1694</v>
      </c>
      <c r="O181" s="7">
        <f t="shared" ref="O181:O183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288</v>
      </c>
    </row>
    <row r="182" spans="1:19" x14ac:dyDescent="0.35">
      <c r="A182" s="4">
        <v>44225</v>
      </c>
      <c r="B182" s="20">
        <f t="shared" si="44"/>
        <v>1</v>
      </c>
      <c r="C182" s="20">
        <f t="shared" si="45"/>
        <v>2021</v>
      </c>
      <c r="D182" s="5" t="s">
        <v>263</v>
      </c>
      <c r="E182" s="5" t="s">
        <v>7</v>
      </c>
      <c r="F182" s="6" t="s">
        <v>8</v>
      </c>
      <c r="G182" s="6" t="s">
        <v>187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8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288</v>
      </c>
    </row>
    <row r="183" spans="1:19" x14ac:dyDescent="0.35">
      <c r="A183" s="4">
        <v>44225</v>
      </c>
      <c r="B183" s="20">
        <f t="shared" si="44"/>
        <v>1</v>
      </c>
      <c r="C183" s="20">
        <f t="shared" si="45"/>
        <v>2021</v>
      </c>
      <c r="D183" s="5" t="s">
        <v>263</v>
      </c>
      <c r="E183" s="5" t="s">
        <v>7</v>
      </c>
      <c r="F183" s="6" t="s">
        <v>8</v>
      </c>
      <c r="G183" s="6" t="s">
        <v>208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8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288</v>
      </c>
    </row>
    <row r="184" spans="1:19" x14ac:dyDescent="0.35">
      <c r="A184" s="4">
        <v>44225</v>
      </c>
      <c r="B184" s="20">
        <f t="shared" ref="B184:B188" si="48">MONTH(A184)</f>
        <v>1</v>
      </c>
      <c r="C184" s="20">
        <f t="shared" ref="C184:C188" si="49">YEAR(A184)</f>
        <v>2021</v>
      </c>
      <c r="D184" s="5" t="s">
        <v>264</v>
      </c>
      <c r="E184" s="5" t="s">
        <v>64</v>
      </c>
      <c r="F184" s="6" t="s">
        <v>65</v>
      </c>
      <c r="G184" s="6" t="s">
        <v>227</v>
      </c>
      <c r="H184" s="5">
        <v>5</v>
      </c>
      <c r="I184" s="5" t="s">
        <v>51</v>
      </c>
      <c r="J184" s="5" t="s">
        <v>156</v>
      </c>
      <c r="K184" s="4">
        <f t="shared" si="46"/>
        <v>44345</v>
      </c>
      <c r="L184" s="20">
        <f t="shared" ref="L184:L192" si="50">MONTH(K184)</f>
        <v>5</v>
      </c>
      <c r="M184" s="20">
        <f t="shared" ref="M184:M192" si="51">YEAR(K184)</f>
        <v>2021</v>
      </c>
      <c r="N184" s="38">
        <v>7700</v>
      </c>
      <c r="P184" s="7">
        <f t="shared" si="41"/>
        <v>7700</v>
      </c>
      <c r="Q184" s="8">
        <f t="shared" si="35"/>
        <v>234784.49999999997</v>
      </c>
      <c r="R184" s="52" t="s">
        <v>92</v>
      </c>
      <c r="S184" s="12"/>
    </row>
    <row r="185" spans="1:19" x14ac:dyDescent="0.35">
      <c r="A185" s="4">
        <v>44225</v>
      </c>
      <c r="B185" s="20">
        <f t="shared" si="48"/>
        <v>1</v>
      </c>
      <c r="C185" s="20">
        <f t="shared" si="49"/>
        <v>2021</v>
      </c>
      <c r="D185" s="5" t="s">
        <v>264</v>
      </c>
      <c r="E185" s="5" t="s">
        <v>64</v>
      </c>
      <c r="F185" s="6" t="s">
        <v>65</v>
      </c>
      <c r="G185" s="6" t="s">
        <v>228</v>
      </c>
      <c r="H185" s="5">
        <v>8</v>
      </c>
      <c r="I185" s="5" t="s">
        <v>51</v>
      </c>
      <c r="J185" s="5" t="s">
        <v>156</v>
      </c>
      <c r="K185" s="4">
        <f t="shared" si="46"/>
        <v>44345</v>
      </c>
      <c r="L185" s="20">
        <f t="shared" si="50"/>
        <v>5</v>
      </c>
      <c r="M185" s="20">
        <f t="shared" si="51"/>
        <v>2021</v>
      </c>
      <c r="N185" s="38">
        <v>1680</v>
      </c>
      <c r="P185" s="7">
        <f t="shared" si="41"/>
        <v>1680</v>
      </c>
      <c r="Q185" s="8">
        <f t="shared" si="35"/>
        <v>236464.49999999997</v>
      </c>
      <c r="R185" s="52" t="s">
        <v>92</v>
      </c>
      <c r="S185" s="12"/>
    </row>
    <row r="186" spans="1:19" x14ac:dyDescent="0.35">
      <c r="A186" s="4">
        <v>44225</v>
      </c>
      <c r="B186" s="20">
        <f t="shared" si="48"/>
        <v>1</v>
      </c>
      <c r="C186" s="20">
        <f t="shared" si="49"/>
        <v>2021</v>
      </c>
      <c r="D186" s="5" t="s">
        <v>264</v>
      </c>
      <c r="E186" s="5" t="s">
        <v>64</v>
      </c>
      <c r="F186" s="6" t="s">
        <v>65</v>
      </c>
      <c r="G186" s="6" t="s">
        <v>67</v>
      </c>
      <c r="H186" s="5">
        <v>10</v>
      </c>
      <c r="I186" s="5" t="s">
        <v>51</v>
      </c>
      <c r="J186" s="5" t="s">
        <v>156</v>
      </c>
      <c r="K186" s="4">
        <f t="shared" si="46"/>
        <v>44345</v>
      </c>
      <c r="L186" s="20">
        <f t="shared" si="50"/>
        <v>5</v>
      </c>
      <c r="M186" s="20">
        <f t="shared" si="51"/>
        <v>2021</v>
      </c>
      <c r="N186" s="38">
        <v>550</v>
      </c>
      <c r="P186" s="7">
        <f t="shared" si="41"/>
        <v>550</v>
      </c>
      <c r="Q186" s="8">
        <f t="shared" si="35"/>
        <v>237014.49999999997</v>
      </c>
      <c r="R186" s="52" t="s">
        <v>92</v>
      </c>
      <c r="S186" s="12"/>
    </row>
    <row r="187" spans="1:19" x14ac:dyDescent="0.35">
      <c r="A187" s="4">
        <v>44225</v>
      </c>
      <c r="B187" s="20">
        <f t="shared" si="48"/>
        <v>1</v>
      </c>
      <c r="C187" s="20">
        <f t="shared" si="49"/>
        <v>2021</v>
      </c>
      <c r="D187" s="5" t="s">
        <v>264</v>
      </c>
      <c r="E187" s="5" t="s">
        <v>64</v>
      </c>
      <c r="F187" s="6" t="s">
        <v>65</v>
      </c>
      <c r="G187" s="6" t="s">
        <v>47</v>
      </c>
      <c r="H187" s="5">
        <v>4</v>
      </c>
      <c r="I187" s="5" t="s">
        <v>51</v>
      </c>
      <c r="J187" s="5" t="s">
        <v>156</v>
      </c>
      <c r="K187" s="4">
        <f t="shared" si="46"/>
        <v>44345</v>
      </c>
      <c r="L187" s="20">
        <f t="shared" si="50"/>
        <v>5</v>
      </c>
      <c r="M187" s="20">
        <f t="shared" si="51"/>
        <v>2021</v>
      </c>
      <c r="N187" s="38">
        <v>380</v>
      </c>
      <c r="P187" s="7">
        <f t="shared" si="41"/>
        <v>380</v>
      </c>
      <c r="Q187" s="8">
        <f t="shared" si="35"/>
        <v>237394.49999999997</v>
      </c>
      <c r="R187" s="52" t="s">
        <v>92</v>
      </c>
      <c r="S187" s="12"/>
    </row>
    <row r="188" spans="1:19" x14ac:dyDescent="0.35">
      <c r="A188" s="4">
        <v>44230</v>
      </c>
      <c r="B188" s="20">
        <f t="shared" si="48"/>
        <v>2</v>
      </c>
      <c r="C188" s="20">
        <f t="shared" si="49"/>
        <v>2021</v>
      </c>
      <c r="D188" s="5" t="s">
        <v>268</v>
      </c>
      <c r="E188" s="5" t="s">
        <v>269</v>
      </c>
      <c r="F188" s="6" t="s">
        <v>274</v>
      </c>
      <c r="G188" s="6" t="s">
        <v>70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20">
        <f t="shared" si="50"/>
        <v>2</v>
      </c>
      <c r="M188" s="20">
        <f t="shared" si="51"/>
        <v>2021</v>
      </c>
      <c r="N188" s="38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52" t="s">
        <v>5</v>
      </c>
      <c r="S188" s="12" t="s">
        <v>289</v>
      </c>
    </row>
    <row r="189" spans="1:19" x14ac:dyDescent="0.35">
      <c r="A189" s="4">
        <v>44230</v>
      </c>
      <c r="B189" s="20">
        <f t="shared" ref="B189:B190" si="53">MONTH(A189)</f>
        <v>2</v>
      </c>
      <c r="C189" s="20">
        <f t="shared" ref="C189:C190" si="54">YEAR(A189)</f>
        <v>2021</v>
      </c>
      <c r="D189" s="5" t="s">
        <v>268</v>
      </c>
      <c r="E189" s="5" t="s">
        <v>269</v>
      </c>
      <c r="F189" s="6" t="s">
        <v>274</v>
      </c>
      <c r="G189" s="6" t="s">
        <v>187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20">
        <f t="shared" si="50"/>
        <v>2</v>
      </c>
      <c r="M189" s="20">
        <f t="shared" si="51"/>
        <v>2021</v>
      </c>
      <c r="N189" s="38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52" t="s">
        <v>5</v>
      </c>
      <c r="S189" s="12" t="s">
        <v>289</v>
      </c>
    </row>
    <row r="190" spans="1:19" x14ac:dyDescent="0.35">
      <c r="A190" s="4">
        <v>44230</v>
      </c>
      <c r="B190" s="20">
        <f t="shared" si="53"/>
        <v>2</v>
      </c>
      <c r="C190" s="20">
        <f t="shared" si="54"/>
        <v>2021</v>
      </c>
      <c r="D190" s="5" t="s">
        <v>268</v>
      </c>
      <c r="E190" s="5" t="s">
        <v>269</v>
      </c>
      <c r="F190" s="6" t="s">
        <v>274</v>
      </c>
      <c r="G190" s="6" t="s">
        <v>270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20">
        <f t="shared" si="50"/>
        <v>2</v>
      </c>
      <c r="M190" s="20">
        <f t="shared" si="51"/>
        <v>2021</v>
      </c>
      <c r="N190" s="38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52" t="s">
        <v>5</v>
      </c>
      <c r="S190" s="12" t="s">
        <v>289</v>
      </c>
    </row>
    <row r="191" spans="1:19" x14ac:dyDescent="0.35">
      <c r="A191" s="4">
        <v>44230</v>
      </c>
      <c r="B191" s="20">
        <f t="shared" ref="B191:B192" si="55">MONTH(A191)</f>
        <v>2</v>
      </c>
      <c r="C191" s="20">
        <f t="shared" ref="C191:C192" si="56">YEAR(A191)</f>
        <v>2021</v>
      </c>
      <c r="D191" s="5" t="s">
        <v>268</v>
      </c>
      <c r="E191" s="5" t="s">
        <v>269</v>
      </c>
      <c r="F191" s="6" t="s">
        <v>274</v>
      </c>
      <c r="G191" s="6" t="s">
        <v>47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20">
        <f t="shared" si="50"/>
        <v>2</v>
      </c>
      <c r="M191" s="20">
        <f t="shared" si="51"/>
        <v>2021</v>
      </c>
      <c r="N191" s="38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52" t="s">
        <v>5</v>
      </c>
      <c r="S191" s="12" t="s">
        <v>289</v>
      </c>
    </row>
    <row r="192" spans="1:19" x14ac:dyDescent="0.35">
      <c r="A192" s="4">
        <v>44230</v>
      </c>
      <c r="B192" s="20">
        <f t="shared" si="55"/>
        <v>2</v>
      </c>
      <c r="C192" s="20">
        <f t="shared" si="56"/>
        <v>2021</v>
      </c>
      <c r="D192" s="5" t="s">
        <v>268</v>
      </c>
      <c r="E192" s="5" t="s">
        <v>269</v>
      </c>
      <c r="F192" s="6" t="s">
        <v>274</v>
      </c>
      <c r="G192" s="6" t="s">
        <v>185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20">
        <f t="shared" si="50"/>
        <v>2</v>
      </c>
      <c r="M192" s="20">
        <f t="shared" si="51"/>
        <v>2021</v>
      </c>
      <c r="N192" s="38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52" t="s">
        <v>5</v>
      </c>
      <c r="S192" s="12" t="s">
        <v>289</v>
      </c>
    </row>
    <row r="193" spans="1:19" x14ac:dyDescent="0.35">
      <c r="A193" s="4">
        <v>44230</v>
      </c>
      <c r="B193" s="20">
        <v>2</v>
      </c>
      <c r="C193" s="20">
        <v>2021</v>
      </c>
      <c r="D193" s="5" t="s">
        <v>268</v>
      </c>
      <c r="E193" s="5" t="s">
        <v>269</v>
      </c>
      <c r="F193" s="6" t="s">
        <v>274</v>
      </c>
      <c r="G193" s="6" t="s">
        <v>45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20">
        <f t="shared" ref="L193" si="58">MONTH(K193)</f>
        <v>2</v>
      </c>
      <c r="M193" s="20">
        <f t="shared" ref="M193" si="59">YEAR(K193)</f>
        <v>2021</v>
      </c>
      <c r="N193" s="38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52" t="s">
        <v>5</v>
      </c>
      <c r="S193" s="12" t="s">
        <v>289</v>
      </c>
    </row>
    <row r="194" spans="1:19" x14ac:dyDescent="0.35">
      <c r="A194" s="4">
        <v>44229</v>
      </c>
      <c r="B194" s="20">
        <f t="shared" ref="B194" si="60">MONTH(A194)</f>
        <v>2</v>
      </c>
      <c r="C194" s="20">
        <f t="shared" ref="C194" si="61">YEAR(A194)</f>
        <v>2021</v>
      </c>
      <c r="D194" s="5" t="s">
        <v>272</v>
      </c>
      <c r="E194" s="5" t="s">
        <v>35</v>
      </c>
      <c r="F194" s="6" t="s">
        <v>36</v>
      </c>
      <c r="G194" s="6" t="s">
        <v>70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20">
        <f t="shared" ref="L194:L196" si="63">MONTH(K194)</f>
        <v>2</v>
      </c>
      <c r="M194" s="20">
        <f t="shared" ref="M194:M196" si="64">YEAR(K194)</f>
        <v>2021</v>
      </c>
      <c r="N194" s="38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52" t="s">
        <v>5</v>
      </c>
      <c r="S194" s="1" t="s">
        <v>290</v>
      </c>
    </row>
    <row r="195" spans="1:19" x14ac:dyDescent="0.35">
      <c r="A195" s="4">
        <v>44229</v>
      </c>
      <c r="B195" s="20">
        <f t="shared" ref="B195" si="65">MONTH(A195)</f>
        <v>2</v>
      </c>
      <c r="C195" s="20">
        <f t="shared" ref="C195" si="66">YEAR(A195)</f>
        <v>2021</v>
      </c>
      <c r="D195" s="5" t="s">
        <v>272</v>
      </c>
      <c r="E195" s="5" t="s">
        <v>35</v>
      </c>
      <c r="F195" s="6" t="s">
        <v>36</v>
      </c>
      <c r="G195" s="6" t="s">
        <v>47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20">
        <f t="shared" si="63"/>
        <v>2</v>
      </c>
      <c r="M195" s="20">
        <f t="shared" si="64"/>
        <v>2021</v>
      </c>
      <c r="N195" s="38">
        <v>100</v>
      </c>
      <c r="O195" s="7">
        <f t="shared" si="52"/>
        <v>-100</v>
      </c>
      <c r="P195" s="7">
        <f t="shared" si="41"/>
        <v>0</v>
      </c>
      <c r="Q195" s="8">
        <f t="shared" ref="Q195:Q214" si="67">SUM(Q194+N195)</f>
        <v>244500.49999999997</v>
      </c>
      <c r="R195" s="52" t="s">
        <v>5</v>
      </c>
      <c r="S195" s="1" t="s">
        <v>290</v>
      </c>
    </row>
    <row r="196" spans="1:19" x14ac:dyDescent="0.35">
      <c r="A196" s="4">
        <v>44233</v>
      </c>
      <c r="B196" s="20">
        <f t="shared" ref="B196:B205" si="68">MONTH(A196)</f>
        <v>2</v>
      </c>
      <c r="C196" s="20">
        <f t="shared" ref="C196:C205" si="69">YEAR(A196)</f>
        <v>2021</v>
      </c>
      <c r="D196" s="5" t="s">
        <v>273</v>
      </c>
      <c r="E196" s="5" t="s">
        <v>269</v>
      </c>
      <c r="F196" s="6" t="s">
        <v>274</v>
      </c>
      <c r="G196" s="6" t="s">
        <v>271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20">
        <f t="shared" si="63"/>
        <v>2</v>
      </c>
      <c r="M196" s="20">
        <f t="shared" si="64"/>
        <v>2021</v>
      </c>
      <c r="N196" s="38">
        <v>130</v>
      </c>
      <c r="O196" s="7">
        <f t="shared" ref="O196:O204" si="70">-N196</f>
        <v>-130</v>
      </c>
      <c r="P196" s="7">
        <f t="shared" si="41"/>
        <v>0</v>
      </c>
      <c r="Q196" s="8">
        <f t="shared" si="67"/>
        <v>244630.49999999997</v>
      </c>
      <c r="R196" s="52" t="s">
        <v>5</v>
      </c>
      <c r="S196" s="12" t="s">
        <v>289</v>
      </c>
    </row>
    <row r="197" spans="1:19" x14ac:dyDescent="0.35">
      <c r="A197" s="4">
        <v>44236</v>
      </c>
      <c r="B197" s="20">
        <f t="shared" si="68"/>
        <v>2</v>
      </c>
      <c r="C197" s="20">
        <f t="shared" si="69"/>
        <v>2021</v>
      </c>
      <c r="D197" s="5" t="s">
        <v>286</v>
      </c>
      <c r="E197" s="5" t="s">
        <v>237</v>
      </c>
      <c r="F197" s="1" t="s">
        <v>238</v>
      </c>
      <c r="G197" s="6" t="s">
        <v>245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20">
        <f t="shared" ref="L197:L203" si="72">MONTH(K197)</f>
        <v>2</v>
      </c>
      <c r="M197" s="20">
        <f t="shared" ref="M197:M203" si="73">YEAR(K197)</f>
        <v>2021</v>
      </c>
      <c r="N197" s="38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52" t="s">
        <v>5</v>
      </c>
      <c r="S197" s="1" t="s">
        <v>291</v>
      </c>
    </row>
    <row r="198" spans="1:19" x14ac:dyDescent="0.35">
      <c r="A198" s="4">
        <v>44236</v>
      </c>
      <c r="B198" s="20">
        <f t="shared" ref="B198:B202" si="74">MONTH(A198)</f>
        <v>2</v>
      </c>
      <c r="C198" s="20">
        <f t="shared" ref="C198:C202" si="75">YEAR(A198)</f>
        <v>2021</v>
      </c>
      <c r="D198" s="5" t="s">
        <v>286</v>
      </c>
      <c r="E198" s="5" t="s">
        <v>237</v>
      </c>
      <c r="F198" s="1" t="s">
        <v>238</v>
      </c>
      <c r="G198" s="6" t="s">
        <v>25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20">
        <f t="shared" si="72"/>
        <v>2</v>
      </c>
      <c r="M198" s="20">
        <f t="shared" si="73"/>
        <v>2021</v>
      </c>
      <c r="N198" s="38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52" t="s">
        <v>5</v>
      </c>
      <c r="S198" s="1" t="s">
        <v>291</v>
      </c>
    </row>
    <row r="199" spans="1:19" x14ac:dyDescent="0.35">
      <c r="A199" s="4">
        <v>44236</v>
      </c>
      <c r="B199" s="20">
        <f t="shared" si="74"/>
        <v>2</v>
      </c>
      <c r="C199" s="20">
        <f t="shared" si="75"/>
        <v>2021</v>
      </c>
      <c r="D199" s="5" t="s">
        <v>286</v>
      </c>
      <c r="E199" s="5" t="s">
        <v>237</v>
      </c>
      <c r="F199" s="1" t="s">
        <v>238</v>
      </c>
      <c r="G199" s="6" t="s">
        <v>70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20">
        <f t="shared" si="72"/>
        <v>2</v>
      </c>
      <c r="M199" s="20">
        <f t="shared" si="73"/>
        <v>2021</v>
      </c>
      <c r="N199" s="38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52" t="s">
        <v>5</v>
      </c>
      <c r="S199" s="1" t="s">
        <v>291</v>
      </c>
    </row>
    <row r="200" spans="1:19" x14ac:dyDescent="0.35">
      <c r="A200" s="4">
        <v>44236</v>
      </c>
      <c r="B200" s="20">
        <f t="shared" si="74"/>
        <v>2</v>
      </c>
      <c r="C200" s="20">
        <f t="shared" si="75"/>
        <v>2021</v>
      </c>
      <c r="D200" s="5" t="s">
        <v>286</v>
      </c>
      <c r="E200" s="5" t="s">
        <v>237</v>
      </c>
      <c r="F200" s="1" t="s">
        <v>238</v>
      </c>
      <c r="G200" s="6" t="s">
        <v>241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20">
        <f t="shared" si="72"/>
        <v>2</v>
      </c>
      <c r="M200" s="20">
        <f t="shared" si="73"/>
        <v>2021</v>
      </c>
      <c r="N200" s="38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52" t="s">
        <v>5</v>
      </c>
      <c r="S200" s="1" t="s">
        <v>291</v>
      </c>
    </row>
    <row r="201" spans="1:19" x14ac:dyDescent="0.35">
      <c r="A201" s="4">
        <v>44236</v>
      </c>
      <c r="B201" s="20">
        <f t="shared" si="74"/>
        <v>2</v>
      </c>
      <c r="C201" s="20">
        <f t="shared" si="75"/>
        <v>2021</v>
      </c>
      <c r="D201" s="5" t="s">
        <v>286</v>
      </c>
      <c r="E201" s="5" t="s">
        <v>237</v>
      </c>
      <c r="F201" s="1" t="s">
        <v>238</v>
      </c>
      <c r="G201" s="6" t="s">
        <v>18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20">
        <f t="shared" si="72"/>
        <v>2</v>
      </c>
      <c r="M201" s="20">
        <f t="shared" si="73"/>
        <v>2021</v>
      </c>
      <c r="N201" s="38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52" t="s">
        <v>5</v>
      </c>
      <c r="S201" s="1" t="s">
        <v>292</v>
      </c>
    </row>
    <row r="202" spans="1:19" x14ac:dyDescent="0.35">
      <c r="A202" s="4">
        <v>44236</v>
      </c>
      <c r="B202" s="20">
        <f t="shared" si="74"/>
        <v>2</v>
      </c>
      <c r="C202" s="20">
        <f t="shared" si="75"/>
        <v>2021</v>
      </c>
      <c r="D202" s="5" t="s">
        <v>286</v>
      </c>
      <c r="E202" s="5" t="s">
        <v>237</v>
      </c>
      <c r="F202" s="1" t="s">
        <v>238</v>
      </c>
      <c r="G202" s="6" t="s">
        <v>244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20">
        <f t="shared" si="72"/>
        <v>2</v>
      </c>
      <c r="M202" s="20">
        <f t="shared" si="73"/>
        <v>2021</v>
      </c>
      <c r="N202" s="38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52" t="s">
        <v>5</v>
      </c>
      <c r="S202" s="1" t="s">
        <v>292</v>
      </c>
    </row>
    <row r="203" spans="1:19" x14ac:dyDescent="0.35">
      <c r="A203" s="4">
        <v>44244</v>
      </c>
      <c r="B203" s="20">
        <f t="shared" si="68"/>
        <v>2</v>
      </c>
      <c r="C203" s="20">
        <f t="shared" si="69"/>
        <v>2021</v>
      </c>
      <c r="D203" s="5" t="s">
        <v>287</v>
      </c>
      <c r="E203" s="5" t="s">
        <v>35</v>
      </c>
      <c r="F203" s="6" t="s">
        <v>36</v>
      </c>
      <c r="G203" s="6" t="s">
        <v>187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20">
        <f t="shared" si="72"/>
        <v>2</v>
      </c>
      <c r="M203" s="20">
        <f t="shared" si="73"/>
        <v>2021</v>
      </c>
      <c r="N203" s="38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52" t="s">
        <v>5</v>
      </c>
      <c r="S203" s="12"/>
    </row>
    <row r="204" spans="1:19" x14ac:dyDescent="0.35">
      <c r="A204" s="4">
        <v>44246</v>
      </c>
      <c r="B204" s="20">
        <f t="shared" si="68"/>
        <v>2</v>
      </c>
      <c r="C204" s="20">
        <f t="shared" si="69"/>
        <v>2021</v>
      </c>
      <c r="D204" s="5" t="s">
        <v>294</v>
      </c>
      <c r="E204" s="5" t="s">
        <v>7</v>
      </c>
      <c r="F204" s="6" t="s">
        <v>8</v>
      </c>
      <c r="G204" s="6" t="s">
        <v>70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20">
        <f t="shared" ref="L204" si="76">MONTH(K204)</f>
        <v>2</v>
      </c>
      <c r="M204" s="20">
        <f t="shared" ref="M204" si="77">YEAR(K204)</f>
        <v>2021</v>
      </c>
      <c r="N204" s="38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52" t="s">
        <v>5</v>
      </c>
      <c r="S204" s="1" t="s">
        <v>306</v>
      </c>
    </row>
    <row r="205" spans="1:19" x14ac:dyDescent="0.35">
      <c r="A205" s="4">
        <v>44251</v>
      </c>
      <c r="B205" s="20">
        <f t="shared" si="68"/>
        <v>2</v>
      </c>
      <c r="C205" s="20">
        <f t="shared" si="69"/>
        <v>2021</v>
      </c>
      <c r="D205" s="5" t="s">
        <v>295</v>
      </c>
      <c r="E205" s="5" t="s">
        <v>23</v>
      </c>
      <c r="F205" s="6" t="s">
        <v>24</v>
      </c>
      <c r="G205" s="15" t="s">
        <v>100</v>
      </c>
      <c r="H205" s="5">
        <v>5</v>
      </c>
      <c r="I205" s="5" t="s">
        <v>51</v>
      </c>
      <c r="J205" s="5">
        <v>120</v>
      </c>
      <c r="K205" s="4">
        <f t="shared" ref="K205:K214" si="78">A205+J205</f>
        <v>44371</v>
      </c>
      <c r="L205" s="20">
        <f t="shared" ref="L205:L211" si="79">MONTH(K205)</f>
        <v>6</v>
      </c>
      <c r="M205" s="20">
        <f t="shared" ref="M205:M211" si="80">YEAR(K205)</f>
        <v>2021</v>
      </c>
      <c r="N205" s="38">
        <v>7370</v>
      </c>
      <c r="P205" s="7">
        <f t="shared" si="41"/>
        <v>7370</v>
      </c>
      <c r="Q205" s="8">
        <f t="shared" si="67"/>
        <v>257117.49999999997</v>
      </c>
      <c r="R205" s="52" t="s">
        <v>92</v>
      </c>
      <c r="S205" s="12"/>
    </row>
    <row r="206" spans="1:19" x14ac:dyDescent="0.35">
      <c r="A206" s="4">
        <v>44251</v>
      </c>
      <c r="B206" s="20">
        <f t="shared" ref="B206:B209" si="81">MONTH(A206)</f>
        <v>2</v>
      </c>
      <c r="C206" s="20">
        <f t="shared" ref="C206:C209" si="82">YEAR(A206)</f>
        <v>2021</v>
      </c>
      <c r="D206" s="5" t="s">
        <v>295</v>
      </c>
      <c r="E206" s="5" t="s">
        <v>23</v>
      </c>
      <c r="F206" s="6" t="s">
        <v>24</v>
      </c>
      <c r="G206" s="6" t="s">
        <v>241</v>
      </c>
      <c r="H206" s="5">
        <v>3</v>
      </c>
      <c r="I206" s="5" t="s">
        <v>51</v>
      </c>
      <c r="J206" s="5">
        <v>120</v>
      </c>
      <c r="K206" s="4">
        <f t="shared" si="78"/>
        <v>44371</v>
      </c>
      <c r="L206" s="20">
        <f t="shared" si="79"/>
        <v>6</v>
      </c>
      <c r="M206" s="20">
        <f t="shared" si="80"/>
        <v>2021</v>
      </c>
      <c r="N206" s="38">
        <v>1069.2</v>
      </c>
      <c r="P206" s="7">
        <f t="shared" si="41"/>
        <v>1069.2</v>
      </c>
      <c r="Q206" s="8">
        <f t="shared" si="67"/>
        <v>258186.69999999998</v>
      </c>
      <c r="R206" s="52" t="s">
        <v>92</v>
      </c>
      <c r="S206" s="12"/>
    </row>
    <row r="207" spans="1:19" x14ac:dyDescent="0.35">
      <c r="A207" s="4">
        <v>44251</v>
      </c>
      <c r="B207" s="20">
        <f t="shared" si="81"/>
        <v>2</v>
      </c>
      <c r="C207" s="20">
        <f t="shared" si="82"/>
        <v>2021</v>
      </c>
      <c r="D207" s="5" t="s">
        <v>295</v>
      </c>
      <c r="E207" s="5" t="s">
        <v>23</v>
      </c>
      <c r="F207" s="6" t="s">
        <v>24</v>
      </c>
      <c r="G207" s="6" t="s">
        <v>18</v>
      </c>
      <c r="H207" s="5">
        <v>1</v>
      </c>
      <c r="I207" s="5" t="s">
        <v>51</v>
      </c>
      <c r="J207" s="5">
        <v>120</v>
      </c>
      <c r="K207" s="4">
        <f t="shared" si="78"/>
        <v>44371</v>
      </c>
      <c r="L207" s="20">
        <f t="shared" si="79"/>
        <v>6</v>
      </c>
      <c r="M207" s="20">
        <f t="shared" si="80"/>
        <v>2021</v>
      </c>
      <c r="N207" s="38">
        <v>360</v>
      </c>
      <c r="P207" s="7">
        <f t="shared" si="41"/>
        <v>360</v>
      </c>
      <c r="Q207" s="8">
        <f t="shared" si="67"/>
        <v>258546.69999999998</v>
      </c>
      <c r="R207" s="52" t="s">
        <v>92</v>
      </c>
      <c r="S207" s="12"/>
    </row>
    <row r="208" spans="1:19" x14ac:dyDescent="0.35">
      <c r="A208" s="4">
        <v>44251</v>
      </c>
      <c r="B208" s="20">
        <f t="shared" ref="B208" si="83">MONTH(A208)</f>
        <v>2</v>
      </c>
      <c r="C208" s="20">
        <f t="shared" ref="C208" si="84">YEAR(A208)</f>
        <v>2021</v>
      </c>
      <c r="D208" s="5" t="s">
        <v>295</v>
      </c>
      <c r="E208" s="5" t="s">
        <v>23</v>
      </c>
      <c r="F208" s="6" t="s">
        <v>24</v>
      </c>
      <c r="G208" s="6" t="s">
        <v>298</v>
      </c>
      <c r="H208" s="5">
        <v>1</v>
      </c>
      <c r="I208" s="5" t="s">
        <v>51</v>
      </c>
      <c r="J208" s="5">
        <v>120</v>
      </c>
      <c r="K208" s="4">
        <f t="shared" si="78"/>
        <v>44371</v>
      </c>
      <c r="L208" s="20">
        <f t="shared" ref="L208" si="85">MONTH(K208)</f>
        <v>6</v>
      </c>
      <c r="M208" s="20">
        <f t="shared" ref="M208" si="86">YEAR(K208)</f>
        <v>2021</v>
      </c>
      <c r="N208" s="38">
        <v>312</v>
      </c>
      <c r="P208" s="7">
        <f t="shared" ref="P208" si="87">SUM(N208+O208)</f>
        <v>312</v>
      </c>
      <c r="Q208" s="8">
        <f t="shared" si="67"/>
        <v>258858.69999999998</v>
      </c>
      <c r="R208" s="52" t="s">
        <v>92</v>
      </c>
      <c r="S208" s="12"/>
    </row>
    <row r="209" spans="1:19" x14ac:dyDescent="0.35">
      <c r="A209" s="4">
        <v>44250</v>
      </c>
      <c r="B209" s="20">
        <f t="shared" si="81"/>
        <v>2</v>
      </c>
      <c r="C209" s="20">
        <f t="shared" si="82"/>
        <v>2021</v>
      </c>
      <c r="D209" s="5" t="s">
        <v>296</v>
      </c>
      <c r="E209" s="5" t="s">
        <v>54</v>
      </c>
      <c r="F209" s="6" t="s">
        <v>55</v>
      </c>
      <c r="G209" s="6" t="s">
        <v>25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20">
        <f t="shared" si="79"/>
        <v>2</v>
      </c>
      <c r="M209" s="20">
        <f t="shared" si="80"/>
        <v>2021</v>
      </c>
      <c r="N209" s="38">
        <v>920</v>
      </c>
      <c r="P209" s="7">
        <f t="shared" si="41"/>
        <v>920</v>
      </c>
      <c r="Q209" s="8">
        <f t="shared" si="67"/>
        <v>259778.69999999998</v>
      </c>
      <c r="R209" s="52" t="s">
        <v>5</v>
      </c>
      <c r="S209" s="12"/>
    </row>
    <row r="210" spans="1:19" x14ac:dyDescent="0.35">
      <c r="A210" s="4">
        <v>44250</v>
      </c>
      <c r="B210" s="20">
        <f t="shared" ref="B210:B212" si="88">MONTH(A210)</f>
        <v>2</v>
      </c>
      <c r="C210" s="20">
        <f t="shared" ref="C210:C212" si="89">YEAR(A210)</f>
        <v>2021</v>
      </c>
      <c r="D210" s="5" t="s">
        <v>296</v>
      </c>
      <c r="E210" s="5" t="s">
        <v>54</v>
      </c>
      <c r="F210" s="6" t="s">
        <v>55</v>
      </c>
      <c r="G210" s="6" t="s">
        <v>18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20">
        <f t="shared" si="79"/>
        <v>2</v>
      </c>
      <c r="M210" s="20">
        <f t="shared" si="80"/>
        <v>2021</v>
      </c>
      <c r="N210" s="38">
        <v>100</v>
      </c>
      <c r="P210" s="7">
        <f t="shared" si="41"/>
        <v>100</v>
      </c>
      <c r="Q210" s="8">
        <f t="shared" si="67"/>
        <v>259878.69999999998</v>
      </c>
      <c r="R210" s="52" t="s">
        <v>5</v>
      </c>
      <c r="S210" s="12"/>
    </row>
    <row r="211" spans="1:19" x14ac:dyDescent="0.35">
      <c r="A211" s="4">
        <v>44250</v>
      </c>
      <c r="B211" s="20">
        <f t="shared" si="88"/>
        <v>2</v>
      </c>
      <c r="C211" s="20">
        <f t="shared" si="89"/>
        <v>2021</v>
      </c>
      <c r="D211" s="5" t="s">
        <v>296</v>
      </c>
      <c r="E211" s="5" t="s">
        <v>54</v>
      </c>
      <c r="F211" s="6" t="s">
        <v>55</v>
      </c>
      <c r="G211" s="6" t="s">
        <v>131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20">
        <f t="shared" si="79"/>
        <v>2</v>
      </c>
      <c r="M211" s="20">
        <f t="shared" si="80"/>
        <v>2021</v>
      </c>
      <c r="N211" s="38">
        <v>180</v>
      </c>
      <c r="P211" s="7">
        <f t="shared" si="41"/>
        <v>180</v>
      </c>
      <c r="Q211" s="8">
        <f t="shared" si="67"/>
        <v>260058.69999999998</v>
      </c>
      <c r="R211" s="52" t="s">
        <v>5</v>
      </c>
      <c r="S211" s="12"/>
    </row>
    <row r="212" spans="1:19" x14ac:dyDescent="0.35">
      <c r="A212" s="4">
        <v>44253</v>
      </c>
      <c r="B212" s="20">
        <f t="shared" si="88"/>
        <v>2</v>
      </c>
      <c r="C212" s="20">
        <f t="shared" si="89"/>
        <v>2021</v>
      </c>
      <c r="D212" s="5" t="s">
        <v>301</v>
      </c>
      <c r="E212" s="5" t="s">
        <v>302</v>
      </c>
      <c r="F212" s="6" t="s">
        <v>303</v>
      </c>
      <c r="G212" s="6" t="s">
        <v>100</v>
      </c>
      <c r="H212" s="5">
        <v>1</v>
      </c>
      <c r="I212" s="5" t="s">
        <v>5</v>
      </c>
      <c r="J212" s="5">
        <v>0</v>
      </c>
      <c r="K212" s="4">
        <f t="shared" si="78"/>
        <v>44253</v>
      </c>
      <c r="L212" s="20">
        <f t="shared" ref="L212:L214" si="90">MONTH(K212)</f>
        <v>2</v>
      </c>
      <c r="M212" s="20">
        <f t="shared" ref="M212:M214" si="91">YEAR(K212)</f>
        <v>2021</v>
      </c>
      <c r="N212" s="38">
        <v>1694</v>
      </c>
      <c r="O212" s="7">
        <f t="shared" ref="O212:O214" si="92">-N212</f>
        <v>-1694</v>
      </c>
      <c r="Q212" s="8">
        <f t="shared" si="67"/>
        <v>261752.69999999998</v>
      </c>
      <c r="R212" s="52" t="s">
        <v>5</v>
      </c>
      <c r="S212" s="1" t="s">
        <v>305</v>
      </c>
    </row>
    <row r="213" spans="1:19" x14ac:dyDescent="0.35">
      <c r="A213" s="4">
        <v>44253</v>
      </c>
      <c r="B213" s="20">
        <f t="shared" ref="B213:B214" si="93">MONTH(A213)</f>
        <v>2</v>
      </c>
      <c r="C213" s="20">
        <f t="shared" ref="C213:C214" si="94">YEAR(A213)</f>
        <v>2021</v>
      </c>
      <c r="D213" s="5" t="s">
        <v>301</v>
      </c>
      <c r="E213" s="5" t="s">
        <v>302</v>
      </c>
      <c r="F213" s="6" t="s">
        <v>303</v>
      </c>
      <c r="G213" s="6" t="s">
        <v>187</v>
      </c>
      <c r="H213" s="5">
        <v>1</v>
      </c>
      <c r="I213" s="5" t="s">
        <v>5</v>
      </c>
      <c r="J213" s="5">
        <v>0</v>
      </c>
      <c r="K213" s="4">
        <f t="shared" si="78"/>
        <v>44253</v>
      </c>
      <c r="L213" s="20">
        <f t="shared" si="90"/>
        <v>2</v>
      </c>
      <c r="M213" s="20">
        <f t="shared" si="91"/>
        <v>2021</v>
      </c>
      <c r="N213" s="38">
        <v>228</v>
      </c>
      <c r="O213" s="7">
        <f t="shared" si="92"/>
        <v>-228</v>
      </c>
      <c r="Q213" s="8">
        <f t="shared" si="67"/>
        <v>261980.69999999998</v>
      </c>
      <c r="R213" s="52" t="s">
        <v>5</v>
      </c>
      <c r="S213" s="1" t="s">
        <v>305</v>
      </c>
    </row>
    <row r="214" spans="1:19" x14ac:dyDescent="0.35">
      <c r="A214" s="4">
        <v>44253</v>
      </c>
      <c r="B214" s="20">
        <f t="shared" si="93"/>
        <v>2</v>
      </c>
      <c r="C214" s="20">
        <f t="shared" si="94"/>
        <v>2021</v>
      </c>
      <c r="D214" s="5" t="s">
        <v>301</v>
      </c>
      <c r="E214" s="5" t="s">
        <v>302</v>
      </c>
      <c r="F214" s="6" t="s">
        <v>303</v>
      </c>
      <c r="G214" s="6" t="s">
        <v>47</v>
      </c>
      <c r="H214" s="5">
        <v>1</v>
      </c>
      <c r="I214" s="5" t="s">
        <v>5</v>
      </c>
      <c r="J214" s="5">
        <v>0</v>
      </c>
      <c r="K214" s="4">
        <f t="shared" si="78"/>
        <v>44253</v>
      </c>
      <c r="L214" s="20">
        <f t="shared" si="90"/>
        <v>2</v>
      </c>
      <c r="M214" s="20">
        <f t="shared" si="91"/>
        <v>2021</v>
      </c>
      <c r="N214" s="38">
        <v>100</v>
      </c>
      <c r="O214" s="7">
        <f t="shared" si="92"/>
        <v>-100</v>
      </c>
      <c r="Q214" s="8">
        <f t="shared" si="67"/>
        <v>262080.69999999998</v>
      </c>
      <c r="R214" s="52" t="s">
        <v>5</v>
      </c>
      <c r="S214" s="1" t="s">
        <v>305</v>
      </c>
    </row>
    <row r="215" spans="1:19" x14ac:dyDescent="0.35">
      <c r="A215" s="4"/>
      <c r="K215" s="4"/>
      <c r="L215" s="20"/>
      <c r="M215" s="20"/>
      <c r="N215" s="38"/>
      <c r="Q215" s="8"/>
      <c r="R215" s="52"/>
      <c r="S215" s="12"/>
    </row>
    <row r="216" spans="1:19" x14ac:dyDescent="0.35">
      <c r="A216" s="4"/>
      <c r="K216" s="4"/>
      <c r="L216" s="20"/>
      <c r="M216" s="20"/>
      <c r="N216" s="38"/>
      <c r="Q216" s="8"/>
      <c r="R216" s="52"/>
      <c r="S216" s="12"/>
    </row>
    <row r="217" spans="1:19" x14ac:dyDescent="0.35">
      <c r="A217" s="4"/>
      <c r="K217" s="4"/>
      <c r="L217" s="20"/>
      <c r="M217" s="20"/>
      <c r="N217" s="38"/>
      <c r="Q217" s="8"/>
      <c r="R217" s="52"/>
      <c r="S217" s="12"/>
    </row>
    <row r="218" spans="1:19" x14ac:dyDescent="0.35">
      <c r="A218" s="4"/>
      <c r="K218" s="4"/>
      <c r="Q218" s="8"/>
      <c r="R218" s="52"/>
      <c r="S218" s="12"/>
    </row>
    <row r="219" spans="1:19" x14ac:dyDescent="0.35">
      <c r="R219" s="52"/>
      <c r="S219" s="12"/>
    </row>
    <row r="220" spans="1:19" x14ac:dyDescent="0.35">
      <c r="K220" s="13" t="s">
        <v>201</v>
      </c>
      <c r="N220" s="46">
        <f>SUM(N2:N219)</f>
        <v>262080.69999999998</v>
      </c>
      <c r="O220" s="48">
        <f>SUM(O2:O219)</f>
        <v>-214469.49999999997</v>
      </c>
      <c r="P220" s="50">
        <f>SUM(P2:P219)</f>
        <v>47611.199999999997</v>
      </c>
      <c r="Q220" s="24">
        <f>SUM(N220+O220)</f>
        <v>47611.200000000012</v>
      </c>
    </row>
    <row r="221" spans="1:19" x14ac:dyDescent="0.35">
      <c r="N221" s="47" t="s">
        <v>204</v>
      </c>
      <c r="O221" s="49" t="s">
        <v>202</v>
      </c>
      <c r="P221" s="51" t="s">
        <v>203</v>
      </c>
      <c r="Q221" s="52"/>
    </row>
    <row r="222" spans="1:19" x14ac:dyDescent="0.35">
      <c r="N222" s="43"/>
      <c r="O222" s="43"/>
      <c r="P222" s="43"/>
      <c r="Q222" s="5"/>
    </row>
    <row r="224" spans="1:19" x14ac:dyDescent="0.35">
      <c r="O224" s="7">
        <v>214469</v>
      </c>
      <c r="P224" s="42" t="s">
        <v>200</v>
      </c>
      <c r="Q224" s="44" t="s">
        <v>307</v>
      </c>
    </row>
    <row r="225" spans="15:19" x14ac:dyDescent="0.35">
      <c r="O225" s="7">
        <v>0.5</v>
      </c>
      <c r="P225" s="42" t="s">
        <v>200</v>
      </c>
      <c r="Q225" s="77" t="s">
        <v>308</v>
      </c>
    </row>
    <row r="226" spans="15:19" ht="16" thickBot="1" x14ac:dyDescent="0.4">
      <c r="O226" s="45">
        <f>SUM(O224:O225)</f>
        <v>214469.5</v>
      </c>
      <c r="P226" s="42" t="s">
        <v>200</v>
      </c>
      <c r="Q226" s="76" t="s">
        <v>300</v>
      </c>
    </row>
    <row r="227" spans="15:19" ht="16" thickTop="1" x14ac:dyDescent="0.35"/>
    <row r="228" spans="15:19" x14ac:dyDescent="0.35">
      <c r="Q228" s="60"/>
      <c r="R228" s="67"/>
      <c r="S228" s="61"/>
    </row>
    <row r="229" spans="15:19" x14ac:dyDescent="0.35">
      <c r="P229" s="7">
        <v>5887</v>
      </c>
      <c r="Q229" s="60" t="s">
        <v>309</v>
      </c>
      <c r="R229" s="67"/>
      <c r="S229" s="61"/>
    </row>
    <row r="230" spans="15:19" ht="16" thickBot="1" x14ac:dyDescent="0.4">
      <c r="P230" s="45">
        <f>SUM(P228:P229)</f>
        <v>5887</v>
      </c>
    </row>
    <row r="231" spans="15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AA73"/>
  <sheetViews>
    <sheetView workbookViewId="0">
      <selection activeCell="G22" sqref="G22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9" width="8.90625" bestFit="1" customWidth="1"/>
    <col min="10" max="10" width="10.7265625" bestFit="1" customWidth="1"/>
    <col min="11" max="18" width="1.7265625" customWidth="1"/>
    <col min="19" max="19" width="31.7265625" customWidth="1"/>
    <col min="20" max="20" width="11.6328125" customWidth="1"/>
    <col min="21" max="21" width="13.6328125" bestFit="1" customWidth="1"/>
    <col min="22" max="26" width="8.90625" bestFit="1" customWidth="1"/>
    <col min="27" max="27" width="10.7265625" bestFit="1" customWidth="1"/>
    <col min="28" max="29" width="8.90625" bestFit="1" customWidth="1"/>
    <col min="30" max="31" width="10.7265625" bestFit="1" customWidth="1"/>
    <col min="32" max="32" width="9.54296875" bestFit="1" customWidth="1"/>
    <col min="33" max="33" width="10.7265625" bestFit="1" customWidth="1"/>
    <col min="34" max="41" width="17.6328125" bestFit="1" customWidth="1"/>
    <col min="42" max="42" width="22.453125" bestFit="1" customWidth="1"/>
    <col min="43" max="43" width="15.6328125" bestFit="1" customWidth="1"/>
  </cols>
  <sheetData>
    <row r="1" spans="1:27" x14ac:dyDescent="0.35">
      <c r="A1" t="s">
        <v>209</v>
      </c>
    </row>
    <row r="2" spans="1:27" x14ac:dyDescent="0.35">
      <c r="A2" t="s">
        <v>232</v>
      </c>
    </row>
    <row r="4" spans="1:27" x14ac:dyDescent="0.35">
      <c r="A4" s="21" t="s">
        <v>206</v>
      </c>
      <c r="B4" s="21" t="s">
        <v>92</v>
      </c>
      <c r="S4" s="21" t="s">
        <v>206</v>
      </c>
      <c r="V4" s="21" t="s">
        <v>92</v>
      </c>
    </row>
    <row r="5" spans="1:27" x14ac:dyDescent="0.35">
      <c r="A5" s="21" t="s">
        <v>1</v>
      </c>
      <c r="B5">
        <v>0</v>
      </c>
      <c r="C5">
        <v>45</v>
      </c>
      <c r="D5">
        <v>60</v>
      </c>
      <c r="E5" t="s">
        <v>156</v>
      </c>
      <c r="F5">
        <v>120</v>
      </c>
      <c r="G5" t="s">
        <v>137</v>
      </c>
      <c r="S5" s="21" t="s">
        <v>1</v>
      </c>
      <c r="T5" s="21" t="s">
        <v>214</v>
      </c>
      <c r="U5" s="21" t="s">
        <v>168</v>
      </c>
      <c r="V5">
        <v>0</v>
      </c>
      <c r="W5">
        <v>45</v>
      </c>
      <c r="X5">
        <v>60</v>
      </c>
      <c r="Y5" t="s">
        <v>156</v>
      </c>
      <c r="Z5">
        <v>120</v>
      </c>
      <c r="AA5" t="s">
        <v>137</v>
      </c>
    </row>
    <row r="6" spans="1:27" x14ac:dyDescent="0.35">
      <c r="A6" t="s">
        <v>36</v>
      </c>
      <c r="B6" s="30">
        <v>0</v>
      </c>
      <c r="C6" s="30"/>
      <c r="D6" s="30"/>
      <c r="E6" s="30"/>
      <c r="F6" s="30"/>
      <c r="G6" s="30">
        <v>0</v>
      </c>
      <c r="S6" t="s">
        <v>36</v>
      </c>
      <c r="T6">
        <v>2020</v>
      </c>
      <c r="U6">
        <v>8</v>
      </c>
      <c r="V6" s="30">
        <v>0</v>
      </c>
      <c r="W6" s="30"/>
      <c r="X6" s="30"/>
      <c r="Y6" s="30"/>
      <c r="Z6" s="30"/>
      <c r="AA6" s="30">
        <v>0</v>
      </c>
    </row>
    <row r="7" spans="1:27" x14ac:dyDescent="0.35">
      <c r="A7" t="s">
        <v>48</v>
      </c>
      <c r="B7" s="30"/>
      <c r="C7" s="30"/>
      <c r="D7" s="30">
        <v>0</v>
      </c>
      <c r="E7" s="30"/>
      <c r="F7" s="30"/>
      <c r="G7" s="30">
        <v>0</v>
      </c>
      <c r="U7">
        <v>10</v>
      </c>
      <c r="V7" s="30">
        <v>0</v>
      </c>
      <c r="W7" s="30"/>
      <c r="X7" s="30"/>
      <c r="Y7" s="30"/>
      <c r="Z7" s="30"/>
      <c r="AA7" s="30">
        <v>0</v>
      </c>
    </row>
    <row r="8" spans="1:27" x14ac:dyDescent="0.35">
      <c r="A8" t="s">
        <v>61</v>
      </c>
      <c r="B8" s="30"/>
      <c r="C8" s="30"/>
      <c r="D8" s="30">
        <v>0</v>
      </c>
      <c r="E8" s="30"/>
      <c r="F8" s="30"/>
      <c r="G8" s="30">
        <v>0</v>
      </c>
      <c r="U8">
        <v>11</v>
      </c>
      <c r="V8" s="30">
        <v>0</v>
      </c>
      <c r="W8" s="30"/>
      <c r="X8" s="30"/>
      <c r="Y8" s="30"/>
      <c r="Z8" s="30"/>
      <c r="AA8" s="30">
        <v>0</v>
      </c>
    </row>
    <row r="9" spans="1:27" x14ac:dyDescent="0.35">
      <c r="A9" t="s">
        <v>8</v>
      </c>
      <c r="B9" s="30">
        <v>0</v>
      </c>
      <c r="C9" s="30"/>
      <c r="D9" s="30"/>
      <c r="E9" s="30"/>
      <c r="F9" s="30"/>
      <c r="G9" s="30">
        <v>0</v>
      </c>
      <c r="T9">
        <v>2021</v>
      </c>
      <c r="U9">
        <v>2</v>
      </c>
      <c r="V9" s="30">
        <v>0</v>
      </c>
      <c r="W9" s="30"/>
      <c r="X9" s="30"/>
      <c r="Y9" s="30"/>
      <c r="Z9" s="30"/>
      <c r="AA9" s="30">
        <v>0</v>
      </c>
    </row>
    <row r="10" spans="1:27" x14ac:dyDescent="0.35">
      <c r="A10" t="s">
        <v>21</v>
      </c>
      <c r="B10" s="30">
        <v>0</v>
      </c>
      <c r="C10" s="30">
        <v>5887</v>
      </c>
      <c r="D10" s="30"/>
      <c r="E10" s="30"/>
      <c r="F10" s="30"/>
      <c r="G10" s="30">
        <v>5887</v>
      </c>
      <c r="S10" s="55" t="s">
        <v>138</v>
      </c>
      <c r="T10" s="55"/>
      <c r="U10" s="55"/>
      <c r="V10" s="56">
        <v>0</v>
      </c>
      <c r="W10" s="56"/>
      <c r="X10" s="56"/>
      <c r="Y10" s="56"/>
      <c r="Z10" s="56"/>
      <c r="AA10" s="56">
        <v>0</v>
      </c>
    </row>
    <row r="11" spans="1:27" x14ac:dyDescent="0.35">
      <c r="A11" t="s">
        <v>44</v>
      </c>
      <c r="B11" s="30">
        <v>0</v>
      </c>
      <c r="C11" s="30"/>
      <c r="D11" s="30"/>
      <c r="E11" s="30"/>
      <c r="F11" s="30"/>
      <c r="G11" s="30">
        <v>0</v>
      </c>
      <c r="S11" t="s">
        <v>48</v>
      </c>
      <c r="T11">
        <v>2020</v>
      </c>
      <c r="U11">
        <v>10</v>
      </c>
      <c r="V11" s="30"/>
      <c r="W11" s="30"/>
      <c r="X11" s="30">
        <v>0</v>
      </c>
      <c r="Y11" s="30"/>
      <c r="Z11" s="30"/>
      <c r="AA11" s="30">
        <v>0</v>
      </c>
    </row>
    <row r="12" spans="1:27" x14ac:dyDescent="0.35">
      <c r="A12" t="s">
        <v>24</v>
      </c>
      <c r="B12" s="30"/>
      <c r="C12" s="30"/>
      <c r="D12" s="30"/>
      <c r="E12" s="30">
        <v>0</v>
      </c>
      <c r="F12" s="30">
        <v>11971.2</v>
      </c>
      <c r="G12" s="30">
        <v>11971.2</v>
      </c>
      <c r="U12">
        <v>12</v>
      </c>
      <c r="V12" s="30"/>
      <c r="W12" s="30"/>
      <c r="X12" s="30">
        <v>0</v>
      </c>
      <c r="Y12" s="30"/>
      <c r="Z12" s="30"/>
      <c r="AA12" s="30">
        <v>0</v>
      </c>
    </row>
    <row r="13" spans="1:27" x14ac:dyDescent="0.35">
      <c r="A13" t="s">
        <v>15</v>
      </c>
      <c r="B13" s="30">
        <v>0</v>
      </c>
      <c r="C13" s="30"/>
      <c r="D13" s="30"/>
      <c r="E13" s="30"/>
      <c r="F13" s="30"/>
      <c r="G13" s="30">
        <v>0</v>
      </c>
      <c r="S13" s="55" t="s">
        <v>139</v>
      </c>
      <c r="T13" s="55"/>
      <c r="U13" s="55"/>
      <c r="V13" s="56"/>
      <c r="W13" s="56"/>
      <c r="X13" s="56">
        <v>0</v>
      </c>
      <c r="Y13" s="56"/>
      <c r="Z13" s="56"/>
      <c r="AA13" s="56">
        <v>0</v>
      </c>
    </row>
    <row r="14" spans="1:27" x14ac:dyDescent="0.35">
      <c r="A14" t="s">
        <v>55</v>
      </c>
      <c r="B14" s="30">
        <v>1200</v>
      </c>
      <c r="C14" s="30"/>
      <c r="D14" s="30"/>
      <c r="E14" s="30"/>
      <c r="F14" s="30"/>
      <c r="G14" s="30">
        <v>1200</v>
      </c>
      <c r="S14" t="s">
        <v>61</v>
      </c>
      <c r="T14">
        <v>2020</v>
      </c>
      <c r="U14">
        <v>10</v>
      </c>
      <c r="V14" s="30"/>
      <c r="W14" s="30"/>
      <c r="X14" s="30">
        <v>0</v>
      </c>
      <c r="Y14" s="30"/>
      <c r="Z14" s="30"/>
      <c r="AA14" s="30">
        <v>0</v>
      </c>
    </row>
    <row r="15" spans="1:27" x14ac:dyDescent="0.35">
      <c r="A15" t="s">
        <v>65</v>
      </c>
      <c r="B15" s="30">
        <v>0</v>
      </c>
      <c r="C15" s="30"/>
      <c r="D15" s="30"/>
      <c r="E15" s="30">
        <v>28553</v>
      </c>
      <c r="F15" s="30"/>
      <c r="G15" s="30">
        <v>28553</v>
      </c>
      <c r="T15">
        <v>2021</v>
      </c>
      <c r="U15">
        <v>1</v>
      </c>
      <c r="V15" s="30"/>
      <c r="W15" s="30"/>
      <c r="X15" s="30">
        <v>0</v>
      </c>
      <c r="Y15" s="30"/>
      <c r="Z15" s="30"/>
      <c r="AA15" s="30">
        <v>0</v>
      </c>
    </row>
    <row r="16" spans="1:27" x14ac:dyDescent="0.35">
      <c r="A16" t="s">
        <v>180</v>
      </c>
      <c r="B16" s="30">
        <v>0</v>
      </c>
      <c r="C16" s="30"/>
      <c r="D16" s="30"/>
      <c r="E16" s="30"/>
      <c r="F16" s="30"/>
      <c r="G16" s="30">
        <v>0</v>
      </c>
      <c r="S16" s="55" t="s">
        <v>140</v>
      </c>
      <c r="T16" s="55"/>
      <c r="U16" s="55"/>
      <c r="V16" s="56"/>
      <c r="W16" s="56"/>
      <c r="X16" s="56">
        <v>0</v>
      </c>
      <c r="Y16" s="56"/>
      <c r="Z16" s="56"/>
      <c r="AA16" s="56">
        <v>0</v>
      </c>
    </row>
    <row r="17" spans="1:27" x14ac:dyDescent="0.35">
      <c r="A17" t="s">
        <v>233</v>
      </c>
      <c r="B17" s="30">
        <v>0</v>
      </c>
      <c r="C17" s="30"/>
      <c r="D17" s="30"/>
      <c r="E17" s="30"/>
      <c r="F17" s="30"/>
      <c r="G17" s="30">
        <v>0</v>
      </c>
      <c r="S17" t="s">
        <v>8</v>
      </c>
      <c r="T17">
        <v>2020</v>
      </c>
      <c r="U17">
        <v>6</v>
      </c>
      <c r="V17" s="30">
        <v>0</v>
      </c>
      <c r="W17" s="30"/>
      <c r="X17" s="30"/>
      <c r="Y17" s="30"/>
      <c r="Z17" s="30"/>
      <c r="AA17" s="30">
        <v>0</v>
      </c>
    </row>
    <row r="18" spans="1:27" x14ac:dyDescent="0.35">
      <c r="A18" t="s">
        <v>238</v>
      </c>
      <c r="B18" s="30">
        <v>0</v>
      </c>
      <c r="C18" s="30"/>
      <c r="D18" s="30"/>
      <c r="E18" s="30"/>
      <c r="F18" s="30"/>
      <c r="G18" s="30">
        <v>0</v>
      </c>
      <c r="U18">
        <v>7</v>
      </c>
      <c r="V18" s="30">
        <v>0</v>
      </c>
      <c r="W18" s="30"/>
      <c r="X18" s="30"/>
      <c r="Y18" s="30"/>
      <c r="Z18" s="30"/>
      <c r="AA18" s="30">
        <v>0</v>
      </c>
    </row>
    <row r="19" spans="1:27" x14ac:dyDescent="0.35">
      <c r="A19" t="s">
        <v>274</v>
      </c>
      <c r="B19" s="30">
        <v>0</v>
      </c>
      <c r="C19" s="30"/>
      <c r="D19" s="30"/>
      <c r="E19" s="30"/>
      <c r="F19" s="30"/>
      <c r="G19" s="30">
        <v>0</v>
      </c>
      <c r="U19">
        <v>8</v>
      </c>
      <c r="V19" s="30">
        <v>0</v>
      </c>
      <c r="W19" s="30"/>
      <c r="X19" s="30"/>
      <c r="Y19" s="30"/>
      <c r="Z19" s="30"/>
      <c r="AA19" s="30">
        <v>0</v>
      </c>
    </row>
    <row r="20" spans="1:27" x14ac:dyDescent="0.35">
      <c r="A20" t="s">
        <v>303</v>
      </c>
      <c r="B20" s="30"/>
      <c r="C20" s="30"/>
      <c r="D20" s="30"/>
      <c r="E20" s="30"/>
      <c r="F20" s="30"/>
      <c r="G20" s="30"/>
      <c r="U20">
        <v>9</v>
      </c>
      <c r="V20" s="30">
        <v>0</v>
      </c>
      <c r="W20" s="30"/>
      <c r="X20" s="30"/>
      <c r="Y20" s="30"/>
      <c r="Z20" s="30"/>
      <c r="AA20" s="30">
        <v>0</v>
      </c>
    </row>
    <row r="21" spans="1:27" x14ac:dyDescent="0.35">
      <c r="A21" t="s">
        <v>137</v>
      </c>
      <c r="B21" s="30">
        <v>1200</v>
      </c>
      <c r="C21" s="30">
        <v>5887</v>
      </c>
      <c r="D21" s="30">
        <v>0</v>
      </c>
      <c r="E21" s="30">
        <v>28553</v>
      </c>
      <c r="F21" s="30">
        <v>11971.2</v>
      </c>
      <c r="G21" s="30">
        <v>47611.199999999997</v>
      </c>
      <c r="U21">
        <v>10</v>
      </c>
      <c r="V21" s="30">
        <v>0</v>
      </c>
      <c r="W21" s="30"/>
      <c r="X21" s="30"/>
      <c r="Y21" s="30"/>
      <c r="Z21" s="30"/>
      <c r="AA21" s="30">
        <v>0</v>
      </c>
    </row>
    <row r="22" spans="1:27" x14ac:dyDescent="0.35">
      <c r="U22">
        <v>11</v>
      </c>
      <c r="V22" s="30">
        <v>0</v>
      </c>
      <c r="W22" s="30"/>
      <c r="X22" s="30"/>
      <c r="Y22" s="30"/>
      <c r="Z22" s="30"/>
      <c r="AA22" s="30">
        <v>0</v>
      </c>
    </row>
    <row r="23" spans="1:27" x14ac:dyDescent="0.35">
      <c r="U23">
        <v>12</v>
      </c>
      <c r="V23" s="30">
        <v>0</v>
      </c>
      <c r="W23" s="30"/>
      <c r="X23" s="30"/>
      <c r="Y23" s="30"/>
      <c r="Z23" s="30"/>
      <c r="AA23" s="30">
        <v>0</v>
      </c>
    </row>
    <row r="24" spans="1:27" x14ac:dyDescent="0.35">
      <c r="T24">
        <v>2021</v>
      </c>
      <c r="U24">
        <v>1</v>
      </c>
      <c r="V24" s="30">
        <v>0</v>
      </c>
      <c r="W24" s="30"/>
      <c r="X24" s="30"/>
      <c r="Y24" s="30"/>
      <c r="Z24" s="30"/>
      <c r="AA24" s="30">
        <v>0</v>
      </c>
    </row>
    <row r="25" spans="1:27" x14ac:dyDescent="0.35">
      <c r="U25">
        <v>2</v>
      </c>
      <c r="V25" s="30">
        <v>0</v>
      </c>
      <c r="W25" s="30"/>
      <c r="X25" s="30"/>
      <c r="Y25" s="30"/>
      <c r="Z25" s="30"/>
      <c r="AA25" s="30">
        <v>0</v>
      </c>
    </row>
    <row r="26" spans="1:27" x14ac:dyDescent="0.35">
      <c r="T26">
        <v>2019</v>
      </c>
      <c r="U26">
        <v>12</v>
      </c>
      <c r="V26" s="30">
        <v>0</v>
      </c>
      <c r="W26" s="30"/>
      <c r="X26" s="30"/>
      <c r="Y26" s="30"/>
      <c r="Z26" s="30"/>
      <c r="AA26" s="30">
        <v>0</v>
      </c>
    </row>
    <row r="27" spans="1:27" x14ac:dyDescent="0.35">
      <c r="S27" s="55" t="s">
        <v>141</v>
      </c>
      <c r="T27" s="55"/>
      <c r="U27" s="55"/>
      <c r="V27" s="56">
        <v>0</v>
      </c>
      <c r="W27" s="56"/>
      <c r="X27" s="56"/>
      <c r="Y27" s="56"/>
      <c r="Z27" s="56"/>
      <c r="AA27" s="56">
        <v>0</v>
      </c>
    </row>
    <row r="28" spans="1:27" x14ac:dyDescent="0.35">
      <c r="S28" t="s">
        <v>21</v>
      </c>
      <c r="T28">
        <v>2020</v>
      </c>
      <c r="U28">
        <v>8</v>
      </c>
      <c r="V28" s="30"/>
      <c r="W28" s="30">
        <v>0</v>
      </c>
      <c r="X28" s="30"/>
      <c r="Y28" s="30"/>
      <c r="Z28" s="30"/>
      <c r="AA28" s="30">
        <v>0</v>
      </c>
    </row>
    <row r="29" spans="1:27" x14ac:dyDescent="0.35">
      <c r="U29">
        <v>9</v>
      </c>
      <c r="V29" s="30"/>
      <c r="W29" s="30">
        <v>0</v>
      </c>
      <c r="X29" s="30"/>
      <c r="Y29" s="30"/>
      <c r="Z29" s="30"/>
      <c r="AA29" s="30">
        <v>0</v>
      </c>
    </row>
    <row r="30" spans="1:27" x14ac:dyDescent="0.35">
      <c r="U30">
        <v>10</v>
      </c>
      <c r="V30" s="30"/>
      <c r="W30" s="30">
        <v>0</v>
      </c>
      <c r="X30" s="30"/>
      <c r="Y30" s="30"/>
      <c r="Z30" s="30"/>
      <c r="AA30" s="30">
        <v>0</v>
      </c>
    </row>
    <row r="31" spans="1:27" x14ac:dyDescent="0.35">
      <c r="U31">
        <v>11</v>
      </c>
      <c r="V31" s="30"/>
      <c r="W31" s="30">
        <v>0</v>
      </c>
      <c r="X31" s="30"/>
      <c r="Y31" s="30"/>
      <c r="Z31" s="30"/>
      <c r="AA31" s="30">
        <v>0</v>
      </c>
    </row>
    <row r="32" spans="1:27" x14ac:dyDescent="0.35">
      <c r="U32">
        <v>12</v>
      </c>
      <c r="V32" s="30"/>
      <c r="W32" s="30">
        <v>0</v>
      </c>
      <c r="X32" s="30"/>
      <c r="Y32" s="30"/>
      <c r="Z32" s="30"/>
      <c r="AA32" s="30">
        <v>0</v>
      </c>
    </row>
    <row r="33" spans="19:27" x14ac:dyDescent="0.35">
      <c r="T33">
        <v>2021</v>
      </c>
      <c r="U33">
        <v>1</v>
      </c>
      <c r="V33" s="30">
        <v>0</v>
      </c>
      <c r="W33" s="30">
        <v>0</v>
      </c>
      <c r="X33" s="30"/>
      <c r="Y33" s="30"/>
      <c r="Z33" s="30"/>
      <c r="AA33" s="30">
        <v>0</v>
      </c>
    </row>
    <row r="34" spans="19:27" x14ac:dyDescent="0.35">
      <c r="U34">
        <v>2</v>
      </c>
      <c r="V34" s="30"/>
      <c r="W34" s="30">
        <v>0</v>
      </c>
      <c r="X34" s="30"/>
      <c r="Y34" s="30"/>
      <c r="Z34" s="30"/>
      <c r="AA34" s="30">
        <v>0</v>
      </c>
    </row>
    <row r="35" spans="19:27" x14ac:dyDescent="0.35">
      <c r="U35">
        <v>3</v>
      </c>
      <c r="V35" s="30"/>
      <c r="W35" s="30">
        <v>5887</v>
      </c>
      <c r="X35" s="30"/>
      <c r="Y35" s="30"/>
      <c r="Z35" s="30"/>
      <c r="AA35" s="30">
        <v>5887</v>
      </c>
    </row>
    <row r="36" spans="19:27" x14ac:dyDescent="0.35">
      <c r="S36" s="55" t="s">
        <v>142</v>
      </c>
      <c r="T36" s="55"/>
      <c r="U36" s="55"/>
      <c r="V36" s="56">
        <v>0</v>
      </c>
      <c r="W36" s="56">
        <v>5887</v>
      </c>
      <c r="X36" s="56"/>
      <c r="Y36" s="56"/>
      <c r="Z36" s="56"/>
      <c r="AA36" s="56">
        <v>5887</v>
      </c>
    </row>
    <row r="37" spans="19:27" x14ac:dyDescent="0.35">
      <c r="S37" t="s">
        <v>44</v>
      </c>
      <c r="T37">
        <v>2020</v>
      </c>
      <c r="U37">
        <v>8</v>
      </c>
      <c r="V37" s="30">
        <v>0</v>
      </c>
      <c r="W37" s="30"/>
      <c r="X37" s="30"/>
      <c r="Y37" s="30"/>
      <c r="Z37" s="30"/>
      <c r="AA37" s="30">
        <v>0</v>
      </c>
    </row>
    <row r="38" spans="19:27" x14ac:dyDescent="0.35">
      <c r="U38">
        <v>11</v>
      </c>
      <c r="V38" s="30">
        <v>0</v>
      </c>
      <c r="W38" s="30"/>
      <c r="X38" s="30"/>
      <c r="Y38" s="30"/>
      <c r="Z38" s="30"/>
      <c r="AA38" s="30">
        <v>0</v>
      </c>
    </row>
    <row r="39" spans="19:27" x14ac:dyDescent="0.35">
      <c r="S39" s="55" t="s">
        <v>143</v>
      </c>
      <c r="T39" s="55"/>
      <c r="U39" s="55"/>
      <c r="V39" s="56">
        <v>0</v>
      </c>
      <c r="W39" s="56"/>
      <c r="X39" s="56"/>
      <c r="Y39" s="56"/>
      <c r="Z39" s="56"/>
      <c r="AA39" s="56">
        <v>0</v>
      </c>
    </row>
    <row r="40" spans="19:27" x14ac:dyDescent="0.35">
      <c r="S40" t="s">
        <v>24</v>
      </c>
      <c r="T40">
        <v>2020</v>
      </c>
      <c r="U40">
        <v>10</v>
      </c>
      <c r="V40" s="30"/>
      <c r="W40" s="30"/>
      <c r="X40" s="30"/>
      <c r="Y40" s="30">
        <v>0</v>
      </c>
      <c r="Z40" s="30"/>
      <c r="AA40" s="30">
        <v>0</v>
      </c>
    </row>
    <row r="41" spans="19:27" x14ac:dyDescent="0.35">
      <c r="U41">
        <v>11</v>
      </c>
      <c r="V41" s="30"/>
      <c r="W41" s="30"/>
      <c r="X41" s="30"/>
      <c r="Y41" s="30">
        <v>0</v>
      </c>
      <c r="Z41" s="30"/>
      <c r="AA41" s="30">
        <v>0</v>
      </c>
    </row>
    <row r="42" spans="19:27" x14ac:dyDescent="0.35">
      <c r="U42">
        <v>12</v>
      </c>
      <c r="V42" s="30"/>
      <c r="W42" s="30"/>
      <c r="X42" s="30"/>
      <c r="Y42" s="30">
        <v>0</v>
      </c>
      <c r="Z42" s="30"/>
      <c r="AA42" s="30">
        <v>0</v>
      </c>
    </row>
    <row r="43" spans="19:27" x14ac:dyDescent="0.35">
      <c r="T43">
        <v>2021</v>
      </c>
      <c r="U43">
        <v>1</v>
      </c>
      <c r="V43" s="30"/>
      <c r="W43" s="30"/>
      <c r="X43" s="30"/>
      <c r="Y43" s="30">
        <v>0</v>
      </c>
      <c r="Z43" s="30"/>
      <c r="AA43" s="30">
        <v>0</v>
      </c>
    </row>
    <row r="44" spans="19:27" x14ac:dyDescent="0.35">
      <c r="U44">
        <v>2</v>
      </c>
      <c r="V44" s="30"/>
      <c r="W44" s="30"/>
      <c r="X44" s="30"/>
      <c r="Y44" s="30">
        <v>0</v>
      </c>
      <c r="Z44" s="30"/>
      <c r="AA44" s="30">
        <v>0</v>
      </c>
    </row>
    <row r="45" spans="19:27" x14ac:dyDescent="0.35">
      <c r="U45">
        <v>6</v>
      </c>
      <c r="V45" s="30"/>
      <c r="W45" s="30"/>
      <c r="X45" s="30"/>
      <c r="Y45" s="30"/>
      <c r="Z45" s="30">
        <v>9111.2000000000007</v>
      </c>
      <c r="AA45" s="30">
        <v>9111.2000000000007</v>
      </c>
    </row>
    <row r="46" spans="19:27" x14ac:dyDescent="0.35">
      <c r="U46">
        <v>4</v>
      </c>
      <c r="V46" s="30"/>
      <c r="W46" s="30"/>
      <c r="X46" s="30"/>
      <c r="Y46" s="30"/>
      <c r="Z46" s="30">
        <v>2860</v>
      </c>
      <c r="AA46" s="30">
        <v>2860</v>
      </c>
    </row>
    <row r="47" spans="19:27" x14ac:dyDescent="0.35">
      <c r="S47" s="55" t="s">
        <v>144</v>
      </c>
      <c r="T47" s="55"/>
      <c r="U47" s="55"/>
      <c r="V47" s="56"/>
      <c r="W47" s="56"/>
      <c r="X47" s="56"/>
      <c r="Y47" s="56">
        <v>0</v>
      </c>
      <c r="Z47" s="56">
        <v>11971.2</v>
      </c>
      <c r="AA47" s="56">
        <v>11971.2</v>
      </c>
    </row>
    <row r="48" spans="19:27" x14ac:dyDescent="0.35">
      <c r="S48" t="s">
        <v>15</v>
      </c>
      <c r="T48">
        <v>2020</v>
      </c>
      <c r="U48">
        <v>6</v>
      </c>
      <c r="V48" s="30">
        <v>0</v>
      </c>
      <c r="W48" s="30"/>
      <c r="X48" s="30"/>
      <c r="Y48" s="30"/>
      <c r="Z48" s="30"/>
      <c r="AA48" s="30">
        <v>0</v>
      </c>
    </row>
    <row r="49" spans="19:27" x14ac:dyDescent="0.35">
      <c r="S49" s="55" t="s">
        <v>145</v>
      </c>
      <c r="T49" s="55"/>
      <c r="U49" s="55"/>
      <c r="V49" s="56">
        <v>0</v>
      </c>
      <c r="W49" s="56"/>
      <c r="X49" s="56"/>
      <c r="Y49" s="56"/>
      <c r="Z49" s="56"/>
      <c r="AA49" s="56">
        <v>0</v>
      </c>
    </row>
    <row r="50" spans="19:27" x14ac:dyDescent="0.35">
      <c r="S50" t="s">
        <v>55</v>
      </c>
      <c r="T50">
        <v>2020</v>
      </c>
      <c r="U50">
        <v>8</v>
      </c>
      <c r="V50" s="30">
        <v>0</v>
      </c>
      <c r="W50" s="30"/>
      <c r="X50" s="30"/>
      <c r="Y50" s="30"/>
      <c r="Z50" s="30"/>
      <c r="AA50" s="30">
        <v>0</v>
      </c>
    </row>
    <row r="51" spans="19:27" x14ac:dyDescent="0.35">
      <c r="U51">
        <v>9</v>
      </c>
      <c r="V51" s="30">
        <v>0</v>
      </c>
      <c r="W51" s="30"/>
      <c r="X51" s="30"/>
      <c r="Y51" s="30"/>
      <c r="Z51" s="30"/>
      <c r="AA51" s="30">
        <v>0</v>
      </c>
    </row>
    <row r="52" spans="19:27" x14ac:dyDescent="0.35">
      <c r="U52">
        <v>11</v>
      </c>
      <c r="V52" s="30">
        <v>0</v>
      </c>
      <c r="W52" s="30"/>
      <c r="X52" s="30"/>
      <c r="Y52" s="30"/>
      <c r="Z52" s="30"/>
      <c r="AA52" s="30">
        <v>0</v>
      </c>
    </row>
    <row r="53" spans="19:27" x14ac:dyDescent="0.35">
      <c r="T53">
        <v>2021</v>
      </c>
      <c r="U53">
        <v>2</v>
      </c>
      <c r="V53" s="30">
        <v>1200</v>
      </c>
      <c r="W53" s="30"/>
      <c r="X53" s="30"/>
      <c r="Y53" s="30"/>
      <c r="Z53" s="30"/>
      <c r="AA53" s="30">
        <v>1200</v>
      </c>
    </row>
    <row r="54" spans="19:27" x14ac:dyDescent="0.35">
      <c r="S54" s="55" t="s">
        <v>146</v>
      </c>
      <c r="T54" s="55"/>
      <c r="U54" s="55"/>
      <c r="V54" s="56">
        <v>1200</v>
      </c>
      <c r="W54" s="56"/>
      <c r="X54" s="56"/>
      <c r="Y54" s="56"/>
      <c r="Z54" s="56"/>
      <c r="AA54" s="56">
        <v>1200</v>
      </c>
    </row>
    <row r="55" spans="19:27" x14ac:dyDescent="0.35">
      <c r="S55" t="s">
        <v>65</v>
      </c>
      <c r="T55">
        <v>2020</v>
      </c>
      <c r="U55">
        <v>12</v>
      </c>
      <c r="V55" s="30"/>
      <c r="W55" s="30"/>
      <c r="X55" s="30"/>
      <c r="Y55" s="30">
        <v>0</v>
      </c>
      <c r="Z55" s="30"/>
      <c r="AA55" s="30">
        <v>0</v>
      </c>
    </row>
    <row r="56" spans="19:27" x14ac:dyDescent="0.35">
      <c r="T56">
        <v>2021</v>
      </c>
      <c r="U56">
        <v>1</v>
      </c>
      <c r="V56" s="30">
        <v>0</v>
      </c>
      <c r="W56" s="30"/>
      <c r="X56" s="30"/>
      <c r="Y56" s="30">
        <v>0</v>
      </c>
      <c r="Z56" s="30"/>
      <c r="AA56" s="30">
        <v>0</v>
      </c>
    </row>
    <row r="57" spans="19:27" x14ac:dyDescent="0.35">
      <c r="U57">
        <v>2</v>
      </c>
      <c r="V57" s="30"/>
      <c r="W57" s="30"/>
      <c r="X57" s="30"/>
      <c r="Y57" s="30">
        <v>8123</v>
      </c>
      <c r="Z57" s="30"/>
      <c r="AA57" s="30">
        <v>8123</v>
      </c>
    </row>
    <row r="58" spans="19:27" x14ac:dyDescent="0.35">
      <c r="U58">
        <v>3</v>
      </c>
      <c r="V58" s="30"/>
      <c r="W58" s="30"/>
      <c r="X58" s="30"/>
      <c r="Y58" s="30">
        <v>0</v>
      </c>
      <c r="Z58" s="30"/>
      <c r="AA58" s="30">
        <v>0</v>
      </c>
    </row>
    <row r="59" spans="19:27" x14ac:dyDescent="0.35">
      <c r="U59">
        <v>5</v>
      </c>
      <c r="V59" s="30"/>
      <c r="W59" s="30"/>
      <c r="X59" s="30"/>
      <c r="Y59" s="30">
        <v>10310</v>
      </c>
      <c r="Z59" s="30"/>
      <c r="AA59" s="30">
        <v>10310</v>
      </c>
    </row>
    <row r="60" spans="19:27" x14ac:dyDescent="0.35">
      <c r="U60">
        <v>4</v>
      </c>
      <c r="V60" s="30"/>
      <c r="W60" s="30"/>
      <c r="X60" s="30"/>
      <c r="Y60" s="30">
        <v>10120</v>
      </c>
      <c r="Z60" s="30"/>
      <c r="AA60" s="30">
        <v>10120</v>
      </c>
    </row>
    <row r="61" spans="19:27" x14ac:dyDescent="0.35">
      <c r="S61" s="55" t="s">
        <v>211</v>
      </c>
      <c r="T61" s="55"/>
      <c r="U61" s="55"/>
      <c r="V61" s="56">
        <v>0</v>
      </c>
      <c r="W61" s="56"/>
      <c r="X61" s="56"/>
      <c r="Y61" s="56">
        <v>28553</v>
      </c>
      <c r="Z61" s="56"/>
      <c r="AA61" s="56">
        <v>28553</v>
      </c>
    </row>
    <row r="62" spans="19:27" x14ac:dyDescent="0.35">
      <c r="S62" t="s">
        <v>180</v>
      </c>
      <c r="T62">
        <v>2020</v>
      </c>
      <c r="U62">
        <v>11</v>
      </c>
      <c r="V62" s="30">
        <v>0</v>
      </c>
      <c r="W62" s="30"/>
      <c r="X62" s="30"/>
      <c r="Y62" s="30"/>
      <c r="Z62" s="30"/>
      <c r="AA62" s="30">
        <v>0</v>
      </c>
    </row>
    <row r="63" spans="19:27" x14ac:dyDescent="0.35">
      <c r="S63" s="55" t="s">
        <v>192</v>
      </c>
      <c r="T63" s="55"/>
      <c r="U63" s="55"/>
      <c r="V63" s="56">
        <v>0</v>
      </c>
      <c r="W63" s="56"/>
      <c r="X63" s="56"/>
      <c r="Y63" s="56"/>
      <c r="Z63" s="56"/>
      <c r="AA63" s="56">
        <v>0</v>
      </c>
    </row>
    <row r="64" spans="19:27" x14ac:dyDescent="0.35">
      <c r="S64" t="s">
        <v>233</v>
      </c>
      <c r="T64">
        <v>2020</v>
      </c>
      <c r="U64">
        <v>12</v>
      </c>
      <c r="V64" s="30">
        <v>0</v>
      </c>
      <c r="W64" s="30"/>
      <c r="X64" s="30"/>
      <c r="Y64" s="30"/>
      <c r="Z64" s="30"/>
      <c r="AA64" s="30">
        <v>0</v>
      </c>
    </row>
    <row r="65" spans="19:27" x14ac:dyDescent="0.35">
      <c r="S65" s="55" t="s">
        <v>234</v>
      </c>
      <c r="T65" s="55"/>
      <c r="U65" s="55"/>
      <c r="V65" s="56">
        <v>0</v>
      </c>
      <c r="W65" s="56"/>
      <c r="X65" s="56"/>
      <c r="Y65" s="56"/>
      <c r="Z65" s="56"/>
      <c r="AA65" s="56">
        <v>0</v>
      </c>
    </row>
    <row r="66" spans="19:27" x14ac:dyDescent="0.35">
      <c r="S66" t="s">
        <v>238</v>
      </c>
      <c r="T66">
        <v>2021</v>
      </c>
      <c r="U66">
        <v>1</v>
      </c>
      <c r="V66" s="30">
        <v>0</v>
      </c>
      <c r="W66" s="30"/>
      <c r="X66" s="30"/>
      <c r="Y66" s="30"/>
      <c r="Z66" s="30"/>
      <c r="AA66" s="30">
        <v>0</v>
      </c>
    </row>
    <row r="67" spans="19:27" x14ac:dyDescent="0.35">
      <c r="U67">
        <v>2</v>
      </c>
      <c r="V67" s="30">
        <v>0</v>
      </c>
      <c r="W67" s="30"/>
      <c r="X67" s="30"/>
      <c r="Y67" s="30"/>
      <c r="Z67" s="30"/>
      <c r="AA67" s="30">
        <v>0</v>
      </c>
    </row>
    <row r="68" spans="19:27" x14ac:dyDescent="0.35">
      <c r="S68" s="55" t="s">
        <v>267</v>
      </c>
      <c r="T68" s="55"/>
      <c r="U68" s="55"/>
      <c r="V68" s="56">
        <v>0</v>
      </c>
      <c r="W68" s="56"/>
      <c r="X68" s="56"/>
      <c r="Y68" s="56"/>
      <c r="Z68" s="56"/>
      <c r="AA68" s="56">
        <v>0</v>
      </c>
    </row>
    <row r="69" spans="19:27" x14ac:dyDescent="0.35">
      <c r="S69" t="s">
        <v>274</v>
      </c>
      <c r="T69">
        <v>2021</v>
      </c>
      <c r="U69">
        <v>2</v>
      </c>
      <c r="V69" s="30">
        <v>0</v>
      </c>
      <c r="W69" s="30"/>
      <c r="X69" s="30"/>
      <c r="Y69" s="30"/>
      <c r="Z69" s="30"/>
      <c r="AA69" s="30">
        <v>0</v>
      </c>
    </row>
    <row r="70" spans="19:27" x14ac:dyDescent="0.35">
      <c r="S70" s="55" t="s">
        <v>275</v>
      </c>
      <c r="T70" s="55"/>
      <c r="U70" s="55"/>
      <c r="V70" s="56">
        <v>0</v>
      </c>
      <c r="W70" s="56"/>
      <c r="X70" s="56"/>
      <c r="Y70" s="56"/>
      <c r="Z70" s="56"/>
      <c r="AA70" s="56">
        <v>0</v>
      </c>
    </row>
    <row r="71" spans="19:27" x14ac:dyDescent="0.35">
      <c r="S71" t="s">
        <v>303</v>
      </c>
      <c r="T71">
        <v>2021</v>
      </c>
      <c r="U71">
        <v>2</v>
      </c>
      <c r="V71" s="30"/>
      <c r="W71" s="30"/>
      <c r="X71" s="30"/>
      <c r="Y71" s="30"/>
      <c r="Z71" s="30"/>
      <c r="AA71" s="30"/>
    </row>
    <row r="72" spans="19:27" x14ac:dyDescent="0.35">
      <c r="S72" s="55" t="s">
        <v>304</v>
      </c>
      <c r="T72" s="55"/>
      <c r="U72" s="55"/>
      <c r="V72" s="56"/>
      <c r="W72" s="56"/>
      <c r="X72" s="56"/>
      <c r="Y72" s="56"/>
      <c r="Z72" s="56"/>
      <c r="AA72" s="56"/>
    </row>
    <row r="73" spans="19:27" x14ac:dyDescent="0.35">
      <c r="S73" t="s">
        <v>137</v>
      </c>
      <c r="V73" s="30">
        <v>1200</v>
      </c>
      <c r="W73" s="30">
        <v>5887</v>
      </c>
      <c r="X73" s="30">
        <v>0</v>
      </c>
      <c r="Y73" s="30">
        <v>28553</v>
      </c>
      <c r="Z73" s="30">
        <v>11971.2</v>
      </c>
      <c r="AA73" s="30">
        <v>47611.199999999997</v>
      </c>
    </row>
  </sheetData>
  <pageMargins left="0.39370078740157483" right="0.39370078740157483" top="0.39370078740157483" bottom="0.39370078740157483" header="0.31496062992125984" footer="0.31496062992125984"/>
  <pageSetup scale="84" orientation="portrait" r:id="rId3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21"/>
  <sheetViews>
    <sheetView workbookViewId="0">
      <selection activeCell="G22" sqref="G22"/>
    </sheetView>
  </sheetViews>
  <sheetFormatPr defaultRowHeight="14.5" x14ac:dyDescent="0.35"/>
  <cols>
    <col min="1" max="1" width="33.90625" bestFit="1" customWidth="1"/>
    <col min="2" max="6" width="9.90625" bestFit="1" customWidth="1"/>
    <col min="7" max="7" width="10.7265625" bestFit="1" customWidth="1"/>
    <col min="8" max="9" width="9.90625" bestFit="1" customWidth="1"/>
    <col min="10" max="10" width="10.7265625" bestFit="1" customWidth="1"/>
  </cols>
  <sheetData>
    <row r="1" spans="1:7" x14ac:dyDescent="0.35">
      <c r="A1" t="s">
        <v>210</v>
      </c>
    </row>
    <row r="4" spans="1:7" x14ac:dyDescent="0.35">
      <c r="A4" s="21" t="s">
        <v>205</v>
      </c>
      <c r="B4" s="21" t="s">
        <v>92</v>
      </c>
    </row>
    <row r="5" spans="1:7" x14ac:dyDescent="0.35">
      <c r="A5" s="21" t="s">
        <v>1</v>
      </c>
      <c r="B5">
        <v>0</v>
      </c>
      <c r="C5">
        <v>45</v>
      </c>
      <c r="D5">
        <v>60</v>
      </c>
      <c r="E5" t="s">
        <v>156</v>
      </c>
      <c r="F5">
        <v>120</v>
      </c>
      <c r="G5" t="s">
        <v>137</v>
      </c>
    </row>
    <row r="6" spans="1:7" x14ac:dyDescent="0.35">
      <c r="A6" t="s">
        <v>36</v>
      </c>
      <c r="B6" s="30">
        <v>11309</v>
      </c>
      <c r="C6" s="30"/>
      <c r="D6" s="30"/>
      <c r="E6" s="30"/>
      <c r="F6" s="30"/>
      <c r="G6" s="30">
        <v>11309</v>
      </c>
    </row>
    <row r="7" spans="1:7" x14ac:dyDescent="0.35">
      <c r="A7" t="s">
        <v>48</v>
      </c>
      <c r="B7" s="30"/>
      <c r="C7" s="30"/>
      <c r="D7" s="30">
        <v>5606</v>
      </c>
      <c r="E7" s="30"/>
      <c r="F7" s="30"/>
      <c r="G7" s="30">
        <v>5606</v>
      </c>
    </row>
    <row r="8" spans="1:7" x14ac:dyDescent="0.35">
      <c r="A8" t="s">
        <v>61</v>
      </c>
      <c r="B8" s="30"/>
      <c r="C8" s="30"/>
      <c r="D8" s="30">
        <v>4191.2000000000007</v>
      </c>
      <c r="E8" s="30"/>
      <c r="F8" s="30"/>
      <c r="G8" s="30">
        <v>4191.2000000000007</v>
      </c>
    </row>
    <row r="9" spans="1:7" x14ac:dyDescent="0.35">
      <c r="A9" t="s">
        <v>8</v>
      </c>
      <c r="B9" s="30">
        <v>41768</v>
      </c>
      <c r="C9" s="30"/>
      <c r="D9" s="30"/>
      <c r="E9" s="30"/>
      <c r="F9" s="30"/>
      <c r="G9" s="30">
        <v>41768</v>
      </c>
    </row>
    <row r="10" spans="1:7" x14ac:dyDescent="0.35">
      <c r="A10" t="s">
        <v>21</v>
      </c>
      <c r="B10" s="30">
        <v>340</v>
      </c>
      <c r="C10" s="30">
        <v>33912.699999999997</v>
      </c>
      <c r="D10" s="30"/>
      <c r="E10" s="30"/>
      <c r="F10" s="30"/>
      <c r="G10" s="30">
        <v>34252.699999999997</v>
      </c>
    </row>
    <row r="11" spans="1:7" x14ac:dyDescent="0.35">
      <c r="A11" t="s">
        <v>44</v>
      </c>
      <c r="B11" s="30">
        <v>4008</v>
      </c>
      <c r="C11" s="30"/>
      <c r="D11" s="30"/>
      <c r="E11" s="30"/>
      <c r="F11" s="30"/>
      <c r="G11" s="30">
        <v>4008</v>
      </c>
    </row>
    <row r="12" spans="1:7" x14ac:dyDescent="0.35">
      <c r="A12" t="s">
        <v>24</v>
      </c>
      <c r="B12" s="30"/>
      <c r="C12" s="30"/>
      <c r="D12" s="30"/>
      <c r="E12" s="30">
        <v>49425.600000000006</v>
      </c>
      <c r="F12" s="30">
        <v>11971.2</v>
      </c>
      <c r="G12" s="30">
        <v>61396.800000000003</v>
      </c>
    </row>
    <row r="13" spans="1:7" x14ac:dyDescent="0.35">
      <c r="A13" t="s">
        <v>15</v>
      </c>
      <c r="B13" s="30">
        <v>2067</v>
      </c>
      <c r="C13" s="30"/>
      <c r="D13" s="30"/>
      <c r="E13" s="30"/>
      <c r="F13" s="30"/>
      <c r="G13" s="30">
        <v>2067</v>
      </c>
    </row>
    <row r="14" spans="1:7" x14ac:dyDescent="0.35">
      <c r="A14" t="s">
        <v>55</v>
      </c>
      <c r="B14" s="30">
        <v>10282</v>
      </c>
      <c r="C14" s="30"/>
      <c r="D14" s="30"/>
      <c r="E14" s="30"/>
      <c r="F14" s="30"/>
      <c r="G14" s="30">
        <v>10282</v>
      </c>
    </row>
    <row r="15" spans="1:7" x14ac:dyDescent="0.35">
      <c r="A15" t="s">
        <v>65</v>
      </c>
      <c r="B15" s="30">
        <v>0</v>
      </c>
      <c r="C15" s="30"/>
      <c r="D15" s="30"/>
      <c r="E15" s="30">
        <v>60756</v>
      </c>
      <c r="F15" s="30"/>
      <c r="G15" s="30">
        <v>60756</v>
      </c>
    </row>
    <row r="16" spans="1:7" x14ac:dyDescent="0.35">
      <c r="A16" t="s">
        <v>180</v>
      </c>
      <c r="B16" s="30">
        <v>1082.8000000000002</v>
      </c>
      <c r="C16" s="30"/>
      <c r="D16" s="30"/>
      <c r="E16" s="30"/>
      <c r="F16" s="30"/>
      <c r="G16" s="30">
        <v>1082.8000000000002</v>
      </c>
    </row>
    <row r="17" spans="1:7" x14ac:dyDescent="0.35">
      <c r="A17" t="s">
        <v>233</v>
      </c>
      <c r="B17" s="30">
        <v>799.2</v>
      </c>
      <c r="C17" s="30"/>
      <c r="D17" s="30"/>
      <c r="E17" s="30"/>
      <c r="F17" s="30"/>
      <c r="G17" s="30">
        <v>799.2</v>
      </c>
    </row>
    <row r="18" spans="1:7" x14ac:dyDescent="0.35">
      <c r="A18" t="s">
        <v>238</v>
      </c>
      <c r="B18" s="30">
        <v>17054</v>
      </c>
      <c r="C18" s="30"/>
      <c r="D18" s="30"/>
      <c r="E18" s="30"/>
      <c r="F18" s="30"/>
      <c r="G18" s="30">
        <v>17054</v>
      </c>
    </row>
    <row r="19" spans="1:7" x14ac:dyDescent="0.35">
      <c r="A19" t="s">
        <v>274</v>
      </c>
      <c r="B19" s="30">
        <v>5486</v>
      </c>
      <c r="C19" s="30"/>
      <c r="D19" s="30"/>
      <c r="E19" s="30"/>
      <c r="F19" s="30"/>
      <c r="G19" s="30">
        <v>5486</v>
      </c>
    </row>
    <row r="20" spans="1:7" x14ac:dyDescent="0.35">
      <c r="A20" t="s">
        <v>303</v>
      </c>
      <c r="B20" s="30">
        <v>2022</v>
      </c>
      <c r="C20" s="30"/>
      <c r="D20" s="30"/>
      <c r="E20" s="30"/>
      <c r="F20" s="30"/>
      <c r="G20" s="30">
        <v>2022</v>
      </c>
    </row>
    <row r="21" spans="1:7" x14ac:dyDescent="0.35">
      <c r="A21" t="s">
        <v>137</v>
      </c>
      <c r="B21" s="30">
        <v>96218</v>
      </c>
      <c r="C21" s="30">
        <v>33912.699999999997</v>
      </c>
      <c r="D21" s="30">
        <v>9797.2000000000007</v>
      </c>
      <c r="E21" s="30">
        <v>110181.6</v>
      </c>
      <c r="F21" s="30">
        <v>11971.2</v>
      </c>
      <c r="G21" s="30">
        <v>262080.7</v>
      </c>
    </row>
  </sheetData>
  <pageMargins left="0.39370078740157483" right="0" top="0.39370078740157483" bottom="0" header="0.31496062992125984" footer="0.31496062992125984"/>
  <pageSetup scale="82" orientation="portrait" r:id="rId2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Y120"/>
  <sheetViews>
    <sheetView topLeftCell="A82" workbookViewId="0">
      <selection activeCell="F100" sqref="F100"/>
    </sheetView>
  </sheetViews>
  <sheetFormatPr defaultRowHeight="14.5" x14ac:dyDescent="0.35"/>
  <cols>
    <col min="1" max="1" width="14.453125" bestFit="1" customWidth="1"/>
    <col min="2" max="2" width="19" customWidth="1"/>
    <col min="3" max="3" width="33.90625" bestFit="1" customWidth="1"/>
    <col min="4" max="4" width="19.7265625" bestFit="1" customWidth="1"/>
    <col min="5" max="5" width="15.453125" style="53" bestFit="1" customWidth="1"/>
    <col min="6" max="6" width="17.6328125" style="53" bestFit="1" customWidth="1"/>
    <col min="7" max="11" width="1.7265625" style="53" customWidth="1"/>
    <col min="12" max="13" width="1.7265625" customWidth="1"/>
    <col min="14" max="14" width="35.1796875" customWidth="1"/>
    <col min="15" max="15" width="16.6328125" bestFit="1" customWidth="1"/>
    <col min="16" max="24" width="8.90625" bestFit="1" customWidth="1"/>
    <col min="25" max="26" width="10.7265625" bestFit="1" customWidth="1"/>
  </cols>
  <sheetData>
    <row r="3" spans="1:25" ht="29" x14ac:dyDescent="0.35">
      <c r="D3" s="21" t="s">
        <v>213</v>
      </c>
      <c r="E3"/>
      <c r="F3"/>
      <c r="G3"/>
      <c r="H3"/>
      <c r="I3"/>
      <c r="N3" s="21" t="s">
        <v>205</v>
      </c>
      <c r="P3" s="40" t="s">
        <v>169</v>
      </c>
    </row>
    <row r="4" spans="1:25" x14ac:dyDescent="0.35">
      <c r="A4" s="21" t="s">
        <v>169</v>
      </c>
      <c r="B4" s="21" t="s">
        <v>2</v>
      </c>
      <c r="C4" s="21" t="s">
        <v>1</v>
      </c>
      <c r="D4" t="s">
        <v>216</v>
      </c>
      <c r="E4" t="s">
        <v>215</v>
      </c>
      <c r="F4" t="s">
        <v>206</v>
      </c>
      <c r="G4"/>
      <c r="H4"/>
      <c r="I4"/>
      <c r="N4" s="21" t="s">
        <v>1</v>
      </c>
      <c r="O4" s="21" t="s">
        <v>2</v>
      </c>
      <c r="P4">
        <v>6</v>
      </c>
      <c r="Q4">
        <v>7</v>
      </c>
      <c r="R4">
        <v>8</v>
      </c>
      <c r="S4">
        <v>9</v>
      </c>
      <c r="T4">
        <v>10</v>
      </c>
      <c r="U4">
        <v>11</v>
      </c>
      <c r="V4">
        <v>12</v>
      </c>
      <c r="W4">
        <v>1</v>
      </c>
      <c r="X4">
        <v>2</v>
      </c>
      <c r="Y4" t="s">
        <v>137</v>
      </c>
    </row>
    <row r="5" spans="1:25" x14ac:dyDescent="0.35">
      <c r="A5">
        <v>6</v>
      </c>
      <c r="B5" t="s">
        <v>11</v>
      </c>
      <c r="C5" t="s">
        <v>8</v>
      </c>
      <c r="D5" s="30">
        <v>480</v>
      </c>
      <c r="E5" s="57">
        <v>-480</v>
      </c>
      <c r="F5" s="30">
        <v>0</v>
      </c>
      <c r="G5"/>
      <c r="H5"/>
      <c r="I5"/>
      <c r="J5" s="54"/>
      <c r="N5" t="s">
        <v>36</v>
      </c>
      <c r="O5" t="s">
        <v>34</v>
      </c>
      <c r="P5" s="30"/>
      <c r="Q5" s="30"/>
      <c r="R5" s="30">
        <v>1586</v>
      </c>
      <c r="S5" s="30"/>
      <c r="T5" s="30"/>
      <c r="U5" s="30"/>
      <c r="V5" s="30"/>
      <c r="W5" s="30"/>
      <c r="X5" s="30"/>
      <c r="Y5" s="30">
        <v>1586</v>
      </c>
    </row>
    <row r="6" spans="1:25" x14ac:dyDescent="0.35">
      <c r="B6" t="s">
        <v>12</v>
      </c>
      <c r="C6" t="s">
        <v>15</v>
      </c>
      <c r="D6" s="30">
        <v>2067</v>
      </c>
      <c r="E6" s="57">
        <v>-2067</v>
      </c>
      <c r="F6" s="30">
        <v>0</v>
      </c>
      <c r="G6"/>
      <c r="H6"/>
      <c r="I6"/>
      <c r="J6" s="54"/>
      <c r="O6" t="s">
        <v>111</v>
      </c>
      <c r="P6" s="30"/>
      <c r="Q6" s="30"/>
      <c r="R6" s="30"/>
      <c r="S6" s="30"/>
      <c r="T6" s="30">
        <v>1496</v>
      </c>
      <c r="U6" s="30"/>
      <c r="V6" s="30"/>
      <c r="W6" s="30"/>
      <c r="X6" s="30"/>
      <c r="Y6" s="30">
        <v>1496</v>
      </c>
    </row>
    <row r="7" spans="1:25" x14ac:dyDescent="0.35">
      <c r="B7" t="s">
        <v>13</v>
      </c>
      <c r="C7" t="s">
        <v>8</v>
      </c>
      <c r="D7" s="30">
        <v>2435</v>
      </c>
      <c r="E7" s="57">
        <v>-2435</v>
      </c>
      <c r="F7" s="30">
        <v>0</v>
      </c>
      <c r="G7"/>
      <c r="H7"/>
      <c r="I7"/>
      <c r="J7" s="54"/>
      <c r="O7" t="s">
        <v>129</v>
      </c>
      <c r="P7" s="30"/>
      <c r="Q7" s="30"/>
      <c r="R7" s="30"/>
      <c r="S7" s="30"/>
      <c r="T7" s="30">
        <v>90</v>
      </c>
      <c r="U7" s="30"/>
      <c r="V7" s="30"/>
      <c r="W7" s="30"/>
      <c r="X7" s="30"/>
      <c r="Y7" s="30">
        <v>90</v>
      </c>
    </row>
    <row r="8" spans="1:25" x14ac:dyDescent="0.35">
      <c r="B8" t="s">
        <v>19</v>
      </c>
      <c r="C8" t="s">
        <v>21</v>
      </c>
      <c r="D8" s="30">
        <v>1827.5</v>
      </c>
      <c r="E8" s="57">
        <v>-1827.5</v>
      </c>
      <c r="F8" s="30">
        <v>0</v>
      </c>
      <c r="G8"/>
      <c r="H8"/>
      <c r="I8"/>
      <c r="J8" s="54"/>
      <c r="O8" t="s">
        <v>132</v>
      </c>
      <c r="P8" s="30"/>
      <c r="Q8" s="30"/>
      <c r="R8" s="30"/>
      <c r="S8" s="30"/>
      <c r="T8" s="30">
        <v>1496</v>
      </c>
      <c r="U8" s="30"/>
      <c r="V8" s="30"/>
      <c r="W8" s="30"/>
      <c r="X8" s="30"/>
      <c r="Y8" s="30">
        <v>1496</v>
      </c>
    </row>
    <row r="9" spans="1:25" x14ac:dyDescent="0.35">
      <c r="A9" s="29" t="s">
        <v>147</v>
      </c>
      <c r="B9" s="29"/>
      <c r="C9" s="29"/>
      <c r="D9" s="31">
        <v>6809.5</v>
      </c>
      <c r="E9" s="58">
        <v>-6809.5</v>
      </c>
      <c r="F9" s="31">
        <v>0</v>
      </c>
      <c r="G9"/>
      <c r="H9"/>
      <c r="I9"/>
      <c r="J9" s="54"/>
      <c r="O9" t="s">
        <v>155</v>
      </c>
      <c r="P9" s="30"/>
      <c r="Q9" s="30"/>
      <c r="R9" s="30"/>
      <c r="S9" s="30"/>
      <c r="T9" s="30">
        <v>1496</v>
      </c>
      <c r="U9" s="30"/>
      <c r="V9" s="30"/>
      <c r="W9" s="30"/>
      <c r="X9" s="30"/>
      <c r="Y9" s="30">
        <v>1496</v>
      </c>
    </row>
    <row r="10" spans="1:25" x14ac:dyDescent="0.35">
      <c r="A10">
        <v>7</v>
      </c>
      <c r="B10" t="s">
        <v>22</v>
      </c>
      <c r="C10" t="s">
        <v>24</v>
      </c>
      <c r="D10" s="30">
        <v>1836</v>
      </c>
      <c r="E10" s="57">
        <v>-1836</v>
      </c>
      <c r="F10" s="30">
        <v>0</v>
      </c>
      <c r="G10"/>
      <c r="H10"/>
      <c r="I10"/>
      <c r="J10" s="54"/>
      <c r="O10" t="s">
        <v>161</v>
      </c>
      <c r="P10" s="30"/>
      <c r="Q10" s="30"/>
      <c r="R10" s="30"/>
      <c r="S10" s="30"/>
      <c r="T10" s="30"/>
      <c r="U10" s="30">
        <v>1630</v>
      </c>
      <c r="V10" s="30"/>
      <c r="W10" s="30"/>
      <c r="X10" s="30"/>
      <c r="Y10" s="30">
        <v>1630</v>
      </c>
    </row>
    <row r="11" spans="1:25" x14ac:dyDescent="0.35">
      <c r="B11" t="s">
        <v>27</v>
      </c>
      <c r="C11" t="s">
        <v>21</v>
      </c>
      <c r="D11" s="30">
        <v>1200</v>
      </c>
      <c r="E11" s="57">
        <v>-1200</v>
      </c>
      <c r="F11" s="30">
        <v>0</v>
      </c>
      <c r="G11"/>
      <c r="H11"/>
      <c r="I11"/>
      <c r="J11" s="54"/>
      <c r="O11" t="s">
        <v>179</v>
      </c>
      <c r="P11" s="30"/>
      <c r="Q11" s="30"/>
      <c r="R11" s="30"/>
      <c r="S11" s="30"/>
      <c r="T11" s="30"/>
      <c r="U11" s="30">
        <v>1540</v>
      </c>
      <c r="V11" s="30"/>
      <c r="W11" s="30"/>
      <c r="X11" s="30"/>
      <c r="Y11" s="30">
        <v>1540</v>
      </c>
    </row>
    <row r="12" spans="1:25" x14ac:dyDescent="0.35">
      <c r="B12" t="s">
        <v>28</v>
      </c>
      <c r="C12" t="s">
        <v>8</v>
      </c>
      <c r="D12" s="30">
        <v>2098</v>
      </c>
      <c r="E12" s="57">
        <v>-2098</v>
      </c>
      <c r="F12" s="30">
        <v>0</v>
      </c>
      <c r="G12"/>
      <c r="H12"/>
      <c r="I12"/>
      <c r="J12" s="54"/>
      <c r="O12" t="s">
        <v>272</v>
      </c>
      <c r="P12" s="30"/>
      <c r="Q12" s="30"/>
      <c r="R12" s="30"/>
      <c r="S12" s="30"/>
      <c r="T12" s="30"/>
      <c r="U12" s="30"/>
      <c r="V12" s="30"/>
      <c r="W12" s="30"/>
      <c r="X12" s="30">
        <v>1750</v>
      </c>
      <c r="Y12" s="30">
        <v>1750</v>
      </c>
    </row>
    <row r="13" spans="1:25" x14ac:dyDescent="0.35">
      <c r="A13" s="29" t="s">
        <v>148</v>
      </c>
      <c r="B13" s="29"/>
      <c r="C13" s="29"/>
      <c r="D13" s="31">
        <v>5134</v>
      </c>
      <c r="E13" s="58">
        <v>-5134</v>
      </c>
      <c r="F13" s="31">
        <v>0</v>
      </c>
      <c r="G13"/>
      <c r="H13"/>
      <c r="I13"/>
      <c r="J13" s="54"/>
      <c r="O13" t="s">
        <v>287</v>
      </c>
      <c r="P13" s="30"/>
      <c r="Q13" s="30"/>
      <c r="R13" s="30"/>
      <c r="S13" s="30"/>
      <c r="T13" s="30"/>
      <c r="U13" s="30"/>
      <c r="V13" s="30"/>
      <c r="W13" s="30"/>
      <c r="X13" s="30">
        <v>225</v>
      </c>
      <c r="Y13" s="30">
        <v>225</v>
      </c>
    </row>
    <row r="14" spans="1:25" x14ac:dyDescent="0.35">
      <c r="A14">
        <v>8</v>
      </c>
      <c r="B14" t="s">
        <v>31</v>
      </c>
      <c r="C14" t="s">
        <v>24</v>
      </c>
      <c r="D14" s="30">
        <v>2508</v>
      </c>
      <c r="E14" s="57">
        <v>-2508</v>
      </c>
      <c r="F14" s="30">
        <v>0</v>
      </c>
      <c r="G14"/>
      <c r="H14"/>
      <c r="I14"/>
      <c r="J14" s="54"/>
      <c r="N14" s="29" t="s">
        <v>138</v>
      </c>
      <c r="O14" s="29"/>
      <c r="P14" s="31"/>
      <c r="Q14" s="31"/>
      <c r="R14" s="31">
        <v>1586</v>
      </c>
      <c r="S14" s="31"/>
      <c r="T14" s="31">
        <v>4578</v>
      </c>
      <c r="U14" s="31">
        <v>3170</v>
      </c>
      <c r="V14" s="31"/>
      <c r="W14" s="31"/>
      <c r="X14" s="31">
        <v>1975</v>
      </c>
      <c r="Y14" s="31">
        <v>11309</v>
      </c>
    </row>
    <row r="15" spans="1:25" x14ac:dyDescent="0.35">
      <c r="B15" t="s">
        <v>32</v>
      </c>
      <c r="C15" t="s">
        <v>24</v>
      </c>
      <c r="D15" s="30">
        <v>2508</v>
      </c>
      <c r="E15" s="57">
        <v>-2508</v>
      </c>
      <c r="F15" s="30">
        <v>0</v>
      </c>
      <c r="G15"/>
      <c r="H15"/>
      <c r="I15"/>
      <c r="J15" s="54"/>
      <c r="N15" t="s">
        <v>48</v>
      </c>
      <c r="O15" t="s">
        <v>50</v>
      </c>
      <c r="P15" s="30"/>
      <c r="Q15" s="30"/>
      <c r="R15" s="30">
        <v>2956</v>
      </c>
      <c r="S15" s="30"/>
      <c r="T15" s="30"/>
      <c r="U15" s="30"/>
      <c r="V15" s="30"/>
      <c r="W15" s="30"/>
      <c r="X15" s="30"/>
      <c r="Y15" s="30">
        <v>2956</v>
      </c>
    </row>
    <row r="16" spans="1:25" x14ac:dyDescent="0.35">
      <c r="B16" t="s">
        <v>33</v>
      </c>
      <c r="C16" t="s">
        <v>24</v>
      </c>
      <c r="D16" s="30">
        <v>324</v>
      </c>
      <c r="E16" s="57">
        <v>-324</v>
      </c>
      <c r="F16" s="30">
        <v>0</v>
      </c>
      <c r="G16"/>
      <c r="H16"/>
      <c r="I16"/>
      <c r="J16" s="54"/>
      <c r="O16" t="s">
        <v>123</v>
      </c>
      <c r="P16" s="30"/>
      <c r="Q16" s="30"/>
      <c r="R16" s="30"/>
      <c r="S16" s="30"/>
      <c r="T16" s="30">
        <v>2650</v>
      </c>
      <c r="U16" s="30"/>
      <c r="V16" s="30"/>
      <c r="W16" s="30"/>
      <c r="X16" s="30"/>
      <c r="Y16" s="30">
        <v>2650</v>
      </c>
    </row>
    <row r="17" spans="1:25" x14ac:dyDescent="0.35">
      <c r="B17" t="s">
        <v>34</v>
      </c>
      <c r="C17" t="s">
        <v>36</v>
      </c>
      <c r="D17" s="30">
        <v>1586</v>
      </c>
      <c r="E17" s="57">
        <v>-1586</v>
      </c>
      <c r="F17" s="30">
        <v>0</v>
      </c>
      <c r="G17"/>
      <c r="H17"/>
      <c r="I17"/>
      <c r="J17" s="54"/>
      <c r="N17" s="29" t="s">
        <v>139</v>
      </c>
      <c r="O17" s="29"/>
      <c r="P17" s="31"/>
      <c r="Q17" s="31"/>
      <c r="R17" s="31">
        <v>2956</v>
      </c>
      <c r="S17" s="31"/>
      <c r="T17" s="31">
        <v>2650</v>
      </c>
      <c r="U17" s="31"/>
      <c r="V17" s="31"/>
      <c r="W17" s="31"/>
      <c r="X17" s="31"/>
      <c r="Y17" s="31">
        <v>5606</v>
      </c>
    </row>
    <row r="18" spans="1:25" x14ac:dyDescent="0.35">
      <c r="B18" t="s">
        <v>37</v>
      </c>
      <c r="C18" t="s">
        <v>21</v>
      </c>
      <c r="D18" s="30">
        <v>3406</v>
      </c>
      <c r="E18" s="57">
        <v>-3406</v>
      </c>
      <c r="F18" s="30">
        <v>0</v>
      </c>
      <c r="G18"/>
      <c r="H18"/>
      <c r="I18"/>
      <c r="J18" s="54"/>
      <c r="N18" t="s">
        <v>61</v>
      </c>
      <c r="O18" t="s">
        <v>58</v>
      </c>
      <c r="P18" s="30"/>
      <c r="Q18" s="30"/>
      <c r="R18" s="30">
        <v>2552</v>
      </c>
      <c r="S18" s="30"/>
      <c r="T18" s="30"/>
      <c r="U18" s="30"/>
      <c r="V18" s="30"/>
      <c r="W18" s="30"/>
      <c r="X18" s="30"/>
      <c r="Y18" s="30">
        <v>2552</v>
      </c>
    </row>
    <row r="19" spans="1:25" x14ac:dyDescent="0.35">
      <c r="B19" t="s">
        <v>38</v>
      </c>
      <c r="C19" t="s">
        <v>8</v>
      </c>
      <c r="D19" s="30">
        <v>2922</v>
      </c>
      <c r="E19" s="57">
        <v>-2922</v>
      </c>
      <c r="F19" s="30">
        <v>0</v>
      </c>
      <c r="G19"/>
      <c r="H19"/>
      <c r="I19"/>
      <c r="J19" s="54"/>
      <c r="O19" t="s">
        <v>162</v>
      </c>
      <c r="P19" s="30"/>
      <c r="Q19" s="30"/>
      <c r="R19" s="30"/>
      <c r="S19" s="30"/>
      <c r="T19" s="30"/>
      <c r="U19" s="30">
        <v>1231.2</v>
      </c>
      <c r="V19" s="30"/>
      <c r="W19" s="30"/>
      <c r="X19" s="30"/>
      <c r="Y19" s="30">
        <v>1231.2</v>
      </c>
    </row>
    <row r="20" spans="1:25" x14ac:dyDescent="0.35">
      <c r="B20" t="s">
        <v>39</v>
      </c>
      <c r="C20" t="s">
        <v>8</v>
      </c>
      <c r="D20" s="30">
        <v>960</v>
      </c>
      <c r="E20" s="57">
        <v>-960</v>
      </c>
      <c r="F20" s="30">
        <v>0</v>
      </c>
      <c r="G20"/>
      <c r="H20"/>
      <c r="I20"/>
      <c r="J20" s="54"/>
      <c r="O20" t="s">
        <v>189</v>
      </c>
      <c r="P20" s="30"/>
      <c r="Q20" s="30"/>
      <c r="R20" s="30"/>
      <c r="S20" s="30"/>
      <c r="T20" s="30"/>
      <c r="U20" s="30">
        <v>408</v>
      </c>
      <c r="V20" s="30"/>
      <c r="W20" s="30"/>
      <c r="X20" s="30"/>
      <c r="Y20" s="30">
        <v>408</v>
      </c>
    </row>
    <row r="21" spans="1:25" x14ac:dyDescent="0.35">
      <c r="B21" t="s">
        <v>41</v>
      </c>
      <c r="C21" t="s">
        <v>21</v>
      </c>
      <c r="D21" s="30">
        <v>367.2</v>
      </c>
      <c r="E21" s="57">
        <v>-367.2</v>
      </c>
      <c r="F21" s="30">
        <v>0</v>
      </c>
      <c r="G21"/>
      <c r="H21"/>
      <c r="I21"/>
      <c r="J21" s="54"/>
      <c r="N21" s="29" t="s">
        <v>140</v>
      </c>
      <c r="O21" s="29"/>
      <c r="P21" s="31"/>
      <c r="Q21" s="31"/>
      <c r="R21" s="31">
        <v>2552</v>
      </c>
      <c r="S21" s="31"/>
      <c r="T21" s="31"/>
      <c r="U21" s="31">
        <v>1639.2</v>
      </c>
      <c r="V21" s="31"/>
      <c r="W21" s="31"/>
      <c r="X21" s="31"/>
      <c r="Y21" s="31">
        <v>4191.2</v>
      </c>
    </row>
    <row r="22" spans="1:25" x14ac:dyDescent="0.35">
      <c r="B22" t="s">
        <v>42</v>
      </c>
      <c r="C22" t="s">
        <v>44</v>
      </c>
      <c r="D22" s="30">
        <v>1706</v>
      </c>
      <c r="E22" s="57">
        <v>-1706</v>
      </c>
      <c r="F22" s="30">
        <v>0</v>
      </c>
      <c r="G22"/>
      <c r="H22"/>
      <c r="I22"/>
      <c r="J22" s="54"/>
      <c r="N22" t="s">
        <v>8</v>
      </c>
      <c r="O22" t="s">
        <v>11</v>
      </c>
      <c r="P22" s="30">
        <v>480</v>
      </c>
      <c r="Q22" s="30"/>
      <c r="R22" s="30"/>
      <c r="S22" s="30"/>
      <c r="T22" s="30"/>
      <c r="U22" s="30"/>
      <c r="V22" s="30"/>
      <c r="W22" s="30"/>
      <c r="X22" s="30"/>
      <c r="Y22" s="30">
        <v>480</v>
      </c>
    </row>
    <row r="23" spans="1:25" x14ac:dyDescent="0.35">
      <c r="B23" t="s">
        <v>50</v>
      </c>
      <c r="C23" t="s">
        <v>48</v>
      </c>
      <c r="D23" s="30">
        <v>2956</v>
      </c>
      <c r="E23" s="57">
        <v>-2956</v>
      </c>
      <c r="F23" s="30">
        <v>0</v>
      </c>
      <c r="G23"/>
      <c r="H23"/>
      <c r="I23"/>
      <c r="J23" s="54"/>
      <c r="O23" t="s">
        <v>13</v>
      </c>
      <c r="P23" s="30">
        <v>2435</v>
      </c>
      <c r="Q23" s="30"/>
      <c r="R23" s="30"/>
      <c r="S23" s="30"/>
      <c r="T23" s="30"/>
      <c r="U23" s="30"/>
      <c r="V23" s="30"/>
      <c r="W23" s="30"/>
      <c r="X23" s="30"/>
      <c r="Y23" s="30">
        <v>2435</v>
      </c>
    </row>
    <row r="24" spans="1:25" x14ac:dyDescent="0.35">
      <c r="B24" t="s">
        <v>53</v>
      </c>
      <c r="C24" t="s">
        <v>55</v>
      </c>
      <c r="D24" s="30">
        <v>1452</v>
      </c>
      <c r="E24" s="57">
        <v>-1452</v>
      </c>
      <c r="F24" s="30">
        <v>0</v>
      </c>
      <c r="G24"/>
      <c r="H24"/>
      <c r="I24"/>
      <c r="J24" s="54"/>
      <c r="O24" t="s">
        <v>28</v>
      </c>
      <c r="P24" s="30"/>
      <c r="Q24" s="30">
        <v>2098</v>
      </c>
      <c r="R24" s="30"/>
      <c r="S24" s="30"/>
      <c r="T24" s="30"/>
      <c r="U24" s="30"/>
      <c r="V24" s="30"/>
      <c r="W24" s="30"/>
      <c r="X24" s="30"/>
      <c r="Y24" s="30">
        <v>2098</v>
      </c>
    </row>
    <row r="25" spans="1:25" x14ac:dyDescent="0.35">
      <c r="B25" t="s">
        <v>56</v>
      </c>
      <c r="C25" t="s">
        <v>21</v>
      </c>
      <c r="D25" s="30">
        <v>1903</v>
      </c>
      <c r="E25" s="57">
        <v>-1903</v>
      </c>
      <c r="F25" s="30">
        <v>0</v>
      </c>
      <c r="G25"/>
      <c r="H25"/>
      <c r="I25"/>
      <c r="J25" s="54"/>
      <c r="O25" t="s">
        <v>38</v>
      </c>
      <c r="P25" s="30"/>
      <c r="Q25" s="30"/>
      <c r="R25" s="30">
        <v>2922</v>
      </c>
      <c r="S25" s="30"/>
      <c r="T25" s="30"/>
      <c r="U25" s="30"/>
      <c r="V25" s="30"/>
      <c r="W25" s="30"/>
      <c r="X25" s="30"/>
      <c r="Y25" s="30">
        <v>2922</v>
      </c>
    </row>
    <row r="26" spans="1:25" x14ac:dyDescent="0.35">
      <c r="B26" t="s">
        <v>58</v>
      </c>
      <c r="C26" t="s">
        <v>61</v>
      </c>
      <c r="D26" s="30">
        <v>2552</v>
      </c>
      <c r="E26" s="57">
        <v>-2552</v>
      </c>
      <c r="F26" s="30">
        <v>0</v>
      </c>
      <c r="G26"/>
      <c r="H26"/>
      <c r="I26"/>
      <c r="J26" s="54"/>
      <c r="O26" t="s">
        <v>39</v>
      </c>
      <c r="P26" s="30"/>
      <c r="Q26" s="30"/>
      <c r="R26" s="30">
        <v>960</v>
      </c>
      <c r="S26" s="30"/>
      <c r="T26" s="30"/>
      <c r="U26" s="30"/>
      <c r="V26" s="30"/>
      <c r="W26" s="30"/>
      <c r="X26" s="30"/>
      <c r="Y26" s="30">
        <v>960</v>
      </c>
    </row>
    <row r="27" spans="1:25" x14ac:dyDescent="0.35">
      <c r="B27" t="s">
        <v>59</v>
      </c>
      <c r="C27" t="s">
        <v>8</v>
      </c>
      <c r="D27" s="30">
        <v>1496</v>
      </c>
      <c r="E27" s="57">
        <v>-1496</v>
      </c>
      <c r="F27" s="30">
        <v>0</v>
      </c>
      <c r="G27"/>
      <c r="H27"/>
      <c r="I27"/>
      <c r="J27" s="54"/>
      <c r="O27" t="s">
        <v>59</v>
      </c>
      <c r="P27" s="30"/>
      <c r="Q27" s="30"/>
      <c r="R27" s="30">
        <v>1496</v>
      </c>
      <c r="S27" s="30"/>
      <c r="T27" s="30"/>
      <c r="U27" s="30"/>
      <c r="V27" s="30"/>
      <c r="W27" s="30"/>
      <c r="X27" s="30"/>
      <c r="Y27" s="30">
        <v>1496</v>
      </c>
    </row>
    <row r="28" spans="1:25" x14ac:dyDescent="0.35">
      <c r="B28" t="s">
        <v>63</v>
      </c>
      <c r="C28" t="s">
        <v>65</v>
      </c>
      <c r="D28" s="30">
        <v>6734</v>
      </c>
      <c r="E28" s="57">
        <v>-6734</v>
      </c>
      <c r="F28" s="30">
        <v>0</v>
      </c>
      <c r="G28"/>
      <c r="H28"/>
      <c r="I28"/>
      <c r="J28" s="54"/>
      <c r="O28" t="s">
        <v>71</v>
      </c>
      <c r="P28" s="30"/>
      <c r="Q28" s="30"/>
      <c r="R28" s="30"/>
      <c r="S28" s="30">
        <v>1250</v>
      </c>
      <c r="T28" s="30"/>
      <c r="U28" s="30"/>
      <c r="V28" s="30"/>
      <c r="W28" s="30"/>
      <c r="X28" s="30"/>
      <c r="Y28" s="30">
        <v>1250</v>
      </c>
    </row>
    <row r="29" spans="1:25" x14ac:dyDescent="0.35">
      <c r="A29" s="29" t="s">
        <v>149</v>
      </c>
      <c r="B29" s="29"/>
      <c r="C29" s="29"/>
      <c r="D29" s="31">
        <v>33380.199999999997</v>
      </c>
      <c r="E29" s="58">
        <v>-33380.199999999997</v>
      </c>
      <c r="F29" s="31">
        <v>0</v>
      </c>
      <c r="G29"/>
      <c r="H29"/>
      <c r="I29"/>
      <c r="J29" s="54"/>
      <c r="O29" t="s">
        <v>96</v>
      </c>
      <c r="P29" s="30"/>
      <c r="Q29" s="30"/>
      <c r="R29" s="30"/>
      <c r="S29" s="30">
        <v>2458</v>
      </c>
      <c r="T29" s="30"/>
      <c r="U29" s="30"/>
      <c r="V29" s="30"/>
      <c r="W29" s="30"/>
      <c r="X29" s="30"/>
      <c r="Y29" s="30">
        <v>2458</v>
      </c>
    </row>
    <row r="30" spans="1:25" x14ac:dyDescent="0.35">
      <c r="A30">
        <v>9</v>
      </c>
      <c r="B30" t="s">
        <v>69</v>
      </c>
      <c r="C30" t="s">
        <v>55</v>
      </c>
      <c r="D30" s="30">
        <v>3968</v>
      </c>
      <c r="E30" s="57">
        <v>-3968</v>
      </c>
      <c r="F30" s="30">
        <v>0</v>
      </c>
      <c r="G30"/>
      <c r="H30"/>
      <c r="I30"/>
      <c r="J30" s="54"/>
      <c r="O30" t="s">
        <v>105</v>
      </c>
      <c r="P30" s="30"/>
      <c r="Q30" s="30"/>
      <c r="R30" s="30"/>
      <c r="S30" s="30">
        <v>1977</v>
      </c>
      <c r="T30" s="30"/>
      <c r="U30" s="30"/>
      <c r="V30" s="30"/>
      <c r="W30" s="30"/>
      <c r="X30" s="30"/>
      <c r="Y30" s="30">
        <v>1977</v>
      </c>
    </row>
    <row r="31" spans="1:25" x14ac:dyDescent="0.35">
      <c r="B31" t="s">
        <v>71</v>
      </c>
      <c r="C31" t="s">
        <v>8</v>
      </c>
      <c r="D31" s="30">
        <v>1250</v>
      </c>
      <c r="E31" s="57">
        <v>-1250</v>
      </c>
      <c r="F31" s="30">
        <v>0</v>
      </c>
      <c r="G31"/>
      <c r="H31"/>
      <c r="I31"/>
      <c r="J31" s="54"/>
      <c r="O31" t="s">
        <v>108</v>
      </c>
      <c r="P31" s="30"/>
      <c r="Q31" s="30"/>
      <c r="R31" s="30"/>
      <c r="S31" s="30">
        <v>1392</v>
      </c>
      <c r="T31" s="30"/>
      <c r="U31" s="30"/>
      <c r="V31" s="30"/>
      <c r="W31" s="30"/>
      <c r="X31" s="30"/>
      <c r="Y31" s="30">
        <v>1392</v>
      </c>
    </row>
    <row r="32" spans="1:25" x14ac:dyDescent="0.35">
      <c r="B32" t="s">
        <v>96</v>
      </c>
      <c r="C32" t="s">
        <v>8</v>
      </c>
      <c r="D32" s="30">
        <v>2458</v>
      </c>
      <c r="E32" s="57">
        <v>-2458</v>
      </c>
      <c r="F32" s="30">
        <v>0</v>
      </c>
      <c r="G32"/>
      <c r="H32"/>
      <c r="I32"/>
      <c r="J32" s="54"/>
      <c r="O32" t="s">
        <v>110</v>
      </c>
      <c r="P32" s="30"/>
      <c r="Q32" s="30"/>
      <c r="R32" s="30"/>
      <c r="S32" s="30">
        <v>1496</v>
      </c>
      <c r="T32" s="30"/>
      <c r="U32" s="30"/>
      <c r="V32" s="30"/>
      <c r="W32" s="30"/>
      <c r="X32" s="30"/>
      <c r="Y32" s="30">
        <v>1496</v>
      </c>
    </row>
    <row r="33" spans="1:25" x14ac:dyDescent="0.35">
      <c r="B33" t="s">
        <v>104</v>
      </c>
      <c r="C33" t="s">
        <v>24</v>
      </c>
      <c r="D33" s="30">
        <v>11247.599999999999</v>
      </c>
      <c r="E33" s="57">
        <v>-11247.599999999999</v>
      </c>
      <c r="F33" s="30">
        <v>0</v>
      </c>
      <c r="G33"/>
      <c r="H33"/>
      <c r="I33"/>
      <c r="J33" s="54"/>
      <c r="O33" t="s">
        <v>122</v>
      </c>
      <c r="P33" s="30"/>
      <c r="Q33" s="30"/>
      <c r="R33" s="30"/>
      <c r="S33" s="30"/>
      <c r="T33" s="30">
        <v>2458</v>
      </c>
      <c r="U33" s="30"/>
      <c r="V33" s="30"/>
      <c r="W33" s="30"/>
      <c r="X33" s="30"/>
      <c r="Y33" s="30">
        <v>2458</v>
      </c>
    </row>
    <row r="34" spans="1:25" x14ac:dyDescent="0.35">
      <c r="B34" t="s">
        <v>105</v>
      </c>
      <c r="C34" t="s">
        <v>8</v>
      </c>
      <c r="D34" s="30">
        <v>1977</v>
      </c>
      <c r="E34" s="57">
        <v>-1977</v>
      </c>
      <c r="F34" s="30">
        <v>0</v>
      </c>
      <c r="G34"/>
      <c r="H34"/>
      <c r="I34"/>
      <c r="J34" s="54"/>
      <c r="O34" t="s">
        <v>128</v>
      </c>
      <c r="P34" s="30"/>
      <c r="Q34" s="30"/>
      <c r="R34" s="30"/>
      <c r="S34" s="30"/>
      <c r="T34" s="30">
        <v>1645</v>
      </c>
      <c r="U34" s="30"/>
      <c r="V34" s="30"/>
      <c r="W34" s="30"/>
      <c r="X34" s="30"/>
      <c r="Y34" s="30">
        <v>1645</v>
      </c>
    </row>
    <row r="35" spans="1:25" x14ac:dyDescent="0.35">
      <c r="B35" t="s">
        <v>106</v>
      </c>
      <c r="C35" t="s">
        <v>24</v>
      </c>
      <c r="D35" s="30">
        <v>11605.2</v>
      </c>
      <c r="E35" s="57">
        <v>-11605.2</v>
      </c>
      <c r="F35" s="30">
        <v>0</v>
      </c>
      <c r="G35"/>
      <c r="H35"/>
      <c r="I35"/>
      <c r="J35" s="54"/>
      <c r="O35" t="s">
        <v>154</v>
      </c>
      <c r="P35" s="30"/>
      <c r="Q35" s="30"/>
      <c r="R35" s="30"/>
      <c r="S35" s="30"/>
      <c r="T35" s="30">
        <v>2458</v>
      </c>
      <c r="U35" s="30"/>
      <c r="V35" s="30"/>
      <c r="W35" s="30"/>
      <c r="X35" s="30"/>
      <c r="Y35" s="30">
        <v>2458</v>
      </c>
    </row>
    <row r="36" spans="1:25" x14ac:dyDescent="0.35">
      <c r="B36" t="s">
        <v>107</v>
      </c>
      <c r="C36" t="s">
        <v>65</v>
      </c>
      <c r="D36" s="30">
        <v>8123</v>
      </c>
      <c r="E36" s="57">
        <v>-8123</v>
      </c>
      <c r="F36" s="30">
        <v>0</v>
      </c>
      <c r="G36"/>
      <c r="H36"/>
      <c r="I36"/>
      <c r="J36" s="54"/>
      <c r="O36" t="s">
        <v>160</v>
      </c>
      <c r="P36" s="30"/>
      <c r="Q36" s="30"/>
      <c r="R36" s="30"/>
      <c r="S36" s="30"/>
      <c r="T36" s="30"/>
      <c r="U36" s="30">
        <v>1954</v>
      </c>
      <c r="V36" s="30"/>
      <c r="W36" s="30"/>
      <c r="X36" s="30"/>
      <c r="Y36" s="30">
        <v>1954</v>
      </c>
    </row>
    <row r="37" spans="1:25" x14ac:dyDescent="0.35">
      <c r="B37" t="s">
        <v>108</v>
      </c>
      <c r="C37" t="s">
        <v>8</v>
      </c>
      <c r="D37" s="30">
        <v>1392</v>
      </c>
      <c r="E37" s="57">
        <v>-1392</v>
      </c>
      <c r="F37" s="30">
        <v>0</v>
      </c>
      <c r="G37"/>
      <c r="H37"/>
      <c r="I37"/>
      <c r="J37" s="54"/>
      <c r="O37" t="s">
        <v>172</v>
      </c>
      <c r="P37" s="30"/>
      <c r="Q37" s="30"/>
      <c r="R37" s="30"/>
      <c r="S37" s="30"/>
      <c r="T37" s="30"/>
      <c r="U37" s="30">
        <v>1584</v>
      </c>
      <c r="V37" s="30"/>
      <c r="W37" s="30"/>
      <c r="X37" s="30"/>
      <c r="Y37" s="30">
        <v>1584</v>
      </c>
    </row>
    <row r="38" spans="1:25" x14ac:dyDescent="0.35">
      <c r="B38" t="s">
        <v>110</v>
      </c>
      <c r="C38" t="s">
        <v>8</v>
      </c>
      <c r="D38" s="30">
        <v>1496</v>
      </c>
      <c r="E38" s="57">
        <v>-1496</v>
      </c>
      <c r="F38" s="30">
        <v>0</v>
      </c>
      <c r="G38"/>
      <c r="H38"/>
      <c r="I38"/>
      <c r="J38" s="54"/>
      <c r="O38" t="s">
        <v>173</v>
      </c>
      <c r="P38" s="30"/>
      <c r="Q38" s="30"/>
      <c r="R38" s="30"/>
      <c r="S38" s="30"/>
      <c r="T38" s="30"/>
      <c r="U38" s="30">
        <v>520</v>
      </c>
      <c r="V38" s="30"/>
      <c r="W38" s="30"/>
      <c r="X38" s="30"/>
      <c r="Y38" s="30">
        <v>520</v>
      </c>
    </row>
    <row r="39" spans="1:25" x14ac:dyDescent="0.35">
      <c r="A39" s="29" t="s">
        <v>150</v>
      </c>
      <c r="B39" s="29"/>
      <c r="C39" s="29"/>
      <c r="D39" s="31">
        <v>43516.800000000003</v>
      </c>
      <c r="E39" s="58">
        <v>-43516.800000000003</v>
      </c>
      <c r="F39" s="31">
        <v>0</v>
      </c>
      <c r="G39"/>
      <c r="H39"/>
      <c r="I39"/>
      <c r="J39" s="54"/>
      <c r="O39" t="s">
        <v>188</v>
      </c>
      <c r="P39" s="30"/>
      <c r="Q39" s="30"/>
      <c r="R39" s="30"/>
      <c r="S39" s="30"/>
      <c r="T39" s="30"/>
      <c r="U39" s="30">
        <v>2424</v>
      </c>
      <c r="V39" s="30"/>
      <c r="W39" s="30"/>
      <c r="X39" s="30"/>
      <c r="Y39" s="30">
        <v>2424</v>
      </c>
    </row>
    <row r="40" spans="1:25" x14ac:dyDescent="0.35">
      <c r="A40">
        <v>10</v>
      </c>
      <c r="B40" t="s">
        <v>111</v>
      </c>
      <c r="C40" t="s">
        <v>36</v>
      </c>
      <c r="D40" s="30">
        <v>1496</v>
      </c>
      <c r="E40" s="57">
        <v>-1496</v>
      </c>
      <c r="F40" s="30">
        <v>0</v>
      </c>
      <c r="G40"/>
      <c r="H40"/>
      <c r="I40"/>
      <c r="J40" s="54"/>
      <c r="O40" t="s">
        <v>219</v>
      </c>
      <c r="P40" s="30"/>
      <c r="Q40" s="30"/>
      <c r="R40" s="30"/>
      <c r="S40" s="30"/>
      <c r="T40" s="30"/>
      <c r="U40" s="30"/>
      <c r="V40" s="30">
        <v>2228</v>
      </c>
      <c r="W40" s="30"/>
      <c r="X40" s="30"/>
      <c r="Y40" s="30">
        <v>2228</v>
      </c>
    </row>
    <row r="41" spans="1:25" x14ac:dyDescent="0.35">
      <c r="B41" t="s">
        <v>114</v>
      </c>
      <c r="C41" t="s">
        <v>21</v>
      </c>
      <c r="D41" s="30">
        <v>5713</v>
      </c>
      <c r="E41" s="57">
        <v>-5713</v>
      </c>
      <c r="F41" s="30">
        <v>0</v>
      </c>
      <c r="G41"/>
      <c r="H41"/>
      <c r="I41"/>
      <c r="J41" s="54"/>
      <c r="O41" t="s">
        <v>263</v>
      </c>
      <c r="P41" s="30"/>
      <c r="Q41" s="30"/>
      <c r="R41" s="30"/>
      <c r="S41" s="30"/>
      <c r="T41" s="30"/>
      <c r="U41" s="30"/>
      <c r="V41" s="30"/>
      <c r="W41" s="30">
        <v>2866</v>
      </c>
      <c r="X41" s="30"/>
      <c r="Y41" s="30">
        <v>2866</v>
      </c>
    </row>
    <row r="42" spans="1:25" x14ac:dyDescent="0.35">
      <c r="B42" t="s">
        <v>115</v>
      </c>
      <c r="C42" t="s">
        <v>24</v>
      </c>
      <c r="D42" s="30">
        <v>10618.8</v>
      </c>
      <c r="E42" s="57">
        <v>-10618.8</v>
      </c>
      <c r="F42" s="30">
        <v>0</v>
      </c>
      <c r="G42"/>
      <c r="H42"/>
      <c r="I42"/>
      <c r="J42" s="54"/>
      <c r="O42" t="s">
        <v>294</v>
      </c>
      <c r="P42" s="30"/>
      <c r="Q42" s="30"/>
      <c r="R42" s="30"/>
      <c r="S42" s="30"/>
      <c r="T42" s="30"/>
      <c r="U42" s="30"/>
      <c r="V42" s="30"/>
      <c r="W42" s="30"/>
      <c r="X42" s="30">
        <v>1694</v>
      </c>
      <c r="Y42" s="30">
        <v>1694</v>
      </c>
    </row>
    <row r="43" spans="1:25" x14ac:dyDescent="0.35">
      <c r="B43" t="s">
        <v>118</v>
      </c>
      <c r="C43" t="s">
        <v>24</v>
      </c>
      <c r="D43" s="30">
        <v>8778</v>
      </c>
      <c r="E43" s="57">
        <v>-8778</v>
      </c>
      <c r="F43" s="30">
        <v>0</v>
      </c>
      <c r="G43"/>
      <c r="H43"/>
      <c r="I43"/>
      <c r="J43" s="54"/>
      <c r="O43" t="s">
        <v>310</v>
      </c>
      <c r="P43" s="30"/>
      <c r="Q43" s="30"/>
      <c r="R43" s="30"/>
      <c r="S43" s="30"/>
      <c r="T43" s="30"/>
      <c r="U43" s="30"/>
      <c r="V43" s="30">
        <v>2973</v>
      </c>
      <c r="W43" s="30"/>
      <c r="X43" s="30"/>
      <c r="Y43" s="30">
        <v>2973</v>
      </c>
    </row>
    <row r="44" spans="1:25" x14ac:dyDescent="0.35">
      <c r="B44" t="s">
        <v>122</v>
      </c>
      <c r="C44" t="s">
        <v>8</v>
      </c>
      <c r="D44" s="30">
        <v>2458</v>
      </c>
      <c r="E44" s="57">
        <v>-2458</v>
      </c>
      <c r="F44" s="30">
        <v>0</v>
      </c>
      <c r="G44"/>
      <c r="H44"/>
      <c r="I44"/>
      <c r="J44" s="54"/>
      <c r="N44" s="29" t="s">
        <v>141</v>
      </c>
      <c r="O44" s="29"/>
      <c r="P44" s="31">
        <v>2915</v>
      </c>
      <c r="Q44" s="31">
        <v>2098</v>
      </c>
      <c r="R44" s="31">
        <v>5378</v>
      </c>
      <c r="S44" s="31">
        <v>8573</v>
      </c>
      <c r="T44" s="31">
        <v>6561</v>
      </c>
      <c r="U44" s="31">
        <v>6482</v>
      </c>
      <c r="V44" s="31">
        <v>5201</v>
      </c>
      <c r="W44" s="31">
        <v>2866</v>
      </c>
      <c r="X44" s="31">
        <v>1694</v>
      </c>
      <c r="Y44" s="31">
        <v>41768</v>
      </c>
    </row>
    <row r="45" spans="1:25" x14ac:dyDescent="0.35">
      <c r="B45" t="s">
        <v>123</v>
      </c>
      <c r="C45" t="s">
        <v>48</v>
      </c>
      <c r="D45" s="30">
        <v>2650</v>
      </c>
      <c r="E45" s="57">
        <v>-2650</v>
      </c>
      <c r="F45" s="30">
        <v>0</v>
      </c>
      <c r="G45"/>
      <c r="H45"/>
      <c r="I45"/>
      <c r="J45" s="54"/>
      <c r="N45" t="s">
        <v>21</v>
      </c>
      <c r="O45" t="s">
        <v>19</v>
      </c>
      <c r="P45" s="30">
        <v>1827.5</v>
      </c>
      <c r="Q45" s="30"/>
      <c r="R45" s="30"/>
      <c r="S45" s="30"/>
      <c r="T45" s="30"/>
      <c r="U45" s="30"/>
      <c r="V45" s="30"/>
      <c r="W45" s="30"/>
      <c r="X45" s="30"/>
      <c r="Y45" s="30">
        <v>1827.5</v>
      </c>
    </row>
    <row r="46" spans="1:25" x14ac:dyDescent="0.35">
      <c r="B46" t="s">
        <v>124</v>
      </c>
      <c r="C46" t="s">
        <v>21</v>
      </c>
      <c r="D46" s="30">
        <v>180</v>
      </c>
      <c r="E46" s="57">
        <v>-180</v>
      </c>
      <c r="F46" s="30">
        <v>0</v>
      </c>
      <c r="G46"/>
      <c r="H46"/>
      <c r="I46"/>
      <c r="J46" s="54"/>
      <c r="O46" t="s">
        <v>27</v>
      </c>
      <c r="P46" s="30"/>
      <c r="Q46" s="30">
        <v>1200</v>
      </c>
      <c r="R46" s="30"/>
      <c r="S46" s="30"/>
      <c r="T46" s="30"/>
      <c r="U46" s="30"/>
      <c r="V46" s="30"/>
      <c r="W46" s="30"/>
      <c r="X46" s="30"/>
      <c r="Y46" s="30">
        <v>1200</v>
      </c>
    </row>
    <row r="47" spans="1:25" x14ac:dyDescent="0.35">
      <c r="B47" t="s">
        <v>126</v>
      </c>
      <c r="C47" t="s">
        <v>21</v>
      </c>
      <c r="D47" s="30">
        <v>204</v>
      </c>
      <c r="E47" s="57">
        <v>-204</v>
      </c>
      <c r="F47" s="30">
        <v>0</v>
      </c>
      <c r="G47"/>
      <c r="H47"/>
      <c r="I47"/>
      <c r="J47" s="54"/>
      <c r="O47" t="s">
        <v>37</v>
      </c>
      <c r="P47" s="30"/>
      <c r="Q47" s="30"/>
      <c r="R47" s="30">
        <v>3406</v>
      </c>
      <c r="S47" s="30"/>
      <c r="T47" s="30"/>
      <c r="U47" s="30"/>
      <c r="V47" s="30"/>
      <c r="W47" s="30"/>
      <c r="X47" s="30"/>
      <c r="Y47" s="30">
        <v>3406</v>
      </c>
    </row>
    <row r="48" spans="1:25" x14ac:dyDescent="0.35">
      <c r="B48" t="s">
        <v>128</v>
      </c>
      <c r="C48" t="s">
        <v>8</v>
      </c>
      <c r="D48" s="30">
        <v>1645</v>
      </c>
      <c r="E48" s="57">
        <v>-1645</v>
      </c>
      <c r="F48" s="30">
        <v>0</v>
      </c>
      <c r="G48"/>
      <c r="H48"/>
      <c r="I48"/>
      <c r="J48" s="54"/>
      <c r="O48" t="s">
        <v>41</v>
      </c>
      <c r="P48" s="30"/>
      <c r="Q48" s="30"/>
      <c r="R48" s="30">
        <v>367.2</v>
      </c>
      <c r="S48" s="30"/>
      <c r="T48" s="30"/>
      <c r="U48" s="30"/>
      <c r="V48" s="30"/>
      <c r="W48" s="30"/>
      <c r="X48" s="30"/>
      <c r="Y48" s="30">
        <v>367.2</v>
      </c>
    </row>
    <row r="49" spans="1:25" x14ac:dyDescent="0.35">
      <c r="B49" t="s">
        <v>129</v>
      </c>
      <c r="C49" t="s">
        <v>36</v>
      </c>
      <c r="D49" s="30">
        <v>90</v>
      </c>
      <c r="E49" s="57">
        <v>-90</v>
      </c>
      <c r="F49" s="30">
        <v>0</v>
      </c>
      <c r="G49"/>
      <c r="H49"/>
      <c r="I49"/>
      <c r="J49" s="54"/>
      <c r="O49" t="s">
        <v>56</v>
      </c>
      <c r="P49" s="30"/>
      <c r="Q49" s="30"/>
      <c r="R49" s="30">
        <v>1903</v>
      </c>
      <c r="S49" s="30"/>
      <c r="T49" s="30"/>
      <c r="U49" s="30"/>
      <c r="V49" s="30"/>
      <c r="W49" s="30"/>
      <c r="X49" s="30"/>
      <c r="Y49" s="30">
        <v>1903</v>
      </c>
    </row>
    <row r="50" spans="1:25" x14ac:dyDescent="0.35">
      <c r="B50" t="s">
        <v>132</v>
      </c>
      <c r="C50" t="s">
        <v>36</v>
      </c>
      <c r="D50" s="30">
        <v>1496</v>
      </c>
      <c r="E50" s="57">
        <v>-1496</v>
      </c>
      <c r="F50" s="30">
        <v>0</v>
      </c>
      <c r="G50"/>
      <c r="H50"/>
      <c r="I50"/>
      <c r="J50" s="54"/>
      <c r="O50" t="s">
        <v>114</v>
      </c>
      <c r="P50" s="30"/>
      <c r="Q50" s="30"/>
      <c r="R50" s="30"/>
      <c r="S50" s="30"/>
      <c r="T50" s="30">
        <v>5713</v>
      </c>
      <c r="U50" s="30"/>
      <c r="V50" s="30"/>
      <c r="W50" s="30"/>
      <c r="X50" s="30"/>
      <c r="Y50" s="30">
        <v>5713</v>
      </c>
    </row>
    <row r="51" spans="1:25" x14ac:dyDescent="0.35">
      <c r="B51" t="s">
        <v>133</v>
      </c>
      <c r="C51" t="s">
        <v>65</v>
      </c>
      <c r="D51" s="30">
        <v>8123</v>
      </c>
      <c r="E51" s="57"/>
      <c r="F51" s="30">
        <v>8123</v>
      </c>
      <c r="G51"/>
      <c r="H51"/>
      <c r="I51"/>
      <c r="J51" s="54"/>
      <c r="O51" t="s">
        <v>124</v>
      </c>
      <c r="P51" s="30"/>
      <c r="Q51" s="30"/>
      <c r="R51" s="30"/>
      <c r="S51" s="30"/>
      <c r="T51" s="30">
        <v>180</v>
      </c>
      <c r="U51" s="30"/>
      <c r="V51" s="30"/>
      <c r="W51" s="30"/>
      <c r="X51" s="30"/>
      <c r="Y51" s="30">
        <v>180</v>
      </c>
    </row>
    <row r="52" spans="1:25" x14ac:dyDescent="0.35">
      <c r="B52" t="s">
        <v>136</v>
      </c>
      <c r="C52" t="s">
        <v>21</v>
      </c>
      <c r="D52" s="30">
        <v>5109</v>
      </c>
      <c r="E52" s="57">
        <v>-5109</v>
      </c>
      <c r="F52" s="30">
        <v>0</v>
      </c>
      <c r="G52"/>
      <c r="H52"/>
      <c r="I52"/>
      <c r="J52" s="54"/>
      <c r="O52" t="s">
        <v>126</v>
      </c>
      <c r="P52" s="30"/>
      <c r="Q52" s="30"/>
      <c r="R52" s="30"/>
      <c r="S52" s="30"/>
      <c r="T52" s="30">
        <v>204</v>
      </c>
      <c r="U52" s="30"/>
      <c r="V52" s="30"/>
      <c r="W52" s="30"/>
      <c r="X52" s="30"/>
      <c r="Y52" s="30">
        <v>204</v>
      </c>
    </row>
    <row r="53" spans="1:25" x14ac:dyDescent="0.35">
      <c r="B53" t="s">
        <v>154</v>
      </c>
      <c r="C53" t="s">
        <v>8</v>
      </c>
      <c r="D53" s="30">
        <v>2458</v>
      </c>
      <c r="E53" s="57">
        <v>-2458</v>
      </c>
      <c r="F53" s="30">
        <v>0</v>
      </c>
      <c r="G53"/>
      <c r="H53"/>
      <c r="I53"/>
      <c r="J53" s="54"/>
      <c r="O53" t="s">
        <v>136</v>
      </c>
      <c r="P53" s="30"/>
      <c r="Q53" s="30"/>
      <c r="R53" s="30"/>
      <c r="S53" s="30"/>
      <c r="T53" s="30">
        <v>5109</v>
      </c>
      <c r="U53" s="30"/>
      <c r="V53" s="30"/>
      <c r="W53" s="30"/>
      <c r="X53" s="30"/>
      <c r="Y53" s="30">
        <v>5109</v>
      </c>
    </row>
    <row r="54" spans="1:25" x14ac:dyDescent="0.35">
      <c r="B54" t="s">
        <v>155</v>
      </c>
      <c r="C54" t="s">
        <v>36</v>
      </c>
      <c r="D54" s="30">
        <v>1496</v>
      </c>
      <c r="E54" s="57">
        <v>-1496</v>
      </c>
      <c r="F54" s="30">
        <v>0</v>
      </c>
      <c r="G54"/>
      <c r="H54"/>
      <c r="I54"/>
      <c r="J54" s="54"/>
      <c r="O54" t="s">
        <v>186</v>
      </c>
      <c r="P54" s="30"/>
      <c r="Q54" s="30"/>
      <c r="R54" s="30"/>
      <c r="S54" s="30"/>
      <c r="T54" s="30"/>
      <c r="U54" s="30">
        <v>2008</v>
      </c>
      <c r="V54" s="30"/>
      <c r="W54" s="30"/>
      <c r="X54" s="30"/>
      <c r="Y54" s="30">
        <v>2008</v>
      </c>
    </row>
    <row r="55" spans="1:25" x14ac:dyDescent="0.35">
      <c r="A55" s="29" t="s">
        <v>151</v>
      </c>
      <c r="B55" s="29"/>
      <c r="C55" s="29"/>
      <c r="D55" s="31">
        <v>52514.8</v>
      </c>
      <c r="E55" s="58">
        <v>-44391.8</v>
      </c>
      <c r="F55" s="31">
        <v>8123</v>
      </c>
      <c r="G55"/>
      <c r="H55"/>
      <c r="I55"/>
      <c r="J55" s="54"/>
      <c r="O55" t="s">
        <v>225</v>
      </c>
      <c r="P55" s="30"/>
      <c r="Q55" s="30"/>
      <c r="R55" s="30"/>
      <c r="S55" s="30"/>
      <c r="T55" s="30"/>
      <c r="U55" s="30"/>
      <c r="V55" s="30">
        <v>6108</v>
      </c>
      <c r="W55" s="30"/>
      <c r="X55" s="30"/>
      <c r="Y55" s="30">
        <v>6108</v>
      </c>
    </row>
    <row r="56" spans="1:25" x14ac:dyDescent="0.35">
      <c r="A56">
        <v>11</v>
      </c>
      <c r="B56" t="s">
        <v>158</v>
      </c>
      <c r="C56" t="s">
        <v>44</v>
      </c>
      <c r="D56" s="30">
        <v>2302</v>
      </c>
      <c r="E56" s="57">
        <v>-2302</v>
      </c>
      <c r="F56" s="30">
        <v>0</v>
      </c>
      <c r="G56"/>
      <c r="H56"/>
      <c r="I56"/>
      <c r="J56" s="54"/>
      <c r="O56" t="s">
        <v>255</v>
      </c>
      <c r="P56" s="30"/>
      <c r="Q56" s="30"/>
      <c r="R56" s="30"/>
      <c r="S56" s="30"/>
      <c r="T56" s="30"/>
      <c r="U56" s="30"/>
      <c r="V56" s="30"/>
      <c r="W56" s="30">
        <v>340</v>
      </c>
      <c r="X56" s="30"/>
      <c r="Y56" s="30">
        <v>340</v>
      </c>
    </row>
    <row r="57" spans="1:25" x14ac:dyDescent="0.35">
      <c r="B57" t="s">
        <v>160</v>
      </c>
      <c r="C57" t="s">
        <v>8</v>
      </c>
      <c r="D57" s="30">
        <v>1954</v>
      </c>
      <c r="E57" s="57">
        <v>-1954</v>
      </c>
      <c r="F57" s="30">
        <v>0</v>
      </c>
      <c r="G57"/>
      <c r="H57"/>
      <c r="I57"/>
      <c r="J57" s="54"/>
      <c r="O57" t="s">
        <v>261</v>
      </c>
      <c r="P57" s="30"/>
      <c r="Q57" s="30"/>
      <c r="R57" s="30"/>
      <c r="S57" s="30"/>
      <c r="T57" s="30"/>
      <c r="U57" s="30"/>
      <c r="V57" s="30"/>
      <c r="W57" s="30">
        <v>5887</v>
      </c>
      <c r="X57" s="30"/>
      <c r="Y57" s="30">
        <v>5887</v>
      </c>
    </row>
    <row r="58" spans="1:25" x14ac:dyDescent="0.35">
      <c r="B58" t="s">
        <v>161</v>
      </c>
      <c r="C58" t="s">
        <v>36</v>
      </c>
      <c r="D58" s="30">
        <v>1630</v>
      </c>
      <c r="E58" s="57">
        <v>-1630</v>
      </c>
      <c r="F58" s="30">
        <v>0</v>
      </c>
      <c r="G58"/>
      <c r="H58"/>
      <c r="I58"/>
      <c r="J58" s="54"/>
      <c r="N58" s="29" t="s">
        <v>142</v>
      </c>
      <c r="O58" s="29"/>
      <c r="P58" s="31">
        <v>1827.5</v>
      </c>
      <c r="Q58" s="31">
        <v>1200</v>
      </c>
      <c r="R58" s="31">
        <v>5676.2</v>
      </c>
      <c r="S58" s="31"/>
      <c r="T58" s="31">
        <v>11206</v>
      </c>
      <c r="U58" s="31">
        <v>2008</v>
      </c>
      <c r="V58" s="31">
        <v>6108</v>
      </c>
      <c r="W58" s="31">
        <v>6227</v>
      </c>
      <c r="X58" s="31"/>
      <c r="Y58" s="31">
        <v>34252.699999999997</v>
      </c>
    </row>
    <row r="59" spans="1:25" x14ac:dyDescent="0.35">
      <c r="B59" t="s">
        <v>162</v>
      </c>
      <c r="C59" t="s">
        <v>61</v>
      </c>
      <c r="D59" s="30">
        <v>1231.2</v>
      </c>
      <c r="E59" s="57">
        <v>-1231.2</v>
      </c>
      <c r="F59" s="30">
        <v>0</v>
      </c>
      <c r="G59"/>
      <c r="H59"/>
      <c r="I59"/>
      <c r="J59" s="54"/>
      <c r="N59" t="s">
        <v>44</v>
      </c>
      <c r="O59" t="s">
        <v>42</v>
      </c>
      <c r="P59" s="30"/>
      <c r="Q59" s="30"/>
      <c r="R59" s="30">
        <v>1706</v>
      </c>
      <c r="S59" s="30"/>
      <c r="T59" s="30"/>
      <c r="U59" s="30"/>
      <c r="V59" s="30"/>
      <c r="W59" s="30"/>
      <c r="X59" s="30"/>
      <c r="Y59" s="30">
        <v>1706</v>
      </c>
    </row>
    <row r="60" spans="1:25" x14ac:dyDescent="0.35">
      <c r="B60" t="s">
        <v>172</v>
      </c>
      <c r="C60" t="s">
        <v>8</v>
      </c>
      <c r="D60" s="30">
        <v>1584</v>
      </c>
      <c r="E60" s="57">
        <v>-1584</v>
      </c>
      <c r="F60" s="30">
        <v>0</v>
      </c>
      <c r="G60"/>
      <c r="H60"/>
      <c r="I60"/>
      <c r="J60" s="54"/>
      <c r="O60" t="s">
        <v>158</v>
      </c>
      <c r="P60" s="30"/>
      <c r="Q60" s="30"/>
      <c r="R60" s="30"/>
      <c r="S60" s="30"/>
      <c r="T60" s="30"/>
      <c r="U60" s="30">
        <v>2302</v>
      </c>
      <c r="V60" s="30"/>
      <c r="W60" s="30"/>
      <c r="X60" s="30"/>
      <c r="Y60" s="30">
        <v>2302</v>
      </c>
    </row>
    <row r="61" spans="1:25" x14ac:dyDescent="0.35">
      <c r="B61" t="s">
        <v>173</v>
      </c>
      <c r="C61" t="s">
        <v>8</v>
      </c>
      <c r="D61" s="30">
        <v>520</v>
      </c>
      <c r="E61" s="57">
        <v>-520</v>
      </c>
      <c r="F61" s="30">
        <v>0</v>
      </c>
      <c r="G61"/>
      <c r="H61"/>
      <c r="I61"/>
      <c r="J61" s="54"/>
      <c r="N61" s="29" t="s">
        <v>143</v>
      </c>
      <c r="O61" s="29"/>
      <c r="P61" s="31"/>
      <c r="Q61" s="31"/>
      <c r="R61" s="31">
        <v>1706</v>
      </c>
      <c r="S61" s="31"/>
      <c r="T61" s="31"/>
      <c r="U61" s="31">
        <v>2302</v>
      </c>
      <c r="V61" s="31"/>
      <c r="W61" s="31"/>
      <c r="X61" s="31"/>
      <c r="Y61" s="31">
        <v>4008</v>
      </c>
    </row>
    <row r="62" spans="1:25" x14ac:dyDescent="0.35">
      <c r="B62" t="s">
        <v>174</v>
      </c>
      <c r="C62" t="s">
        <v>65</v>
      </c>
      <c r="D62" s="30">
        <v>9296</v>
      </c>
      <c r="E62" s="57">
        <v>-9296</v>
      </c>
      <c r="F62" s="30">
        <v>0</v>
      </c>
      <c r="G62"/>
      <c r="H62"/>
      <c r="I62"/>
      <c r="J62" s="54"/>
      <c r="N62" t="s">
        <v>24</v>
      </c>
      <c r="O62" t="s">
        <v>22</v>
      </c>
      <c r="P62" s="30"/>
      <c r="Q62" s="30">
        <v>1836</v>
      </c>
      <c r="R62" s="30"/>
      <c r="S62" s="30"/>
      <c r="T62" s="30"/>
      <c r="U62" s="30"/>
      <c r="V62" s="30"/>
      <c r="W62" s="30"/>
      <c r="X62" s="30"/>
      <c r="Y62" s="30">
        <v>1836</v>
      </c>
    </row>
    <row r="63" spans="1:25" x14ac:dyDescent="0.35">
      <c r="B63" t="s">
        <v>177</v>
      </c>
      <c r="C63" t="s">
        <v>55</v>
      </c>
      <c r="D63" s="30">
        <v>2612</v>
      </c>
      <c r="E63" s="57">
        <v>-2612</v>
      </c>
      <c r="F63" s="30">
        <v>0</v>
      </c>
      <c r="G63"/>
      <c r="H63"/>
      <c r="I63"/>
      <c r="J63" s="54"/>
      <c r="O63" t="s">
        <v>31</v>
      </c>
      <c r="P63" s="30"/>
      <c r="Q63" s="30"/>
      <c r="R63" s="30">
        <v>2508</v>
      </c>
      <c r="S63" s="30"/>
      <c r="T63" s="30"/>
      <c r="U63" s="30"/>
      <c r="V63" s="30"/>
      <c r="W63" s="30"/>
      <c r="X63" s="30"/>
      <c r="Y63" s="30">
        <v>2508</v>
      </c>
    </row>
    <row r="64" spans="1:25" x14ac:dyDescent="0.35">
      <c r="B64" t="s">
        <v>179</v>
      </c>
      <c r="C64" t="s">
        <v>36</v>
      </c>
      <c r="D64" s="30">
        <v>1540</v>
      </c>
      <c r="E64" s="57">
        <v>-1540</v>
      </c>
      <c r="F64" s="30">
        <v>0</v>
      </c>
      <c r="G64"/>
      <c r="H64"/>
      <c r="I64"/>
      <c r="J64" s="54"/>
      <c r="O64" t="s">
        <v>32</v>
      </c>
      <c r="P64" s="30"/>
      <c r="Q64" s="30"/>
      <c r="R64" s="30">
        <v>2508</v>
      </c>
      <c r="S64" s="30"/>
      <c r="T64" s="30"/>
      <c r="U64" s="30"/>
      <c r="V64" s="30"/>
      <c r="W64" s="30"/>
      <c r="X64" s="30"/>
      <c r="Y64" s="30">
        <v>2508</v>
      </c>
    </row>
    <row r="65" spans="1:25" x14ac:dyDescent="0.35">
      <c r="B65" t="s">
        <v>182</v>
      </c>
      <c r="C65" t="s">
        <v>180</v>
      </c>
      <c r="D65" s="30">
        <v>1082.8000000000002</v>
      </c>
      <c r="E65" s="57">
        <v>-1082.8000000000002</v>
      </c>
      <c r="F65" s="30">
        <v>0</v>
      </c>
      <c r="G65"/>
      <c r="H65"/>
      <c r="I65"/>
      <c r="J65" s="54"/>
      <c r="O65" t="s">
        <v>33</v>
      </c>
      <c r="P65" s="30"/>
      <c r="Q65" s="30"/>
      <c r="R65" s="30">
        <v>324</v>
      </c>
      <c r="S65" s="30"/>
      <c r="T65" s="30"/>
      <c r="U65" s="30"/>
      <c r="V65" s="30"/>
      <c r="W65" s="30"/>
      <c r="X65" s="30"/>
      <c r="Y65" s="30">
        <v>324</v>
      </c>
    </row>
    <row r="66" spans="1:25" x14ac:dyDescent="0.35">
      <c r="B66" t="s">
        <v>186</v>
      </c>
      <c r="C66" t="s">
        <v>21</v>
      </c>
      <c r="D66" s="30">
        <v>2008</v>
      </c>
      <c r="E66" s="57">
        <v>-2008</v>
      </c>
      <c r="F66" s="30">
        <v>0</v>
      </c>
      <c r="G66"/>
      <c r="H66"/>
      <c r="I66"/>
      <c r="J66" s="54"/>
      <c r="O66" t="s">
        <v>104</v>
      </c>
      <c r="P66" s="30"/>
      <c r="Q66" s="30"/>
      <c r="R66" s="30"/>
      <c r="S66" s="30">
        <v>11247.599999999999</v>
      </c>
      <c r="T66" s="30"/>
      <c r="U66" s="30"/>
      <c r="V66" s="30"/>
      <c r="W66" s="30"/>
      <c r="X66" s="30"/>
      <c r="Y66" s="30">
        <v>11247.599999999999</v>
      </c>
    </row>
    <row r="67" spans="1:25" x14ac:dyDescent="0.35">
      <c r="B67" t="s">
        <v>188</v>
      </c>
      <c r="C67" t="s">
        <v>8</v>
      </c>
      <c r="D67" s="30">
        <v>2424</v>
      </c>
      <c r="E67" s="57">
        <v>-2424</v>
      </c>
      <c r="F67" s="30">
        <v>0</v>
      </c>
      <c r="G67"/>
      <c r="H67"/>
      <c r="I67"/>
      <c r="J67" s="54"/>
      <c r="O67" t="s">
        <v>106</v>
      </c>
      <c r="P67" s="30"/>
      <c r="Q67" s="30"/>
      <c r="R67" s="30"/>
      <c r="S67" s="30">
        <v>11605.2</v>
      </c>
      <c r="T67" s="30"/>
      <c r="U67" s="30"/>
      <c r="V67" s="30"/>
      <c r="W67" s="30"/>
      <c r="X67" s="30"/>
      <c r="Y67" s="30">
        <v>11605.2</v>
      </c>
    </row>
    <row r="68" spans="1:25" x14ac:dyDescent="0.35">
      <c r="B68" t="s">
        <v>189</v>
      </c>
      <c r="C68" t="s">
        <v>61</v>
      </c>
      <c r="D68" s="30">
        <v>408</v>
      </c>
      <c r="E68" s="57">
        <v>-408</v>
      </c>
      <c r="F68" s="30">
        <v>0</v>
      </c>
      <c r="G68"/>
      <c r="H68"/>
      <c r="I68"/>
      <c r="J68" s="54"/>
      <c r="O68" t="s">
        <v>115</v>
      </c>
      <c r="P68" s="30"/>
      <c r="Q68" s="30"/>
      <c r="R68" s="30"/>
      <c r="S68" s="30"/>
      <c r="T68" s="30">
        <v>10618.8</v>
      </c>
      <c r="U68" s="30"/>
      <c r="V68" s="30"/>
      <c r="W68" s="30"/>
      <c r="X68" s="30"/>
      <c r="Y68" s="30">
        <v>10618.8</v>
      </c>
    </row>
    <row r="69" spans="1:25" x14ac:dyDescent="0.35">
      <c r="B69" t="s">
        <v>190</v>
      </c>
      <c r="C69" t="s">
        <v>55</v>
      </c>
      <c r="D69" s="30">
        <v>1050</v>
      </c>
      <c r="E69" s="57">
        <v>-1050</v>
      </c>
      <c r="F69" s="30">
        <v>0</v>
      </c>
      <c r="G69"/>
      <c r="H69"/>
      <c r="I69"/>
      <c r="J69" s="54"/>
      <c r="O69" t="s">
        <v>118</v>
      </c>
      <c r="P69" s="30"/>
      <c r="Q69" s="30"/>
      <c r="R69" s="30"/>
      <c r="S69" s="30"/>
      <c r="T69" s="30">
        <v>8778</v>
      </c>
      <c r="U69" s="30"/>
      <c r="V69" s="30"/>
      <c r="W69" s="30"/>
      <c r="X69" s="30"/>
      <c r="Y69" s="30">
        <v>8778</v>
      </c>
    </row>
    <row r="70" spans="1:25" x14ac:dyDescent="0.35">
      <c r="B70" t="s">
        <v>191</v>
      </c>
      <c r="C70" t="s">
        <v>65</v>
      </c>
      <c r="D70" s="30">
        <v>7775</v>
      </c>
      <c r="E70" s="57">
        <v>-7775</v>
      </c>
      <c r="F70" s="30">
        <v>0</v>
      </c>
      <c r="G70"/>
      <c r="H70"/>
      <c r="I70"/>
      <c r="J70" s="54"/>
      <c r="O70" t="s">
        <v>220</v>
      </c>
      <c r="P70" s="30"/>
      <c r="Q70" s="30"/>
      <c r="R70" s="30"/>
      <c r="S70" s="30"/>
      <c r="T70" s="30"/>
      <c r="U70" s="30"/>
      <c r="V70" s="30">
        <v>2860</v>
      </c>
      <c r="W70" s="30"/>
      <c r="X70" s="30"/>
      <c r="Y70" s="30">
        <v>2860</v>
      </c>
    </row>
    <row r="71" spans="1:25" x14ac:dyDescent="0.35">
      <c r="B71" t="s">
        <v>207</v>
      </c>
      <c r="C71" t="s">
        <v>65</v>
      </c>
      <c r="D71" s="30">
        <v>275</v>
      </c>
      <c r="E71" s="57">
        <v>-275</v>
      </c>
      <c r="F71" s="30">
        <v>0</v>
      </c>
      <c r="G71"/>
      <c r="H71"/>
      <c r="I71"/>
      <c r="J71" s="54"/>
      <c r="O71" t="s">
        <v>295</v>
      </c>
      <c r="P71" s="30"/>
      <c r="Q71" s="30"/>
      <c r="R71" s="30"/>
      <c r="S71" s="30"/>
      <c r="T71" s="30"/>
      <c r="U71" s="30"/>
      <c r="V71" s="30"/>
      <c r="W71" s="30"/>
      <c r="X71" s="30">
        <v>9111.2000000000007</v>
      </c>
      <c r="Y71" s="30">
        <v>9111.2000000000007</v>
      </c>
    </row>
    <row r="72" spans="1:25" x14ac:dyDescent="0.35">
      <c r="A72" s="29" t="s">
        <v>167</v>
      </c>
      <c r="B72" s="29"/>
      <c r="C72" s="29"/>
      <c r="D72" s="31">
        <v>37692</v>
      </c>
      <c r="E72" s="58">
        <v>-37692</v>
      </c>
      <c r="F72" s="31">
        <v>0</v>
      </c>
      <c r="G72"/>
      <c r="H72"/>
      <c r="I72"/>
      <c r="J72" s="54"/>
      <c r="N72" s="29" t="s">
        <v>144</v>
      </c>
      <c r="O72" s="29"/>
      <c r="P72" s="31"/>
      <c r="Q72" s="31">
        <v>1836</v>
      </c>
      <c r="R72" s="31">
        <v>5340</v>
      </c>
      <c r="S72" s="31">
        <v>22852.799999999999</v>
      </c>
      <c r="T72" s="31">
        <v>19396.8</v>
      </c>
      <c r="U72" s="31"/>
      <c r="V72" s="31">
        <v>2860</v>
      </c>
      <c r="W72" s="31"/>
      <c r="X72" s="31">
        <v>9111.2000000000007</v>
      </c>
      <c r="Y72" s="31">
        <v>61396.800000000003</v>
      </c>
    </row>
    <row r="73" spans="1:25" x14ac:dyDescent="0.35">
      <c r="A73">
        <v>12</v>
      </c>
      <c r="B73" t="s">
        <v>217</v>
      </c>
      <c r="C73" t="s">
        <v>233</v>
      </c>
      <c r="D73" s="30">
        <v>799.2</v>
      </c>
      <c r="E73" s="57">
        <v>-799.2</v>
      </c>
      <c r="F73" s="30">
        <v>0</v>
      </c>
      <c r="G73"/>
      <c r="H73"/>
      <c r="I73"/>
      <c r="J73" s="54"/>
      <c r="N73" t="s">
        <v>15</v>
      </c>
      <c r="O73" t="s">
        <v>12</v>
      </c>
      <c r="P73" s="30">
        <v>2067</v>
      </c>
      <c r="Q73" s="30"/>
      <c r="R73" s="30"/>
      <c r="S73" s="30"/>
      <c r="T73" s="30"/>
      <c r="U73" s="30"/>
      <c r="V73" s="30"/>
      <c r="W73" s="30"/>
      <c r="X73" s="30"/>
      <c r="Y73" s="30">
        <v>2067</v>
      </c>
    </row>
    <row r="74" spans="1:25" x14ac:dyDescent="0.35">
      <c r="B74" t="s">
        <v>219</v>
      </c>
      <c r="C74" t="s">
        <v>8</v>
      </c>
      <c r="D74" s="30">
        <v>2228</v>
      </c>
      <c r="E74" s="57">
        <v>-2228</v>
      </c>
      <c r="F74" s="30">
        <v>0</v>
      </c>
      <c r="G74"/>
      <c r="H74"/>
      <c r="I74"/>
      <c r="J74" s="54"/>
      <c r="N74" s="29" t="s">
        <v>145</v>
      </c>
      <c r="O74" s="29"/>
      <c r="P74" s="31">
        <v>2067</v>
      </c>
      <c r="Q74" s="31"/>
      <c r="R74" s="31"/>
      <c r="S74" s="31"/>
      <c r="T74" s="31"/>
      <c r="U74" s="31"/>
      <c r="V74" s="31"/>
      <c r="W74" s="31"/>
      <c r="X74" s="31"/>
      <c r="Y74" s="31">
        <v>2067</v>
      </c>
    </row>
    <row r="75" spans="1:25" x14ac:dyDescent="0.35">
      <c r="B75" t="s">
        <v>220</v>
      </c>
      <c r="C75" t="s">
        <v>24</v>
      </c>
      <c r="D75" s="30">
        <v>2860</v>
      </c>
      <c r="E75" s="57"/>
      <c r="F75" s="30">
        <v>2860</v>
      </c>
      <c r="G75"/>
      <c r="N75" t="s">
        <v>55</v>
      </c>
      <c r="O75" t="s">
        <v>53</v>
      </c>
      <c r="P75" s="30"/>
      <c r="Q75" s="30"/>
      <c r="R75" s="30">
        <v>1452</v>
      </c>
      <c r="S75" s="30"/>
      <c r="T75" s="30"/>
      <c r="U75" s="30"/>
      <c r="V75" s="30"/>
      <c r="W75" s="30"/>
      <c r="X75" s="30"/>
      <c r="Y75" s="30">
        <v>1452</v>
      </c>
    </row>
    <row r="76" spans="1:25" x14ac:dyDescent="0.35">
      <c r="B76" t="s">
        <v>225</v>
      </c>
      <c r="C76" t="s">
        <v>21</v>
      </c>
      <c r="D76" s="30">
        <v>6108</v>
      </c>
      <c r="E76" s="57">
        <v>-6108</v>
      </c>
      <c r="F76" s="30">
        <v>0</v>
      </c>
      <c r="O76" t="s">
        <v>69</v>
      </c>
      <c r="P76" s="30"/>
      <c r="Q76" s="30"/>
      <c r="R76" s="30"/>
      <c r="S76" s="30">
        <v>3968</v>
      </c>
      <c r="T76" s="30"/>
      <c r="U76" s="30"/>
      <c r="V76" s="30"/>
      <c r="W76" s="30"/>
      <c r="X76" s="30"/>
      <c r="Y76" s="30">
        <v>3968</v>
      </c>
    </row>
    <row r="77" spans="1:25" x14ac:dyDescent="0.35">
      <c r="B77" t="s">
        <v>226</v>
      </c>
      <c r="C77" t="s">
        <v>65</v>
      </c>
      <c r="D77" s="30">
        <v>10120</v>
      </c>
      <c r="E77" s="57"/>
      <c r="F77" s="30">
        <v>10120</v>
      </c>
      <c r="O77" t="s">
        <v>177</v>
      </c>
      <c r="P77" s="30"/>
      <c r="Q77" s="30"/>
      <c r="R77" s="30"/>
      <c r="S77" s="30"/>
      <c r="T77" s="30"/>
      <c r="U77" s="30">
        <v>2612</v>
      </c>
      <c r="V77" s="30"/>
      <c r="W77" s="30"/>
      <c r="X77" s="30"/>
      <c r="Y77" s="30">
        <v>2612</v>
      </c>
    </row>
    <row r="78" spans="1:25" x14ac:dyDescent="0.35">
      <c r="B78" t="s">
        <v>310</v>
      </c>
      <c r="C78" t="s">
        <v>8</v>
      </c>
      <c r="D78" s="30">
        <v>2973</v>
      </c>
      <c r="E78" s="57">
        <v>-2973</v>
      </c>
      <c r="F78" s="30">
        <v>0</v>
      </c>
      <c r="O78" t="s">
        <v>190</v>
      </c>
      <c r="P78" s="30"/>
      <c r="Q78" s="30"/>
      <c r="R78" s="30"/>
      <c r="S78" s="30"/>
      <c r="T78" s="30"/>
      <c r="U78" s="30">
        <v>1050</v>
      </c>
      <c r="V78" s="30"/>
      <c r="W78" s="30"/>
      <c r="X78" s="30"/>
      <c r="Y78" s="30">
        <v>1050</v>
      </c>
    </row>
    <row r="79" spans="1:25" x14ac:dyDescent="0.35">
      <c r="A79" s="29" t="s">
        <v>231</v>
      </c>
      <c r="B79" s="29"/>
      <c r="C79" s="29"/>
      <c r="D79" s="31">
        <v>25088.2</v>
      </c>
      <c r="E79" s="58">
        <v>-12108.2</v>
      </c>
      <c r="F79" s="31">
        <v>12980</v>
      </c>
      <c r="O79" t="s">
        <v>296</v>
      </c>
      <c r="P79" s="30"/>
      <c r="Q79" s="30"/>
      <c r="R79" s="30"/>
      <c r="S79" s="30"/>
      <c r="T79" s="30"/>
      <c r="U79" s="30"/>
      <c r="V79" s="30"/>
      <c r="W79" s="30"/>
      <c r="X79" s="30">
        <v>1200</v>
      </c>
      <c r="Y79" s="30">
        <v>1200</v>
      </c>
    </row>
    <row r="80" spans="1:25" x14ac:dyDescent="0.35">
      <c r="A80">
        <v>1</v>
      </c>
      <c r="B80" t="s">
        <v>236</v>
      </c>
      <c r="C80" t="s">
        <v>238</v>
      </c>
      <c r="D80" s="30">
        <v>10399</v>
      </c>
      <c r="E80" s="57">
        <v>-10399</v>
      </c>
      <c r="F80" s="30">
        <v>0</v>
      </c>
      <c r="N80" s="29" t="s">
        <v>146</v>
      </c>
      <c r="O80" s="29"/>
      <c r="P80" s="31"/>
      <c r="Q80" s="31"/>
      <c r="R80" s="31">
        <v>1452</v>
      </c>
      <c r="S80" s="31">
        <v>3968</v>
      </c>
      <c r="T80" s="31"/>
      <c r="U80" s="31">
        <v>3662</v>
      </c>
      <c r="V80" s="31"/>
      <c r="W80" s="31"/>
      <c r="X80" s="31">
        <v>1200</v>
      </c>
      <c r="Y80" s="31">
        <v>10282</v>
      </c>
    </row>
    <row r="81" spans="1:25" x14ac:dyDescent="0.35">
      <c r="B81" t="s">
        <v>249</v>
      </c>
      <c r="C81" t="s">
        <v>65</v>
      </c>
      <c r="D81" s="30">
        <v>0</v>
      </c>
      <c r="E81" s="57">
        <v>0</v>
      </c>
      <c r="F81" s="30">
        <v>0</v>
      </c>
      <c r="N81" t="s">
        <v>65</v>
      </c>
      <c r="O81" t="s">
        <v>63</v>
      </c>
      <c r="P81" s="30"/>
      <c r="Q81" s="30"/>
      <c r="R81" s="30">
        <v>6734</v>
      </c>
      <c r="S81" s="30"/>
      <c r="T81" s="30"/>
      <c r="U81" s="30"/>
      <c r="V81" s="30"/>
      <c r="W81" s="30"/>
      <c r="X81" s="30"/>
      <c r="Y81" s="30">
        <v>6734</v>
      </c>
    </row>
    <row r="82" spans="1:25" x14ac:dyDescent="0.35">
      <c r="B82" t="s">
        <v>252</v>
      </c>
      <c r="C82" t="s">
        <v>238</v>
      </c>
      <c r="D82" s="30">
        <v>49</v>
      </c>
      <c r="E82" s="57">
        <v>-49</v>
      </c>
      <c r="F82" s="30">
        <v>0</v>
      </c>
      <c r="O82" t="s">
        <v>107</v>
      </c>
      <c r="P82" s="30"/>
      <c r="Q82" s="30"/>
      <c r="R82" s="30"/>
      <c r="S82" s="30">
        <v>8123</v>
      </c>
      <c r="T82" s="30"/>
      <c r="U82" s="30"/>
      <c r="V82" s="30"/>
      <c r="W82" s="30"/>
      <c r="X82" s="30"/>
      <c r="Y82" s="30">
        <v>8123</v>
      </c>
    </row>
    <row r="83" spans="1:25" x14ac:dyDescent="0.35">
      <c r="B83" t="s">
        <v>255</v>
      </c>
      <c r="C83" t="s">
        <v>21</v>
      </c>
      <c r="D83" s="30">
        <v>340</v>
      </c>
      <c r="E83" s="57">
        <v>-340</v>
      </c>
      <c r="F83" s="30">
        <v>0</v>
      </c>
      <c r="O83" t="s">
        <v>133</v>
      </c>
      <c r="P83" s="30"/>
      <c r="Q83" s="30"/>
      <c r="R83" s="30"/>
      <c r="S83" s="30"/>
      <c r="T83" s="30">
        <v>8123</v>
      </c>
      <c r="U83" s="30"/>
      <c r="V83" s="30"/>
      <c r="W83" s="30"/>
      <c r="X83" s="30"/>
      <c r="Y83" s="30">
        <v>8123</v>
      </c>
    </row>
    <row r="84" spans="1:25" x14ac:dyDescent="0.35">
      <c r="B84" t="s">
        <v>257</v>
      </c>
      <c r="C84" t="s">
        <v>238</v>
      </c>
      <c r="D84" s="30">
        <v>3408</v>
      </c>
      <c r="E84" s="57">
        <v>-3408</v>
      </c>
      <c r="F84" s="30">
        <v>0</v>
      </c>
      <c r="O84" t="s">
        <v>174</v>
      </c>
      <c r="P84" s="30"/>
      <c r="Q84" s="30"/>
      <c r="R84" s="30"/>
      <c r="S84" s="30"/>
      <c r="T84" s="30"/>
      <c r="U84" s="30">
        <v>9296</v>
      </c>
      <c r="V84" s="30"/>
      <c r="W84" s="30"/>
      <c r="X84" s="30"/>
      <c r="Y84" s="30">
        <v>9296</v>
      </c>
    </row>
    <row r="85" spans="1:25" x14ac:dyDescent="0.35">
      <c r="B85" t="s">
        <v>261</v>
      </c>
      <c r="C85" t="s">
        <v>21</v>
      </c>
      <c r="D85" s="30">
        <v>5887</v>
      </c>
      <c r="E85" s="57"/>
      <c r="F85" s="30">
        <v>5887</v>
      </c>
      <c r="O85" t="s">
        <v>191</v>
      </c>
      <c r="P85" s="30"/>
      <c r="Q85" s="30"/>
      <c r="R85" s="30"/>
      <c r="S85" s="30"/>
      <c r="T85" s="30"/>
      <c r="U85" s="30">
        <v>7775</v>
      </c>
      <c r="V85" s="30"/>
      <c r="W85" s="30"/>
      <c r="X85" s="30"/>
      <c r="Y85" s="30">
        <v>7775</v>
      </c>
    </row>
    <row r="86" spans="1:25" x14ac:dyDescent="0.35">
      <c r="B86" t="s">
        <v>263</v>
      </c>
      <c r="C86" t="s">
        <v>8</v>
      </c>
      <c r="D86" s="30">
        <v>2866</v>
      </c>
      <c r="E86" s="57">
        <v>-2866</v>
      </c>
      <c r="F86" s="30">
        <v>0</v>
      </c>
      <c r="O86" t="s">
        <v>207</v>
      </c>
      <c r="P86" s="30"/>
      <c r="Q86" s="30"/>
      <c r="R86" s="30"/>
      <c r="S86" s="30"/>
      <c r="T86" s="30"/>
      <c r="U86" s="30">
        <v>275</v>
      </c>
      <c r="V86" s="30"/>
      <c r="W86" s="30"/>
      <c r="X86" s="30"/>
      <c r="Y86" s="30">
        <v>275</v>
      </c>
    </row>
    <row r="87" spans="1:25" x14ac:dyDescent="0.35">
      <c r="B87" t="s">
        <v>264</v>
      </c>
      <c r="C87" t="s">
        <v>65</v>
      </c>
      <c r="D87" s="30">
        <v>10310</v>
      </c>
      <c r="E87" s="57"/>
      <c r="F87" s="30">
        <v>10310</v>
      </c>
      <c r="O87" t="s">
        <v>226</v>
      </c>
      <c r="P87" s="30"/>
      <c r="Q87" s="30"/>
      <c r="R87" s="30"/>
      <c r="S87" s="30"/>
      <c r="T87" s="30"/>
      <c r="U87" s="30"/>
      <c r="V87" s="30">
        <v>10120</v>
      </c>
      <c r="W87" s="30"/>
      <c r="X87" s="30"/>
      <c r="Y87" s="30">
        <v>10120</v>
      </c>
    </row>
    <row r="88" spans="1:25" x14ac:dyDescent="0.35">
      <c r="A88" s="29" t="s">
        <v>266</v>
      </c>
      <c r="B88" s="29"/>
      <c r="C88" s="29"/>
      <c r="D88" s="31">
        <v>33259</v>
      </c>
      <c r="E88" s="58">
        <v>-17062</v>
      </c>
      <c r="F88" s="31">
        <v>16197</v>
      </c>
      <c r="O88" t="s">
        <v>249</v>
      </c>
      <c r="P88" s="30"/>
      <c r="Q88" s="30"/>
      <c r="R88" s="30"/>
      <c r="S88" s="30"/>
      <c r="T88" s="30"/>
      <c r="U88" s="30"/>
      <c r="V88" s="30"/>
      <c r="W88" s="30">
        <v>0</v>
      </c>
      <c r="X88" s="30"/>
      <c r="Y88" s="30">
        <v>0</v>
      </c>
    </row>
    <row r="89" spans="1:25" x14ac:dyDescent="0.35">
      <c r="A89">
        <v>2</v>
      </c>
      <c r="B89" t="s">
        <v>268</v>
      </c>
      <c r="C89" t="s">
        <v>274</v>
      </c>
      <c r="D89" s="30">
        <v>5356</v>
      </c>
      <c r="E89" s="57">
        <v>-5356</v>
      </c>
      <c r="F89" s="30">
        <v>0</v>
      </c>
      <c r="O89" t="s">
        <v>264</v>
      </c>
      <c r="P89" s="30"/>
      <c r="Q89" s="30"/>
      <c r="R89" s="30"/>
      <c r="S89" s="30"/>
      <c r="T89" s="30"/>
      <c r="U89" s="30"/>
      <c r="V89" s="30"/>
      <c r="W89" s="30">
        <v>10310</v>
      </c>
      <c r="X89" s="30"/>
      <c r="Y89" s="30">
        <v>10310</v>
      </c>
    </row>
    <row r="90" spans="1:25" x14ac:dyDescent="0.35">
      <c r="B90" t="s">
        <v>272</v>
      </c>
      <c r="C90" t="s">
        <v>36</v>
      </c>
      <c r="D90" s="30">
        <v>1750</v>
      </c>
      <c r="E90" s="57">
        <v>-1750</v>
      </c>
      <c r="F90" s="30">
        <v>0</v>
      </c>
      <c r="N90" s="29" t="s">
        <v>211</v>
      </c>
      <c r="O90" s="29"/>
      <c r="P90" s="31"/>
      <c r="Q90" s="31"/>
      <c r="R90" s="31">
        <v>6734</v>
      </c>
      <c r="S90" s="31">
        <v>8123</v>
      </c>
      <c r="T90" s="31">
        <v>8123</v>
      </c>
      <c r="U90" s="31">
        <v>17346</v>
      </c>
      <c r="V90" s="31">
        <v>10120</v>
      </c>
      <c r="W90" s="31">
        <v>10310</v>
      </c>
      <c r="X90" s="31"/>
      <c r="Y90" s="31">
        <v>60756</v>
      </c>
    </row>
    <row r="91" spans="1:25" x14ac:dyDescent="0.35">
      <c r="B91" t="s">
        <v>273</v>
      </c>
      <c r="C91" t="s">
        <v>274</v>
      </c>
      <c r="D91" s="30">
        <v>130</v>
      </c>
      <c r="E91" s="57">
        <v>-130</v>
      </c>
      <c r="F91" s="30">
        <v>0</v>
      </c>
      <c r="N91" t="s">
        <v>180</v>
      </c>
      <c r="O91" t="s">
        <v>182</v>
      </c>
      <c r="P91" s="30"/>
      <c r="Q91" s="30"/>
      <c r="R91" s="30"/>
      <c r="S91" s="30"/>
      <c r="T91" s="30"/>
      <c r="U91" s="30">
        <v>1082.8000000000002</v>
      </c>
      <c r="V91" s="30"/>
      <c r="W91" s="30"/>
      <c r="X91" s="30"/>
      <c r="Y91" s="30">
        <v>1082.8000000000002</v>
      </c>
    </row>
    <row r="92" spans="1:25" x14ac:dyDescent="0.35">
      <c r="B92" t="s">
        <v>286</v>
      </c>
      <c r="C92" t="s">
        <v>238</v>
      </c>
      <c r="D92" s="30">
        <v>3198</v>
      </c>
      <c r="E92" s="57">
        <v>-3198</v>
      </c>
      <c r="F92" s="30">
        <v>0</v>
      </c>
      <c r="N92" s="29" t="s">
        <v>192</v>
      </c>
      <c r="O92" s="29"/>
      <c r="P92" s="31"/>
      <c r="Q92" s="31"/>
      <c r="R92" s="31"/>
      <c r="S92" s="31"/>
      <c r="T92" s="31"/>
      <c r="U92" s="31">
        <v>1082.8000000000002</v>
      </c>
      <c r="V92" s="31"/>
      <c r="W92" s="31"/>
      <c r="X92" s="31"/>
      <c r="Y92" s="31">
        <v>1082.8000000000002</v>
      </c>
    </row>
    <row r="93" spans="1:25" x14ac:dyDescent="0.35">
      <c r="B93" t="s">
        <v>287</v>
      </c>
      <c r="C93" t="s">
        <v>36</v>
      </c>
      <c r="D93" s="30">
        <v>225</v>
      </c>
      <c r="E93" s="57">
        <v>-225</v>
      </c>
      <c r="F93" s="30">
        <v>0</v>
      </c>
      <c r="N93" t="s">
        <v>233</v>
      </c>
      <c r="O93" t="s">
        <v>217</v>
      </c>
      <c r="P93" s="30"/>
      <c r="Q93" s="30"/>
      <c r="R93" s="30"/>
      <c r="S93" s="30"/>
      <c r="T93" s="30"/>
      <c r="U93" s="30"/>
      <c r="V93" s="30">
        <v>799.2</v>
      </c>
      <c r="W93" s="30"/>
      <c r="X93" s="30"/>
      <c r="Y93" s="30">
        <v>799.2</v>
      </c>
    </row>
    <row r="94" spans="1:25" x14ac:dyDescent="0.35">
      <c r="B94" t="s">
        <v>294</v>
      </c>
      <c r="C94" t="s">
        <v>8</v>
      </c>
      <c r="D94" s="30">
        <v>1694</v>
      </c>
      <c r="E94" s="57">
        <v>-1694</v>
      </c>
      <c r="F94" s="30">
        <v>0</v>
      </c>
      <c r="N94" s="29" t="s">
        <v>234</v>
      </c>
      <c r="O94" s="29"/>
      <c r="P94" s="31"/>
      <c r="Q94" s="31"/>
      <c r="R94" s="31"/>
      <c r="S94" s="31"/>
      <c r="T94" s="31"/>
      <c r="U94" s="31"/>
      <c r="V94" s="31">
        <v>799.2</v>
      </c>
      <c r="W94" s="31"/>
      <c r="X94" s="31"/>
      <c r="Y94" s="31">
        <v>799.2</v>
      </c>
    </row>
    <row r="95" spans="1:25" x14ac:dyDescent="0.35">
      <c r="B95" t="s">
        <v>295</v>
      </c>
      <c r="C95" t="s">
        <v>24</v>
      </c>
      <c r="D95" s="30">
        <v>9111.2000000000007</v>
      </c>
      <c r="E95" s="57"/>
      <c r="F95" s="30">
        <v>9111.2000000000007</v>
      </c>
      <c r="N95" t="s">
        <v>238</v>
      </c>
      <c r="O95" t="s">
        <v>236</v>
      </c>
      <c r="P95" s="30"/>
      <c r="Q95" s="30"/>
      <c r="R95" s="30"/>
      <c r="S95" s="30"/>
      <c r="T95" s="30"/>
      <c r="U95" s="30"/>
      <c r="V95" s="30"/>
      <c r="W95" s="30">
        <v>10399</v>
      </c>
      <c r="X95" s="30"/>
      <c r="Y95" s="30">
        <v>10399</v>
      </c>
    </row>
    <row r="96" spans="1:25" x14ac:dyDescent="0.35">
      <c r="B96" t="s">
        <v>296</v>
      </c>
      <c r="C96" t="s">
        <v>55</v>
      </c>
      <c r="D96" s="30">
        <v>1200</v>
      </c>
      <c r="E96" s="57"/>
      <c r="F96" s="30">
        <v>1200</v>
      </c>
      <c r="O96" t="s">
        <v>252</v>
      </c>
      <c r="P96" s="30"/>
      <c r="Q96" s="30"/>
      <c r="R96" s="30"/>
      <c r="S96" s="30"/>
      <c r="T96" s="30"/>
      <c r="U96" s="30"/>
      <c r="V96" s="30"/>
      <c r="W96" s="30">
        <v>49</v>
      </c>
      <c r="X96" s="30"/>
      <c r="Y96" s="30">
        <v>49</v>
      </c>
    </row>
    <row r="97" spans="1:25" x14ac:dyDescent="0.35">
      <c r="B97" t="s">
        <v>301</v>
      </c>
      <c r="C97" t="s">
        <v>303</v>
      </c>
      <c r="D97" s="30">
        <v>2022</v>
      </c>
      <c r="E97" s="57">
        <v>-2022</v>
      </c>
      <c r="F97" s="30"/>
      <c r="O97" t="s">
        <v>257</v>
      </c>
      <c r="P97" s="30"/>
      <c r="Q97" s="30"/>
      <c r="R97" s="30"/>
      <c r="S97" s="30"/>
      <c r="T97" s="30"/>
      <c r="U97" s="30"/>
      <c r="V97" s="30"/>
      <c r="W97" s="30">
        <v>3408</v>
      </c>
      <c r="X97" s="30"/>
      <c r="Y97" s="30">
        <v>3408</v>
      </c>
    </row>
    <row r="98" spans="1:25" x14ac:dyDescent="0.35">
      <c r="A98" s="29" t="s">
        <v>293</v>
      </c>
      <c r="B98" s="29"/>
      <c r="C98" s="29"/>
      <c r="D98" s="31">
        <v>24686.2</v>
      </c>
      <c r="E98" s="58">
        <v>-14375</v>
      </c>
      <c r="F98" s="31">
        <v>10311.200000000001</v>
      </c>
      <c r="O98" t="s">
        <v>286</v>
      </c>
      <c r="P98" s="30"/>
      <c r="Q98" s="30"/>
      <c r="R98" s="30"/>
      <c r="S98" s="30"/>
      <c r="T98" s="30"/>
      <c r="U98" s="30"/>
      <c r="V98" s="30"/>
      <c r="W98" s="30"/>
      <c r="X98" s="30">
        <v>3198</v>
      </c>
      <c r="Y98" s="30">
        <v>3198</v>
      </c>
    </row>
    <row r="99" spans="1:25" x14ac:dyDescent="0.35">
      <c r="A99" t="s">
        <v>137</v>
      </c>
      <c r="D99" s="30">
        <v>262080.7</v>
      </c>
      <c r="E99" s="57">
        <v>-214469.5</v>
      </c>
      <c r="F99" s="30">
        <v>47611.199999999997</v>
      </c>
      <c r="N99" s="29" t="s">
        <v>267</v>
      </c>
      <c r="O99" s="29"/>
      <c r="P99" s="31"/>
      <c r="Q99" s="31"/>
      <c r="R99" s="31"/>
      <c r="S99" s="31"/>
      <c r="T99" s="31"/>
      <c r="U99" s="31"/>
      <c r="V99" s="31"/>
      <c r="W99" s="31">
        <v>13856</v>
      </c>
      <c r="X99" s="31">
        <v>3198</v>
      </c>
      <c r="Y99" s="31">
        <v>17054</v>
      </c>
    </row>
    <row r="100" spans="1:25" x14ac:dyDescent="0.35">
      <c r="E100"/>
      <c r="F100"/>
      <c r="N100" t="s">
        <v>274</v>
      </c>
      <c r="O100" t="s">
        <v>268</v>
      </c>
      <c r="P100" s="30"/>
      <c r="Q100" s="30"/>
      <c r="R100" s="30"/>
      <c r="S100" s="30"/>
      <c r="T100" s="30"/>
      <c r="U100" s="30"/>
      <c r="V100" s="30"/>
      <c r="W100" s="30"/>
      <c r="X100" s="30">
        <v>5356</v>
      </c>
      <c r="Y100" s="30">
        <v>5356</v>
      </c>
    </row>
    <row r="101" spans="1:25" x14ac:dyDescent="0.35">
      <c r="E101"/>
      <c r="F101"/>
      <c r="O101" t="s">
        <v>273</v>
      </c>
      <c r="P101" s="30"/>
      <c r="Q101" s="30"/>
      <c r="R101" s="30"/>
      <c r="S101" s="30"/>
      <c r="T101" s="30"/>
      <c r="U101" s="30"/>
      <c r="V101" s="30"/>
      <c r="W101" s="30"/>
      <c r="X101" s="30">
        <v>130</v>
      </c>
      <c r="Y101" s="30">
        <v>130</v>
      </c>
    </row>
    <row r="102" spans="1:25" x14ac:dyDescent="0.35">
      <c r="E102"/>
      <c r="F102"/>
      <c r="N102" s="29" t="s">
        <v>275</v>
      </c>
      <c r="O102" s="29"/>
      <c r="P102" s="31"/>
      <c r="Q102" s="31"/>
      <c r="R102" s="31"/>
      <c r="S102" s="31"/>
      <c r="T102" s="31"/>
      <c r="U102" s="31"/>
      <c r="V102" s="31"/>
      <c r="W102" s="31"/>
      <c r="X102" s="31">
        <v>5486</v>
      </c>
      <c r="Y102" s="31">
        <v>5486</v>
      </c>
    </row>
    <row r="103" spans="1:25" x14ac:dyDescent="0.35">
      <c r="E103"/>
      <c r="F103"/>
      <c r="N103" t="s">
        <v>303</v>
      </c>
      <c r="O103" t="s">
        <v>301</v>
      </c>
      <c r="P103" s="30"/>
      <c r="Q103" s="30"/>
      <c r="R103" s="30"/>
      <c r="S103" s="30"/>
      <c r="T103" s="30"/>
      <c r="U103" s="30"/>
      <c r="V103" s="30"/>
      <c r="W103" s="30"/>
      <c r="X103" s="30">
        <v>2022</v>
      </c>
      <c r="Y103" s="30">
        <v>2022</v>
      </c>
    </row>
    <row r="104" spans="1:25" x14ac:dyDescent="0.35">
      <c r="E104"/>
      <c r="F104"/>
      <c r="N104" s="29" t="s">
        <v>304</v>
      </c>
      <c r="O104" s="29"/>
      <c r="P104" s="31"/>
      <c r="Q104" s="31"/>
      <c r="R104" s="31"/>
      <c r="S104" s="31"/>
      <c r="T104" s="31"/>
      <c r="U104" s="31"/>
      <c r="V104" s="31"/>
      <c r="W104" s="31"/>
      <c r="X104" s="31">
        <v>2022</v>
      </c>
      <c r="Y104" s="31">
        <v>2022</v>
      </c>
    </row>
    <row r="105" spans="1:25" x14ac:dyDescent="0.35">
      <c r="E105"/>
      <c r="F105"/>
      <c r="N105" t="s">
        <v>137</v>
      </c>
      <c r="P105" s="30">
        <v>6809.5</v>
      </c>
      <c r="Q105" s="30">
        <v>5134</v>
      </c>
      <c r="R105" s="30">
        <v>33380.199999999997</v>
      </c>
      <c r="S105" s="30">
        <v>43516.800000000003</v>
      </c>
      <c r="T105" s="30">
        <v>52514.8</v>
      </c>
      <c r="U105" s="30">
        <v>37692</v>
      </c>
      <c r="V105" s="30">
        <v>25088.2</v>
      </c>
      <c r="W105" s="30">
        <v>33259</v>
      </c>
      <c r="X105" s="30">
        <v>24686.2</v>
      </c>
      <c r="Y105" s="30">
        <v>262080.7</v>
      </c>
    </row>
    <row r="106" spans="1:25" x14ac:dyDescent="0.35">
      <c r="E106"/>
      <c r="F106"/>
    </row>
    <row r="107" spans="1:25" x14ac:dyDescent="0.35">
      <c r="E107"/>
      <c r="F107"/>
    </row>
    <row r="108" spans="1:25" x14ac:dyDescent="0.35">
      <c r="E108"/>
      <c r="F108"/>
    </row>
    <row r="109" spans="1:25" x14ac:dyDescent="0.35">
      <c r="E109"/>
      <c r="F109"/>
    </row>
    <row r="110" spans="1:25" x14ac:dyDescent="0.35">
      <c r="E110"/>
      <c r="F110"/>
    </row>
    <row r="111" spans="1:25" x14ac:dyDescent="0.35">
      <c r="E111"/>
      <c r="F111"/>
    </row>
    <row r="112" spans="1:25" x14ac:dyDescent="0.35">
      <c r="E112"/>
      <c r="F112"/>
    </row>
    <row r="113" spans="5:6" x14ac:dyDescent="0.35">
      <c r="E113"/>
      <c r="F113"/>
    </row>
    <row r="114" spans="5:6" x14ac:dyDescent="0.35">
      <c r="E114"/>
      <c r="F114"/>
    </row>
    <row r="115" spans="5:6" x14ac:dyDescent="0.35">
      <c r="E115"/>
      <c r="F115"/>
    </row>
    <row r="116" spans="5:6" x14ac:dyDescent="0.35">
      <c r="E116"/>
      <c r="F116"/>
    </row>
    <row r="117" spans="5:6" x14ac:dyDescent="0.35">
      <c r="E117"/>
      <c r="F117"/>
    </row>
    <row r="118" spans="5:6" x14ac:dyDescent="0.35">
      <c r="E118"/>
      <c r="F118"/>
    </row>
    <row r="119" spans="5:6" x14ac:dyDescent="0.35">
      <c r="E119"/>
      <c r="F119"/>
    </row>
    <row r="120" spans="5:6" x14ac:dyDescent="0.35">
      <c r="E120"/>
      <c r="F120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D100"/>
  <sheetViews>
    <sheetView topLeftCell="A82" workbookViewId="0">
      <selection activeCell="B95" sqref="B95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23"/>
    </row>
    <row r="2" spans="1:4" x14ac:dyDescent="0.35">
      <c r="A2" s="25"/>
      <c r="B2" s="25"/>
      <c r="C2" s="25"/>
      <c r="D2" s="23"/>
    </row>
    <row r="3" spans="1:4" x14ac:dyDescent="0.35">
      <c r="A3" s="26" t="s">
        <v>169</v>
      </c>
      <c r="B3" s="26" t="s">
        <v>2</v>
      </c>
      <c r="C3" s="26" t="s">
        <v>1</v>
      </c>
      <c r="D3" s="23"/>
    </row>
    <row r="4" spans="1:4" x14ac:dyDescent="0.35">
      <c r="A4" s="28">
        <v>5</v>
      </c>
      <c r="B4" s="27" t="s">
        <v>6</v>
      </c>
      <c r="C4" t="s">
        <v>8</v>
      </c>
      <c r="D4" s="23">
        <v>80</v>
      </c>
    </row>
    <row r="5" spans="1:4" x14ac:dyDescent="0.35">
      <c r="A5" s="29" t="s">
        <v>277</v>
      </c>
      <c r="B5" s="29"/>
      <c r="C5" s="29"/>
      <c r="D5" s="34">
        <f>SUM(D4)</f>
        <v>80</v>
      </c>
    </row>
    <row r="6" spans="1:4" x14ac:dyDescent="0.35">
      <c r="A6" s="27">
        <v>6</v>
      </c>
      <c r="B6" s="27" t="s">
        <v>11</v>
      </c>
      <c r="C6" t="s">
        <v>8</v>
      </c>
      <c r="D6" s="23">
        <v>80</v>
      </c>
    </row>
    <row r="7" spans="1:4" x14ac:dyDescent="0.35">
      <c r="A7" s="27"/>
      <c r="B7" s="27" t="s">
        <v>12</v>
      </c>
      <c r="C7" t="s">
        <v>15</v>
      </c>
      <c r="D7" s="23">
        <v>80</v>
      </c>
    </row>
    <row r="8" spans="1:4" x14ac:dyDescent="0.35">
      <c r="A8" s="27"/>
      <c r="B8" s="27" t="s">
        <v>13</v>
      </c>
      <c r="C8" t="s">
        <v>8</v>
      </c>
      <c r="D8" s="23">
        <v>80</v>
      </c>
    </row>
    <row r="9" spans="1:4" x14ac:dyDescent="0.35">
      <c r="A9" s="28"/>
      <c r="B9" s="27" t="s">
        <v>19</v>
      </c>
      <c r="C9" t="s">
        <v>21</v>
      </c>
      <c r="D9" s="23">
        <v>80</v>
      </c>
    </row>
    <row r="10" spans="1:4" x14ac:dyDescent="0.35">
      <c r="A10" s="29" t="s">
        <v>278</v>
      </c>
      <c r="B10" s="29"/>
      <c r="C10" s="29"/>
      <c r="D10" s="35">
        <f>SUM(D6:D9)</f>
        <v>320</v>
      </c>
    </row>
    <row r="11" spans="1:4" x14ac:dyDescent="0.35">
      <c r="A11" s="27">
        <v>7</v>
      </c>
      <c r="B11" s="27" t="s">
        <v>22</v>
      </c>
      <c r="C11" t="s">
        <v>24</v>
      </c>
      <c r="D11" s="23">
        <v>80</v>
      </c>
    </row>
    <row r="12" spans="1:4" x14ac:dyDescent="0.35">
      <c r="A12" s="27"/>
      <c r="B12" s="27" t="s">
        <v>27</v>
      </c>
      <c r="C12" t="s">
        <v>21</v>
      </c>
      <c r="D12" s="23">
        <v>80</v>
      </c>
    </row>
    <row r="13" spans="1:4" x14ac:dyDescent="0.35">
      <c r="A13" s="28"/>
      <c r="B13" s="27" t="s">
        <v>28</v>
      </c>
      <c r="C13" t="s">
        <v>8</v>
      </c>
      <c r="D13" s="23">
        <v>80</v>
      </c>
    </row>
    <row r="14" spans="1:4" x14ac:dyDescent="0.35">
      <c r="A14" s="29" t="s">
        <v>279</v>
      </c>
      <c r="B14" s="29"/>
      <c r="C14" s="29"/>
      <c r="D14" s="35">
        <f>SUM(D11:D13)</f>
        <v>240</v>
      </c>
    </row>
    <row r="15" spans="1:4" x14ac:dyDescent="0.35">
      <c r="A15" s="27">
        <v>8</v>
      </c>
      <c r="B15" s="27" t="s">
        <v>31</v>
      </c>
      <c r="C15" t="s">
        <v>24</v>
      </c>
      <c r="D15" s="23">
        <v>80</v>
      </c>
    </row>
    <row r="16" spans="1:4" x14ac:dyDescent="0.35">
      <c r="A16" s="27"/>
      <c r="B16" s="27" t="s">
        <v>32</v>
      </c>
      <c r="C16" t="s">
        <v>24</v>
      </c>
      <c r="D16" s="23">
        <v>80</v>
      </c>
    </row>
    <row r="17" spans="1:4" x14ac:dyDescent="0.35">
      <c r="A17" s="27"/>
      <c r="B17" s="27" t="s">
        <v>33</v>
      </c>
      <c r="C17" t="s">
        <v>24</v>
      </c>
      <c r="D17" s="23">
        <v>80</v>
      </c>
    </row>
    <row r="18" spans="1:4" x14ac:dyDescent="0.35">
      <c r="A18" s="27"/>
      <c r="B18" s="27" t="s">
        <v>34</v>
      </c>
      <c r="C18" t="s">
        <v>36</v>
      </c>
      <c r="D18" s="23">
        <v>80</v>
      </c>
    </row>
    <row r="19" spans="1:4" x14ac:dyDescent="0.35">
      <c r="A19" s="27"/>
      <c r="B19" s="27" t="s">
        <v>37</v>
      </c>
      <c r="C19" t="s">
        <v>21</v>
      </c>
      <c r="D19" s="23">
        <v>80</v>
      </c>
    </row>
    <row r="20" spans="1:4" x14ac:dyDescent="0.35">
      <c r="A20" s="27"/>
      <c r="B20" s="27" t="s">
        <v>38</v>
      </c>
      <c r="C20" t="s">
        <v>8</v>
      </c>
      <c r="D20" s="23">
        <v>80</v>
      </c>
    </row>
    <row r="21" spans="1:4" x14ac:dyDescent="0.35">
      <c r="A21" s="27"/>
      <c r="B21" s="27" t="s">
        <v>39</v>
      </c>
      <c r="C21" t="s">
        <v>8</v>
      </c>
      <c r="D21" s="23">
        <v>80</v>
      </c>
    </row>
    <row r="22" spans="1:4" x14ac:dyDescent="0.35">
      <c r="A22" s="27"/>
      <c r="B22" s="27" t="s">
        <v>41</v>
      </c>
      <c r="C22" t="s">
        <v>21</v>
      </c>
      <c r="D22" s="23">
        <v>80</v>
      </c>
    </row>
    <row r="23" spans="1:4" x14ac:dyDescent="0.35">
      <c r="A23" s="27"/>
      <c r="B23" s="27" t="s">
        <v>42</v>
      </c>
      <c r="C23" t="s">
        <v>44</v>
      </c>
      <c r="D23" s="23">
        <v>80</v>
      </c>
    </row>
    <row r="24" spans="1:4" x14ac:dyDescent="0.35">
      <c r="A24" s="27"/>
      <c r="B24" s="27" t="s">
        <v>50</v>
      </c>
      <c r="C24" t="s">
        <v>48</v>
      </c>
      <c r="D24" s="23">
        <v>80</v>
      </c>
    </row>
    <row r="25" spans="1:4" x14ac:dyDescent="0.35">
      <c r="A25" s="27"/>
      <c r="B25" s="27" t="s">
        <v>53</v>
      </c>
      <c r="C25" t="s">
        <v>55</v>
      </c>
      <c r="D25" s="23">
        <v>80</v>
      </c>
    </row>
    <row r="26" spans="1:4" x14ac:dyDescent="0.35">
      <c r="A26" s="27"/>
      <c r="B26" s="27" t="s">
        <v>56</v>
      </c>
      <c r="C26" t="s">
        <v>21</v>
      </c>
      <c r="D26" s="23">
        <v>80</v>
      </c>
    </row>
    <row r="27" spans="1:4" x14ac:dyDescent="0.35">
      <c r="A27" s="27"/>
      <c r="B27" s="27" t="s">
        <v>58</v>
      </c>
      <c r="C27" t="s">
        <v>61</v>
      </c>
      <c r="D27" s="23">
        <v>80</v>
      </c>
    </row>
    <row r="28" spans="1:4" x14ac:dyDescent="0.35">
      <c r="A28" s="27"/>
      <c r="B28" s="27" t="s">
        <v>59</v>
      </c>
      <c r="C28" t="s">
        <v>8</v>
      </c>
      <c r="D28" s="23">
        <v>80</v>
      </c>
    </row>
    <row r="29" spans="1:4" x14ac:dyDescent="0.35">
      <c r="A29" s="28"/>
      <c r="B29" s="27" t="s">
        <v>63</v>
      </c>
      <c r="C29" t="s">
        <v>65</v>
      </c>
      <c r="D29" s="23">
        <v>80</v>
      </c>
    </row>
    <row r="30" spans="1:4" x14ac:dyDescent="0.35">
      <c r="A30" s="29" t="s">
        <v>280</v>
      </c>
      <c r="B30" s="29"/>
      <c r="C30" s="29"/>
      <c r="D30" s="35">
        <f>SUM(D15:D29)</f>
        <v>1200</v>
      </c>
    </row>
    <row r="31" spans="1:4" x14ac:dyDescent="0.35">
      <c r="A31" s="27">
        <v>9</v>
      </c>
      <c r="B31" s="27" t="s">
        <v>69</v>
      </c>
      <c r="C31" t="s">
        <v>55</v>
      </c>
      <c r="D31" s="23">
        <v>80</v>
      </c>
    </row>
    <row r="32" spans="1:4" x14ac:dyDescent="0.35">
      <c r="A32" s="27"/>
      <c r="B32" s="27" t="s">
        <v>71</v>
      </c>
      <c r="C32" t="s">
        <v>8</v>
      </c>
      <c r="D32" s="23">
        <v>80</v>
      </c>
    </row>
    <row r="33" spans="1:4" x14ac:dyDescent="0.35">
      <c r="A33" s="27"/>
      <c r="B33" s="27" t="s">
        <v>96</v>
      </c>
      <c r="C33" t="s">
        <v>8</v>
      </c>
      <c r="D33" s="23">
        <v>80</v>
      </c>
    </row>
    <row r="34" spans="1:4" x14ac:dyDescent="0.35">
      <c r="A34" s="27"/>
      <c r="B34" s="27" t="s">
        <v>104</v>
      </c>
      <c r="C34" t="s">
        <v>24</v>
      </c>
      <c r="D34" s="23">
        <v>80</v>
      </c>
    </row>
    <row r="35" spans="1:4" x14ac:dyDescent="0.35">
      <c r="A35" s="27"/>
      <c r="B35" s="27" t="s">
        <v>105</v>
      </c>
      <c r="C35" t="s">
        <v>8</v>
      </c>
      <c r="D35" s="23">
        <v>80</v>
      </c>
    </row>
    <row r="36" spans="1:4" x14ac:dyDescent="0.35">
      <c r="A36" s="27"/>
      <c r="B36" s="27" t="s">
        <v>106</v>
      </c>
      <c r="C36" t="s">
        <v>24</v>
      </c>
      <c r="D36" s="23">
        <v>80</v>
      </c>
    </row>
    <row r="37" spans="1:4" x14ac:dyDescent="0.35">
      <c r="A37" s="27"/>
      <c r="B37" s="27" t="s">
        <v>107</v>
      </c>
      <c r="C37" t="s">
        <v>65</v>
      </c>
      <c r="D37" s="23">
        <v>80</v>
      </c>
    </row>
    <row r="38" spans="1:4" x14ac:dyDescent="0.35">
      <c r="A38" s="27"/>
      <c r="B38" s="27" t="s">
        <v>108</v>
      </c>
      <c r="C38" t="s">
        <v>8</v>
      </c>
      <c r="D38" s="23">
        <v>80</v>
      </c>
    </row>
    <row r="39" spans="1:4" x14ac:dyDescent="0.35">
      <c r="A39" s="27"/>
      <c r="B39" s="27" t="s">
        <v>110</v>
      </c>
      <c r="C39" t="s">
        <v>8</v>
      </c>
      <c r="D39" s="23">
        <v>80</v>
      </c>
    </row>
    <row r="40" spans="1:4" x14ac:dyDescent="0.35">
      <c r="A40" s="28"/>
      <c r="B40" s="27" t="s">
        <v>111</v>
      </c>
      <c r="C40" t="s">
        <v>36</v>
      </c>
      <c r="D40" s="23">
        <v>80</v>
      </c>
    </row>
    <row r="41" spans="1:4" x14ac:dyDescent="0.35">
      <c r="A41" s="29" t="s">
        <v>281</v>
      </c>
      <c r="B41" s="29"/>
      <c r="C41" s="29"/>
      <c r="D41" s="35">
        <f>SUM(D31:D40)</f>
        <v>800</v>
      </c>
    </row>
    <row r="42" spans="1:4" x14ac:dyDescent="0.35">
      <c r="A42" s="27">
        <v>10</v>
      </c>
      <c r="B42" s="27" t="s">
        <v>114</v>
      </c>
      <c r="C42" t="s">
        <v>21</v>
      </c>
      <c r="D42" s="23">
        <v>80</v>
      </c>
    </row>
    <row r="43" spans="1:4" x14ac:dyDescent="0.35">
      <c r="A43" s="27"/>
      <c r="B43" s="27" t="s">
        <v>115</v>
      </c>
      <c r="C43" t="s">
        <v>24</v>
      </c>
      <c r="D43" s="23">
        <v>80</v>
      </c>
    </row>
    <row r="44" spans="1:4" x14ac:dyDescent="0.35">
      <c r="A44" s="27"/>
      <c r="B44" s="27" t="s">
        <v>118</v>
      </c>
      <c r="C44" t="s">
        <v>24</v>
      </c>
      <c r="D44" s="23">
        <v>80</v>
      </c>
    </row>
    <row r="45" spans="1:4" x14ac:dyDescent="0.35">
      <c r="A45" s="27"/>
      <c r="B45" s="27" t="s">
        <v>122</v>
      </c>
      <c r="C45" t="s">
        <v>8</v>
      </c>
      <c r="D45" s="23">
        <v>80</v>
      </c>
    </row>
    <row r="46" spans="1:4" x14ac:dyDescent="0.35">
      <c r="A46" s="27"/>
      <c r="B46" s="27" t="s">
        <v>123</v>
      </c>
      <c r="C46" t="s">
        <v>48</v>
      </c>
      <c r="D46" s="23">
        <v>80</v>
      </c>
    </row>
    <row r="47" spans="1:4" x14ac:dyDescent="0.35">
      <c r="A47" s="27"/>
      <c r="B47" s="27" t="s">
        <v>124</v>
      </c>
      <c r="C47" t="s">
        <v>21</v>
      </c>
      <c r="D47" s="23">
        <v>80</v>
      </c>
    </row>
    <row r="48" spans="1:4" x14ac:dyDescent="0.35">
      <c r="A48" s="27"/>
      <c r="B48" s="27" t="s">
        <v>126</v>
      </c>
      <c r="C48" t="s">
        <v>21</v>
      </c>
      <c r="D48" s="23">
        <v>80</v>
      </c>
    </row>
    <row r="49" spans="1:4" x14ac:dyDescent="0.35">
      <c r="A49" s="27"/>
      <c r="B49" s="27" t="s">
        <v>128</v>
      </c>
      <c r="C49" t="s">
        <v>8</v>
      </c>
      <c r="D49" s="23">
        <v>80</v>
      </c>
    </row>
    <row r="50" spans="1:4" x14ac:dyDescent="0.35">
      <c r="A50" s="27"/>
      <c r="B50" s="27" t="s">
        <v>129</v>
      </c>
      <c r="C50" t="s">
        <v>36</v>
      </c>
      <c r="D50" s="23">
        <v>80</v>
      </c>
    </row>
    <row r="51" spans="1:4" x14ac:dyDescent="0.35">
      <c r="A51" s="27"/>
      <c r="B51" s="27" t="s">
        <v>132</v>
      </c>
      <c r="C51" t="s">
        <v>36</v>
      </c>
      <c r="D51" s="23">
        <v>80</v>
      </c>
    </row>
    <row r="52" spans="1:4" x14ac:dyDescent="0.35">
      <c r="A52" s="27"/>
      <c r="B52" s="27" t="s">
        <v>133</v>
      </c>
      <c r="C52" t="s">
        <v>65</v>
      </c>
      <c r="D52" s="23">
        <v>80</v>
      </c>
    </row>
    <row r="53" spans="1:4" x14ac:dyDescent="0.35">
      <c r="A53" s="27"/>
      <c r="B53" s="27" t="s">
        <v>136</v>
      </c>
      <c r="C53" t="s">
        <v>21</v>
      </c>
      <c r="D53" s="23">
        <v>80</v>
      </c>
    </row>
    <row r="54" spans="1:4" x14ac:dyDescent="0.35">
      <c r="A54" s="27"/>
      <c r="B54" s="27" t="s">
        <v>154</v>
      </c>
      <c r="C54" t="s">
        <v>8</v>
      </c>
      <c r="D54" s="23">
        <v>80</v>
      </c>
    </row>
    <row r="55" spans="1:4" x14ac:dyDescent="0.35">
      <c r="A55" s="28"/>
      <c r="B55" s="27" t="s">
        <v>155</v>
      </c>
      <c r="C55" t="s">
        <v>36</v>
      </c>
      <c r="D55" s="23">
        <v>80</v>
      </c>
    </row>
    <row r="56" spans="1:4" x14ac:dyDescent="0.35">
      <c r="A56" s="29" t="s">
        <v>282</v>
      </c>
      <c r="B56" s="29"/>
      <c r="C56" s="29"/>
      <c r="D56" s="35">
        <f>SUM(D42:D55)</f>
        <v>1120</v>
      </c>
    </row>
    <row r="57" spans="1:4" x14ac:dyDescent="0.35">
      <c r="A57" s="27">
        <v>11</v>
      </c>
      <c r="B57" s="27" t="s">
        <v>158</v>
      </c>
      <c r="C57" t="s">
        <v>44</v>
      </c>
      <c r="D57" s="23">
        <v>80</v>
      </c>
    </row>
    <row r="58" spans="1:4" x14ac:dyDescent="0.35">
      <c r="A58" s="27"/>
      <c r="B58" s="27" t="s">
        <v>160</v>
      </c>
      <c r="C58" t="s">
        <v>8</v>
      </c>
      <c r="D58" s="23">
        <v>80</v>
      </c>
    </row>
    <row r="59" spans="1:4" x14ac:dyDescent="0.35">
      <c r="A59" s="27"/>
      <c r="B59" s="27" t="s">
        <v>161</v>
      </c>
      <c r="C59" t="s">
        <v>36</v>
      </c>
      <c r="D59" s="23">
        <v>80</v>
      </c>
    </row>
    <row r="60" spans="1:4" ht="15" customHeight="1" x14ac:dyDescent="0.35">
      <c r="A60" s="28"/>
      <c r="B60" s="27" t="s">
        <v>162</v>
      </c>
      <c r="C60" t="s">
        <v>61</v>
      </c>
      <c r="D60" s="23">
        <v>80</v>
      </c>
    </row>
    <row r="61" spans="1:4" ht="15" customHeight="1" x14ac:dyDescent="0.35">
      <c r="A61" s="41"/>
      <c r="B61" s="27" t="s">
        <v>172</v>
      </c>
      <c r="C61" t="s">
        <v>8</v>
      </c>
      <c r="D61" s="23">
        <v>80</v>
      </c>
    </row>
    <row r="62" spans="1:4" ht="15" customHeight="1" x14ac:dyDescent="0.35">
      <c r="A62" s="41"/>
      <c r="B62" s="27" t="s">
        <v>173</v>
      </c>
      <c r="C62" t="s">
        <v>8</v>
      </c>
      <c r="D62" s="23">
        <v>80</v>
      </c>
    </row>
    <row r="63" spans="1:4" ht="15" customHeight="1" x14ac:dyDescent="0.35">
      <c r="A63" s="41"/>
      <c r="B63" s="27" t="s">
        <v>174</v>
      </c>
      <c r="C63" t="s">
        <v>65</v>
      </c>
      <c r="D63" s="23">
        <v>80</v>
      </c>
    </row>
    <row r="64" spans="1:4" ht="15" customHeight="1" x14ac:dyDescent="0.35">
      <c r="A64" s="41"/>
      <c r="B64" s="27" t="s">
        <v>177</v>
      </c>
      <c r="C64" t="s">
        <v>55</v>
      </c>
      <c r="D64" s="23">
        <v>80</v>
      </c>
    </row>
    <row r="65" spans="1:4" ht="15" customHeight="1" x14ac:dyDescent="0.35">
      <c r="A65" s="41"/>
      <c r="B65" s="27" t="s">
        <v>179</v>
      </c>
      <c r="C65" t="s">
        <v>36</v>
      </c>
      <c r="D65" s="23">
        <v>80</v>
      </c>
    </row>
    <row r="66" spans="1:4" ht="15" customHeight="1" x14ac:dyDescent="0.35">
      <c r="A66" s="41"/>
      <c r="B66" s="27" t="s">
        <v>182</v>
      </c>
      <c r="C66" t="s">
        <v>180</v>
      </c>
      <c r="D66" s="23">
        <v>80</v>
      </c>
    </row>
    <row r="67" spans="1:4" ht="15" customHeight="1" x14ac:dyDescent="0.35">
      <c r="A67" s="41"/>
      <c r="B67" s="27" t="s">
        <v>186</v>
      </c>
      <c r="C67" t="s">
        <v>21</v>
      </c>
      <c r="D67" s="23">
        <v>80</v>
      </c>
    </row>
    <row r="68" spans="1:4" ht="15" customHeight="1" x14ac:dyDescent="0.35">
      <c r="A68" s="41"/>
      <c r="B68" s="27" t="s">
        <v>188</v>
      </c>
      <c r="C68" t="s">
        <v>8</v>
      </c>
      <c r="D68" s="23">
        <v>80</v>
      </c>
    </row>
    <row r="69" spans="1:4" ht="15" customHeight="1" x14ac:dyDescent="0.35">
      <c r="A69" s="41"/>
      <c r="B69" s="27" t="s">
        <v>189</v>
      </c>
      <c r="C69" t="s">
        <v>61</v>
      </c>
      <c r="D69" s="23">
        <v>80</v>
      </c>
    </row>
    <row r="70" spans="1:4" ht="15" customHeight="1" x14ac:dyDescent="0.35">
      <c r="A70" s="41"/>
      <c r="B70" s="27" t="s">
        <v>190</v>
      </c>
      <c r="C70" t="s">
        <v>55</v>
      </c>
      <c r="D70" s="23">
        <v>80</v>
      </c>
    </row>
    <row r="71" spans="1:4" ht="15" customHeight="1" x14ac:dyDescent="0.35">
      <c r="A71" s="41"/>
      <c r="B71" s="27" t="s">
        <v>191</v>
      </c>
      <c r="C71" t="s">
        <v>65</v>
      </c>
      <c r="D71" s="23">
        <v>80</v>
      </c>
    </row>
    <row r="72" spans="1:4" ht="15" customHeight="1" x14ac:dyDescent="0.35">
      <c r="A72" s="41"/>
      <c r="B72" s="27" t="s">
        <v>207</v>
      </c>
      <c r="C72" t="s">
        <v>65</v>
      </c>
      <c r="D72" s="23">
        <v>80</v>
      </c>
    </row>
    <row r="73" spans="1:4" ht="15" customHeight="1" x14ac:dyDescent="0.35">
      <c r="A73" s="29" t="s">
        <v>283</v>
      </c>
      <c r="B73" s="29"/>
      <c r="C73" s="29"/>
      <c r="D73" s="35">
        <f>SUM(D57:D72)</f>
        <v>1280</v>
      </c>
    </row>
    <row r="74" spans="1:4" ht="15" customHeight="1" x14ac:dyDescent="0.35">
      <c r="A74" s="41"/>
      <c r="B74" s="27" t="s">
        <v>217</v>
      </c>
      <c r="C74" t="s">
        <v>218</v>
      </c>
      <c r="D74" s="23">
        <v>80</v>
      </c>
    </row>
    <row r="75" spans="1:4" ht="15" customHeight="1" x14ac:dyDescent="0.35">
      <c r="A75" s="41"/>
      <c r="B75" s="27" t="s">
        <v>219</v>
      </c>
      <c r="C75" t="s">
        <v>8</v>
      </c>
      <c r="D75" s="23">
        <v>80</v>
      </c>
    </row>
    <row r="76" spans="1:4" ht="15" customHeight="1" x14ac:dyDescent="0.35">
      <c r="A76" s="41"/>
      <c r="B76" s="27" t="s">
        <v>220</v>
      </c>
      <c r="C76" t="s">
        <v>24</v>
      </c>
      <c r="D76" s="23">
        <v>80</v>
      </c>
    </row>
    <row r="77" spans="1:4" ht="15" customHeight="1" x14ac:dyDescent="0.35">
      <c r="A77" s="41"/>
      <c r="B77" s="27" t="s">
        <v>225</v>
      </c>
      <c r="C77" t="s">
        <v>21</v>
      </c>
      <c r="D77" s="23">
        <v>80</v>
      </c>
    </row>
    <row r="78" spans="1:4" ht="15" customHeight="1" x14ac:dyDescent="0.35">
      <c r="A78" s="41"/>
      <c r="B78" s="27" t="s">
        <v>226</v>
      </c>
      <c r="C78" t="s">
        <v>65</v>
      </c>
      <c r="D78" s="23">
        <v>80</v>
      </c>
    </row>
    <row r="79" spans="1:4" x14ac:dyDescent="0.35">
      <c r="A79" s="29" t="s">
        <v>284</v>
      </c>
      <c r="B79" s="29"/>
      <c r="C79" s="29"/>
      <c r="D79" s="35">
        <f>SUM(D74:D78)</f>
        <v>400</v>
      </c>
    </row>
    <row r="80" spans="1:4" x14ac:dyDescent="0.35">
      <c r="A80" s="68"/>
      <c r="B80" s="27" t="s">
        <v>236</v>
      </c>
      <c r="C80" s="68" t="s">
        <v>265</v>
      </c>
      <c r="D80" s="69">
        <v>80</v>
      </c>
    </row>
    <row r="81" spans="1:4" x14ac:dyDescent="0.35">
      <c r="A81" s="68"/>
      <c r="B81" s="27" t="s">
        <v>249</v>
      </c>
      <c r="C81" s="68" t="s">
        <v>65</v>
      </c>
      <c r="D81" s="69">
        <v>80</v>
      </c>
    </row>
    <row r="82" spans="1:4" x14ac:dyDescent="0.35">
      <c r="A82" s="68"/>
      <c r="B82" s="27" t="s">
        <v>252</v>
      </c>
      <c r="C82" s="68" t="s">
        <v>265</v>
      </c>
      <c r="D82" s="69">
        <v>80</v>
      </c>
    </row>
    <row r="83" spans="1:4" x14ac:dyDescent="0.35">
      <c r="A83" s="68"/>
      <c r="B83" s="27" t="s">
        <v>255</v>
      </c>
      <c r="C83" s="68" t="s">
        <v>21</v>
      </c>
      <c r="D83" s="69">
        <v>80</v>
      </c>
    </row>
    <row r="84" spans="1:4" x14ac:dyDescent="0.35">
      <c r="A84" s="68"/>
      <c r="B84" s="27" t="s">
        <v>257</v>
      </c>
      <c r="C84" s="68" t="s">
        <v>265</v>
      </c>
      <c r="D84" s="69">
        <v>80</v>
      </c>
    </row>
    <row r="85" spans="1:4" x14ac:dyDescent="0.35">
      <c r="A85" s="68"/>
      <c r="B85" s="27" t="s">
        <v>261</v>
      </c>
      <c r="C85" s="68" t="s">
        <v>21</v>
      </c>
      <c r="D85" s="69">
        <v>80</v>
      </c>
    </row>
    <row r="86" spans="1:4" x14ac:dyDescent="0.35">
      <c r="A86" s="68"/>
      <c r="B86" s="27" t="s">
        <v>263</v>
      </c>
      <c r="C86" s="68" t="s">
        <v>8</v>
      </c>
      <c r="D86" s="69">
        <v>80</v>
      </c>
    </row>
    <row r="87" spans="1:4" x14ac:dyDescent="0.35">
      <c r="A87" s="68"/>
      <c r="B87" s="27" t="s">
        <v>264</v>
      </c>
      <c r="C87" s="68" t="s">
        <v>65</v>
      </c>
      <c r="D87" s="69">
        <v>80</v>
      </c>
    </row>
    <row r="88" spans="1:4" x14ac:dyDescent="0.35">
      <c r="A88" s="29" t="s">
        <v>285</v>
      </c>
      <c r="B88" s="29"/>
      <c r="C88" s="29"/>
      <c r="D88" s="35">
        <f>SUM(D80:D87)</f>
        <v>640</v>
      </c>
    </row>
    <row r="89" spans="1:4" x14ac:dyDescent="0.35">
      <c r="A89" s="53"/>
      <c r="B89" s="27" t="s">
        <v>268</v>
      </c>
      <c r="C89" s="53" t="s">
        <v>274</v>
      </c>
      <c r="D89" s="74">
        <v>80</v>
      </c>
    </row>
    <row r="90" spans="1:4" x14ac:dyDescent="0.35">
      <c r="A90" s="53"/>
      <c r="B90" s="27" t="s">
        <v>272</v>
      </c>
      <c r="C90" s="53" t="s">
        <v>36</v>
      </c>
      <c r="D90" s="74">
        <v>80</v>
      </c>
    </row>
    <row r="91" spans="1:4" x14ac:dyDescent="0.35">
      <c r="A91" s="53"/>
      <c r="B91" s="27" t="s">
        <v>273</v>
      </c>
      <c r="C91" s="53" t="s">
        <v>274</v>
      </c>
      <c r="D91" s="74">
        <v>80</v>
      </c>
    </row>
    <row r="92" spans="1:4" x14ac:dyDescent="0.35">
      <c r="A92" s="53"/>
      <c r="B92" s="27" t="s">
        <v>286</v>
      </c>
      <c r="C92" s="53" t="s">
        <v>265</v>
      </c>
      <c r="D92" s="74">
        <v>80</v>
      </c>
    </row>
    <row r="93" spans="1:4" x14ac:dyDescent="0.35">
      <c r="A93" s="53"/>
      <c r="B93" s="27" t="s">
        <v>287</v>
      </c>
      <c r="C93" s="53" t="s">
        <v>36</v>
      </c>
      <c r="D93" s="74">
        <v>80</v>
      </c>
    </row>
    <row r="94" spans="1:4" x14ac:dyDescent="0.35">
      <c r="A94" s="53"/>
      <c r="B94" s="27" t="s">
        <v>294</v>
      </c>
      <c r="C94" s="53" t="s">
        <v>8</v>
      </c>
      <c r="D94" s="74">
        <v>80</v>
      </c>
    </row>
    <row r="95" spans="1:4" x14ac:dyDescent="0.35">
      <c r="A95" s="53"/>
      <c r="B95" s="27" t="s">
        <v>295</v>
      </c>
      <c r="C95" s="53" t="s">
        <v>24</v>
      </c>
      <c r="D95" s="74">
        <v>80</v>
      </c>
    </row>
    <row r="96" spans="1:4" x14ac:dyDescent="0.35">
      <c r="A96" s="53"/>
      <c r="B96" s="27" t="s">
        <v>296</v>
      </c>
      <c r="C96" s="53" t="s">
        <v>55</v>
      </c>
      <c r="D96" s="74">
        <v>80</v>
      </c>
    </row>
    <row r="97" spans="1:4" x14ac:dyDescent="0.35">
      <c r="A97" s="53"/>
      <c r="B97" s="27" t="s">
        <v>301</v>
      </c>
      <c r="C97" s="53" t="s">
        <v>303</v>
      </c>
      <c r="D97" s="74">
        <v>80</v>
      </c>
    </row>
    <row r="98" spans="1:4" x14ac:dyDescent="0.35">
      <c r="A98" s="29" t="s">
        <v>299</v>
      </c>
      <c r="B98" s="29"/>
      <c r="C98" s="29"/>
      <c r="D98" s="35">
        <f>SUM(D89:D97)</f>
        <v>720</v>
      </c>
    </row>
    <row r="99" spans="1:4" x14ac:dyDescent="0.35">
      <c r="A99" s="73" t="s">
        <v>137</v>
      </c>
      <c r="B99" s="73"/>
      <c r="C99" s="73"/>
      <c r="D99" s="36">
        <f>SUM(D98,D88,D79,D73,D56,D41,D30,D14,D10,D5)</f>
        <v>6800</v>
      </c>
    </row>
    <row r="100" spans="1:4" x14ac:dyDescent="0.35">
      <c r="D100" t="s">
        <v>212</v>
      </c>
    </row>
  </sheetData>
  <phoneticPr fontId="2" type="noConversion"/>
  <pageMargins left="0.78740157480314965" right="0" top="0.39370078740157483" bottom="0.39370078740157483" header="0.31496062992125984" footer="0"/>
  <pageSetup scale="85" orientation="portrait" r:id="rId1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L49"/>
  <sheetViews>
    <sheetView topLeftCell="A25" workbookViewId="0">
      <selection activeCell="K49" sqref="K49"/>
    </sheetView>
  </sheetViews>
  <sheetFormatPr defaultRowHeight="14.5" x14ac:dyDescent="0.35"/>
  <cols>
    <col min="1" max="1" width="43.6328125" bestFit="1" customWidth="1"/>
    <col min="2" max="10" width="8.54296875" bestFit="1" customWidth="1"/>
    <col min="11" max="11" width="6" style="53" bestFit="1" customWidth="1"/>
    <col min="12" max="12" width="10.7265625" style="53" bestFit="1" customWidth="1"/>
    <col min="13" max="16384" width="8.7265625" style="53"/>
  </cols>
  <sheetData>
    <row r="3" spans="1:12" ht="29" x14ac:dyDescent="0.35">
      <c r="A3" s="21" t="s">
        <v>176</v>
      </c>
      <c r="B3" s="40" t="s">
        <v>169</v>
      </c>
      <c r="K3"/>
      <c r="L3"/>
    </row>
    <row r="4" spans="1:12" ht="29" x14ac:dyDescent="0.35">
      <c r="A4" s="21" t="s">
        <v>9</v>
      </c>
      <c r="B4">
        <v>6</v>
      </c>
      <c r="C4">
        <v>7</v>
      </c>
      <c r="D4">
        <v>8</v>
      </c>
      <c r="E4">
        <v>9</v>
      </c>
      <c r="F4">
        <v>10</v>
      </c>
      <c r="G4">
        <v>11</v>
      </c>
      <c r="H4">
        <v>12</v>
      </c>
      <c r="I4">
        <v>1</v>
      </c>
      <c r="J4">
        <v>2</v>
      </c>
      <c r="K4" s="39" t="s">
        <v>137</v>
      </c>
      <c r="L4"/>
    </row>
    <row r="5" spans="1:12" x14ac:dyDescent="0.35">
      <c r="A5" t="s">
        <v>183</v>
      </c>
      <c r="B5" s="37"/>
      <c r="C5" s="37"/>
      <c r="D5" s="37"/>
      <c r="E5" s="37"/>
      <c r="F5" s="37"/>
      <c r="G5" s="37">
        <v>3</v>
      </c>
      <c r="H5" s="37"/>
      <c r="I5" s="37"/>
      <c r="J5" s="37"/>
      <c r="K5" s="37">
        <v>3</v>
      </c>
      <c r="L5"/>
    </row>
    <row r="6" spans="1:12" x14ac:dyDescent="0.35">
      <c r="A6" t="s">
        <v>131</v>
      </c>
      <c r="B6" s="37"/>
      <c r="C6" s="37"/>
      <c r="D6" s="37"/>
      <c r="E6" s="37"/>
      <c r="F6" s="37">
        <v>1</v>
      </c>
      <c r="G6" s="37"/>
      <c r="H6" s="37"/>
      <c r="I6" s="37"/>
      <c r="J6" s="37">
        <v>3</v>
      </c>
      <c r="K6" s="37">
        <v>4</v>
      </c>
      <c r="L6"/>
    </row>
    <row r="7" spans="1:12" x14ac:dyDescent="0.35">
      <c r="A7" t="s">
        <v>103</v>
      </c>
      <c r="B7" s="37"/>
      <c r="C7" s="37"/>
      <c r="D7" s="37"/>
      <c r="E7" s="37">
        <v>1</v>
      </c>
      <c r="F7" s="37"/>
      <c r="G7" s="37"/>
      <c r="H7" s="37"/>
      <c r="I7" s="37"/>
      <c r="J7" s="37"/>
      <c r="K7" s="37">
        <v>1</v>
      </c>
      <c r="L7"/>
    </row>
    <row r="8" spans="1:12" x14ac:dyDescent="0.35">
      <c r="A8" t="s">
        <v>68</v>
      </c>
      <c r="B8" s="37"/>
      <c r="C8" s="37"/>
      <c r="D8" s="37">
        <v>1</v>
      </c>
      <c r="E8" s="37"/>
      <c r="F8" s="37"/>
      <c r="G8" s="37">
        <v>1</v>
      </c>
      <c r="H8" s="37"/>
      <c r="I8" s="37"/>
      <c r="J8" s="37"/>
      <c r="K8" s="37">
        <v>2</v>
      </c>
      <c r="L8"/>
    </row>
    <row r="9" spans="1:12" x14ac:dyDescent="0.35">
      <c r="A9" t="s">
        <v>18</v>
      </c>
      <c r="B9" s="37">
        <v>4</v>
      </c>
      <c r="C9" s="37">
        <v>4</v>
      </c>
      <c r="D9" s="37">
        <v>15</v>
      </c>
      <c r="E9" s="37">
        <v>10</v>
      </c>
      <c r="F9" s="37">
        <v>27</v>
      </c>
      <c r="G9" s="37">
        <v>12</v>
      </c>
      <c r="H9" s="37">
        <v>8</v>
      </c>
      <c r="I9" s="37">
        <v>13</v>
      </c>
      <c r="J9" s="37">
        <v>7</v>
      </c>
      <c r="K9" s="37">
        <v>100</v>
      </c>
      <c r="L9"/>
    </row>
    <row r="10" spans="1:12" x14ac:dyDescent="0.35">
      <c r="A10" t="s">
        <v>102</v>
      </c>
      <c r="B10" s="37"/>
      <c r="C10" s="37"/>
      <c r="D10" s="37"/>
      <c r="E10" s="37">
        <v>5</v>
      </c>
      <c r="F10" s="37">
        <v>3</v>
      </c>
      <c r="G10" s="37">
        <v>2</v>
      </c>
      <c r="H10" s="37"/>
      <c r="I10" s="37">
        <v>2</v>
      </c>
      <c r="J10" s="37"/>
      <c r="K10" s="37">
        <v>12</v>
      </c>
      <c r="L10"/>
    </row>
    <row r="11" spans="1:12" x14ac:dyDescent="0.35">
      <c r="A11" t="s">
        <v>116</v>
      </c>
      <c r="B11" s="37"/>
      <c r="C11" s="37"/>
      <c r="D11" s="37">
        <v>2</v>
      </c>
      <c r="E11" s="37"/>
      <c r="F11" s="37">
        <v>2</v>
      </c>
      <c r="G11" s="37"/>
      <c r="H11" s="37"/>
      <c r="I11" s="37"/>
      <c r="J11" s="37"/>
      <c r="K11" s="37">
        <v>4</v>
      </c>
      <c r="L11"/>
    </row>
    <row r="12" spans="1:12" x14ac:dyDescent="0.35">
      <c r="A12" t="s">
        <v>101</v>
      </c>
      <c r="B12" s="37"/>
      <c r="C12" s="37"/>
      <c r="D12" s="37">
        <v>5</v>
      </c>
      <c r="E12" s="37">
        <v>8</v>
      </c>
      <c r="F12" s="37"/>
      <c r="G12" s="37">
        <v>3</v>
      </c>
      <c r="H12" s="37">
        <v>3</v>
      </c>
      <c r="I12" s="37"/>
      <c r="J12" s="37"/>
      <c r="K12" s="37">
        <v>19</v>
      </c>
      <c r="L12"/>
    </row>
    <row r="13" spans="1:12" x14ac:dyDescent="0.35">
      <c r="A13" t="s">
        <v>66</v>
      </c>
      <c r="B13" s="37">
        <v>3</v>
      </c>
      <c r="C13" s="37"/>
      <c r="D13" s="37">
        <v>6</v>
      </c>
      <c r="E13" s="37">
        <v>10</v>
      </c>
      <c r="F13" s="37">
        <v>12</v>
      </c>
      <c r="G13" s="37">
        <v>10</v>
      </c>
      <c r="H13" s="37">
        <v>6</v>
      </c>
      <c r="I13" s="37"/>
      <c r="J13" s="37"/>
      <c r="K13" s="37">
        <v>47</v>
      </c>
      <c r="L13"/>
    </row>
    <row r="14" spans="1:12" x14ac:dyDescent="0.35">
      <c r="A14" t="s">
        <v>187</v>
      </c>
      <c r="B14" s="37"/>
      <c r="C14" s="37"/>
      <c r="D14" s="37"/>
      <c r="E14" s="37"/>
      <c r="F14" s="37"/>
      <c r="G14" s="37">
        <v>8</v>
      </c>
      <c r="H14" s="37"/>
      <c r="I14" s="37">
        <v>4</v>
      </c>
      <c r="J14" s="37">
        <v>7</v>
      </c>
      <c r="K14" s="37">
        <v>19</v>
      </c>
      <c r="L14"/>
    </row>
    <row r="15" spans="1:12" x14ac:dyDescent="0.35">
      <c r="A15" t="s">
        <v>25</v>
      </c>
      <c r="B15" s="37"/>
      <c r="C15" s="37">
        <v>9</v>
      </c>
      <c r="D15" s="37">
        <v>5</v>
      </c>
      <c r="E15" s="37">
        <v>20</v>
      </c>
      <c r="F15" s="37">
        <v>17</v>
      </c>
      <c r="G15" s="37">
        <v>10</v>
      </c>
      <c r="H15" s="37"/>
      <c r="I15" s="37">
        <v>2</v>
      </c>
      <c r="J15" s="37">
        <v>7</v>
      </c>
      <c r="K15" s="37">
        <v>70</v>
      </c>
      <c r="L15"/>
    </row>
    <row r="16" spans="1:12" x14ac:dyDescent="0.35">
      <c r="A16" t="s">
        <v>46</v>
      </c>
      <c r="B16" s="37"/>
      <c r="C16" s="37"/>
      <c r="D16" s="37">
        <v>2</v>
      </c>
      <c r="E16" s="37"/>
      <c r="F16" s="37">
        <v>2</v>
      </c>
      <c r="G16" s="37"/>
      <c r="H16" s="37"/>
      <c r="I16" s="37"/>
      <c r="J16" s="37"/>
      <c r="K16" s="37">
        <v>4</v>
      </c>
      <c r="L16"/>
    </row>
    <row r="17" spans="1:12" x14ac:dyDescent="0.35">
      <c r="A17" t="s">
        <v>40</v>
      </c>
      <c r="B17" s="37">
        <v>2</v>
      </c>
      <c r="C17" s="37"/>
      <c r="D17" s="37">
        <v>4</v>
      </c>
      <c r="E17" s="37"/>
      <c r="F17" s="37">
        <v>4</v>
      </c>
      <c r="G17" s="37"/>
      <c r="H17" s="37">
        <v>2</v>
      </c>
      <c r="I17" s="37"/>
      <c r="J17" s="37"/>
      <c r="K17" s="37">
        <v>12</v>
      </c>
      <c r="L17"/>
    </row>
    <row r="18" spans="1:12" x14ac:dyDescent="0.35">
      <c r="A18" t="s">
        <v>175</v>
      </c>
      <c r="B18" s="37"/>
      <c r="C18" s="37"/>
      <c r="D18" s="37"/>
      <c r="E18" s="37"/>
      <c r="F18" s="37"/>
      <c r="G18" s="37">
        <v>3</v>
      </c>
      <c r="H18" s="37"/>
      <c r="I18" s="37"/>
      <c r="J18" s="37"/>
      <c r="K18" s="37">
        <v>3</v>
      </c>
      <c r="L18"/>
    </row>
    <row r="19" spans="1:12" x14ac:dyDescent="0.35">
      <c r="A19" t="s">
        <v>185</v>
      </c>
      <c r="B19" s="37"/>
      <c r="C19" s="37"/>
      <c r="D19" s="37"/>
      <c r="E19" s="37"/>
      <c r="F19" s="37"/>
      <c r="G19" s="37">
        <v>1</v>
      </c>
      <c r="H19" s="37"/>
      <c r="I19" s="37">
        <v>4</v>
      </c>
      <c r="J19" s="37">
        <v>4</v>
      </c>
      <c r="K19" s="37">
        <v>9</v>
      </c>
      <c r="L19"/>
    </row>
    <row r="20" spans="1:12" x14ac:dyDescent="0.35">
      <c r="A20" t="s">
        <v>125</v>
      </c>
      <c r="B20" s="37"/>
      <c r="C20" s="37"/>
      <c r="D20" s="37"/>
      <c r="E20" s="37"/>
      <c r="F20" s="37">
        <v>4</v>
      </c>
      <c r="G20" s="37"/>
      <c r="H20" s="37"/>
      <c r="I20" s="37"/>
      <c r="J20" s="37"/>
      <c r="K20" s="37">
        <v>4</v>
      </c>
      <c r="L20"/>
    </row>
    <row r="21" spans="1:12" x14ac:dyDescent="0.35">
      <c r="A21" t="s">
        <v>100</v>
      </c>
      <c r="B21" s="37"/>
      <c r="C21" s="37">
        <v>1</v>
      </c>
      <c r="D21" s="37">
        <v>17</v>
      </c>
      <c r="E21" s="37">
        <v>16</v>
      </c>
      <c r="F21" s="37">
        <v>16</v>
      </c>
      <c r="G21" s="37">
        <v>10</v>
      </c>
      <c r="H21" s="37"/>
      <c r="I21" s="37">
        <v>1</v>
      </c>
      <c r="J21" s="37">
        <v>6</v>
      </c>
      <c r="K21" s="37">
        <v>67</v>
      </c>
      <c r="L21"/>
    </row>
    <row r="22" spans="1:12" x14ac:dyDescent="0.35">
      <c r="A22" t="s">
        <v>60</v>
      </c>
      <c r="B22" s="37"/>
      <c r="C22" s="37"/>
      <c r="D22" s="37">
        <v>1</v>
      </c>
      <c r="E22" s="37">
        <v>2</v>
      </c>
      <c r="F22" s="37">
        <v>2</v>
      </c>
      <c r="G22" s="37"/>
      <c r="H22" s="37">
        <v>2</v>
      </c>
      <c r="I22" s="37"/>
      <c r="J22" s="37"/>
      <c r="K22" s="37">
        <v>7</v>
      </c>
      <c r="L22"/>
    </row>
    <row r="23" spans="1:12" x14ac:dyDescent="0.35">
      <c r="A23" t="s">
        <v>227</v>
      </c>
      <c r="B23" s="37"/>
      <c r="C23" s="37"/>
      <c r="D23" s="37"/>
      <c r="E23" s="37"/>
      <c r="F23" s="37"/>
      <c r="G23" s="37"/>
      <c r="H23" s="37">
        <v>5</v>
      </c>
      <c r="I23" s="37">
        <v>6</v>
      </c>
      <c r="J23" s="37"/>
      <c r="K23" s="37">
        <v>11</v>
      </c>
      <c r="L23"/>
    </row>
    <row r="24" spans="1:12" x14ac:dyDescent="0.35">
      <c r="A24" t="s">
        <v>159</v>
      </c>
      <c r="B24" s="37"/>
      <c r="C24" s="37"/>
      <c r="D24" s="37"/>
      <c r="E24" s="37"/>
      <c r="F24" s="37"/>
      <c r="G24" s="37">
        <v>1</v>
      </c>
      <c r="H24" s="37"/>
      <c r="I24" s="37"/>
      <c r="J24" s="37"/>
      <c r="K24" s="37">
        <v>1</v>
      </c>
      <c r="L24"/>
    </row>
    <row r="25" spans="1:12" x14ac:dyDescent="0.35">
      <c r="A25" t="s">
        <v>130</v>
      </c>
      <c r="B25" s="37"/>
      <c r="C25" s="37"/>
      <c r="D25" s="37"/>
      <c r="E25" s="37"/>
      <c r="F25" s="37">
        <v>1</v>
      </c>
      <c r="G25" s="37"/>
      <c r="H25" s="37"/>
      <c r="I25" s="37"/>
      <c r="J25" s="37"/>
      <c r="K25" s="37">
        <v>1</v>
      </c>
      <c r="L25"/>
    </row>
    <row r="26" spans="1:12" x14ac:dyDescent="0.35">
      <c r="A26" t="s">
        <v>70</v>
      </c>
      <c r="B26" s="37"/>
      <c r="C26" s="37"/>
      <c r="D26" s="37"/>
      <c r="E26" s="37">
        <v>4</v>
      </c>
      <c r="F26" s="37">
        <v>11</v>
      </c>
      <c r="G26" s="37">
        <v>5</v>
      </c>
      <c r="H26" s="37">
        <v>4</v>
      </c>
      <c r="I26" s="37">
        <v>3</v>
      </c>
      <c r="J26" s="37">
        <v>5</v>
      </c>
      <c r="K26" s="37">
        <v>32</v>
      </c>
      <c r="L26"/>
    </row>
    <row r="27" spans="1:12" x14ac:dyDescent="0.35">
      <c r="A27" t="s">
        <v>10</v>
      </c>
      <c r="B27" s="37">
        <v>3</v>
      </c>
      <c r="C27" s="37"/>
      <c r="D27" s="37"/>
      <c r="E27" s="37"/>
      <c r="F27" s="37"/>
      <c r="G27" s="37"/>
      <c r="H27" s="37">
        <v>1</v>
      </c>
      <c r="I27" s="37"/>
      <c r="J27" s="37"/>
      <c r="K27" s="37">
        <v>4</v>
      </c>
      <c r="L27"/>
    </row>
    <row r="28" spans="1:12" x14ac:dyDescent="0.35">
      <c r="A28" t="s">
        <v>29</v>
      </c>
      <c r="B28" s="37"/>
      <c r="C28" s="37">
        <v>1</v>
      </c>
      <c r="D28" s="37"/>
      <c r="E28" s="37">
        <v>1</v>
      </c>
      <c r="F28" s="37"/>
      <c r="G28" s="37"/>
      <c r="H28" s="37"/>
      <c r="I28" s="37"/>
      <c r="J28" s="37"/>
      <c r="K28" s="37">
        <v>2</v>
      </c>
      <c r="L28"/>
    </row>
    <row r="29" spans="1:12" x14ac:dyDescent="0.35">
      <c r="A29" t="s">
        <v>57</v>
      </c>
      <c r="B29" s="37"/>
      <c r="C29" s="37"/>
      <c r="D29" s="37">
        <v>9</v>
      </c>
      <c r="E29" s="37">
        <v>5</v>
      </c>
      <c r="F29" s="37">
        <v>13</v>
      </c>
      <c r="G29" s="37">
        <v>18</v>
      </c>
      <c r="H29" s="37">
        <v>10</v>
      </c>
      <c r="I29" s="37">
        <v>20</v>
      </c>
      <c r="J29" s="37"/>
      <c r="K29" s="37">
        <v>75</v>
      </c>
      <c r="L29"/>
    </row>
    <row r="30" spans="1:12" x14ac:dyDescent="0.35">
      <c r="A30" t="s">
        <v>16</v>
      </c>
      <c r="B30" s="37">
        <v>1</v>
      </c>
      <c r="C30" s="37"/>
      <c r="D30" s="37"/>
      <c r="E30" s="37"/>
      <c r="F30" s="37"/>
      <c r="G30" s="37"/>
      <c r="H30" s="37"/>
      <c r="I30" s="37"/>
      <c r="J30" s="37"/>
      <c r="K30" s="37">
        <v>1</v>
      </c>
      <c r="L30"/>
    </row>
    <row r="31" spans="1:12" x14ac:dyDescent="0.35">
      <c r="A31" t="s">
        <v>184</v>
      </c>
      <c r="B31" s="37"/>
      <c r="C31" s="37"/>
      <c r="D31" s="37"/>
      <c r="E31" s="37"/>
      <c r="F31" s="37"/>
      <c r="G31" s="37">
        <v>1</v>
      </c>
      <c r="H31" s="37"/>
      <c r="I31" s="37"/>
      <c r="J31" s="37"/>
      <c r="K31" s="37">
        <v>1</v>
      </c>
      <c r="L31"/>
    </row>
    <row r="32" spans="1:12" x14ac:dyDescent="0.35">
      <c r="A32" t="s">
        <v>208</v>
      </c>
      <c r="B32" s="37"/>
      <c r="C32" s="37">
        <v>1</v>
      </c>
      <c r="D32" s="37">
        <v>2</v>
      </c>
      <c r="E32" s="37">
        <v>6</v>
      </c>
      <c r="F32" s="37"/>
      <c r="G32" s="37">
        <v>2</v>
      </c>
      <c r="H32" s="37"/>
      <c r="I32" s="37">
        <v>1</v>
      </c>
      <c r="J32" s="37"/>
      <c r="K32" s="37">
        <v>12</v>
      </c>
      <c r="L32"/>
    </row>
    <row r="33" spans="1:12" x14ac:dyDescent="0.35">
      <c r="A33" t="s">
        <v>228</v>
      </c>
      <c r="B33" s="37"/>
      <c r="C33" s="37"/>
      <c r="D33" s="37"/>
      <c r="E33" s="37"/>
      <c r="F33" s="37"/>
      <c r="G33" s="37"/>
      <c r="H33" s="37">
        <v>8</v>
      </c>
      <c r="I33" s="37">
        <v>8</v>
      </c>
      <c r="J33" s="37"/>
      <c r="K33" s="37">
        <v>16</v>
      </c>
      <c r="L33"/>
    </row>
    <row r="34" spans="1:12" x14ac:dyDescent="0.35">
      <c r="A34" t="s">
        <v>239</v>
      </c>
      <c r="B34" s="37"/>
      <c r="C34" s="37"/>
      <c r="D34" s="37"/>
      <c r="E34" s="37"/>
      <c r="F34" s="37"/>
      <c r="G34" s="37"/>
      <c r="H34" s="37"/>
      <c r="I34" s="37">
        <v>2</v>
      </c>
      <c r="J34" s="37"/>
      <c r="K34" s="37">
        <v>2</v>
      </c>
      <c r="L34"/>
    </row>
    <row r="35" spans="1:12" x14ac:dyDescent="0.35">
      <c r="A35" t="s">
        <v>241</v>
      </c>
      <c r="B35" s="37"/>
      <c r="C35" s="37"/>
      <c r="D35" s="37"/>
      <c r="E35" s="37"/>
      <c r="F35" s="37"/>
      <c r="G35" s="37"/>
      <c r="H35" s="37"/>
      <c r="I35" s="37">
        <v>3</v>
      </c>
      <c r="J35" s="37">
        <v>4</v>
      </c>
      <c r="K35" s="37">
        <v>7</v>
      </c>
      <c r="L35"/>
    </row>
    <row r="36" spans="1:12" x14ac:dyDescent="0.35">
      <c r="A36" t="s">
        <v>242</v>
      </c>
      <c r="B36" s="37"/>
      <c r="C36" s="37"/>
      <c r="D36" s="37"/>
      <c r="E36" s="37"/>
      <c r="F36" s="37"/>
      <c r="G36" s="37"/>
      <c r="H36" s="37"/>
      <c r="I36" s="37">
        <v>2</v>
      </c>
      <c r="J36" s="37"/>
      <c r="K36" s="37">
        <v>2</v>
      </c>
      <c r="L36"/>
    </row>
    <row r="37" spans="1:12" x14ac:dyDescent="0.35">
      <c r="A37" t="s">
        <v>243</v>
      </c>
      <c r="B37" s="37"/>
      <c r="C37" s="37"/>
      <c r="D37" s="37"/>
      <c r="E37" s="37"/>
      <c r="F37" s="37"/>
      <c r="G37" s="37"/>
      <c r="H37" s="37"/>
      <c r="I37" s="37">
        <v>3</v>
      </c>
      <c r="J37" s="37"/>
      <c r="K37" s="37">
        <v>3</v>
      </c>
      <c r="L37"/>
    </row>
    <row r="38" spans="1:12" x14ac:dyDescent="0.35">
      <c r="A38" t="s">
        <v>244</v>
      </c>
      <c r="B38" s="37"/>
      <c r="C38" s="37"/>
      <c r="D38" s="37"/>
      <c r="E38" s="37"/>
      <c r="F38" s="37"/>
      <c r="G38" s="37"/>
      <c r="H38" s="37"/>
      <c r="I38" s="37">
        <v>2</v>
      </c>
      <c r="J38" s="37">
        <v>1</v>
      </c>
      <c r="K38" s="37">
        <v>3</v>
      </c>
      <c r="L38"/>
    </row>
    <row r="39" spans="1:12" x14ac:dyDescent="0.35">
      <c r="A39" t="s">
        <v>245</v>
      </c>
      <c r="B39" s="37"/>
      <c r="C39" s="37"/>
      <c r="D39" s="37"/>
      <c r="E39" s="37"/>
      <c r="F39" s="37"/>
      <c r="G39" s="37"/>
      <c r="H39" s="37"/>
      <c r="I39" s="37">
        <v>1</v>
      </c>
      <c r="J39" s="37">
        <v>1</v>
      </c>
      <c r="K39" s="37">
        <v>2</v>
      </c>
      <c r="L39"/>
    </row>
    <row r="40" spans="1:12" x14ac:dyDescent="0.35">
      <c r="A40" t="s">
        <v>246</v>
      </c>
      <c r="B40" s="37"/>
      <c r="C40" s="37"/>
      <c r="D40" s="37"/>
      <c r="E40" s="37"/>
      <c r="F40" s="37"/>
      <c r="G40" s="37"/>
      <c r="H40" s="37"/>
      <c r="I40" s="37">
        <v>1</v>
      </c>
      <c r="J40" s="37"/>
      <c r="K40" s="37">
        <v>1</v>
      </c>
      <c r="L40"/>
    </row>
    <row r="41" spans="1:12" x14ac:dyDescent="0.35">
      <c r="A41" t="s">
        <v>247</v>
      </c>
      <c r="B41" s="37"/>
      <c r="C41" s="37"/>
      <c r="D41" s="37"/>
      <c r="E41" s="37"/>
      <c r="F41" s="37"/>
      <c r="G41" s="37"/>
      <c r="H41" s="37"/>
      <c r="I41" s="37">
        <v>3</v>
      </c>
      <c r="J41" s="37"/>
      <c r="K41" s="37">
        <v>3</v>
      </c>
      <c r="L41"/>
    </row>
    <row r="42" spans="1:12" x14ac:dyDescent="0.35">
      <c r="A42" t="s">
        <v>248</v>
      </c>
      <c r="B42" s="37"/>
      <c r="C42" s="37"/>
      <c r="D42" s="37"/>
      <c r="E42" s="37"/>
      <c r="F42" s="37"/>
      <c r="G42" s="37"/>
      <c r="H42" s="37"/>
      <c r="I42" s="37">
        <v>1</v>
      </c>
      <c r="J42" s="37"/>
      <c r="K42" s="37">
        <v>1</v>
      </c>
      <c r="L42"/>
    </row>
    <row r="43" spans="1:12" x14ac:dyDescent="0.35">
      <c r="A43" t="s">
        <v>250</v>
      </c>
      <c r="B43" s="37"/>
      <c r="C43" s="37"/>
      <c r="D43" s="37"/>
      <c r="E43" s="37"/>
      <c r="F43" s="37"/>
      <c r="G43" s="37"/>
      <c r="H43" s="37"/>
      <c r="I43" s="37">
        <v>1</v>
      </c>
      <c r="J43" s="37"/>
      <c r="K43" s="37">
        <v>1</v>
      </c>
      <c r="L43"/>
    </row>
    <row r="44" spans="1:12" x14ac:dyDescent="0.35">
      <c r="A44" t="s">
        <v>253</v>
      </c>
      <c r="B44" s="37"/>
      <c r="C44" s="37"/>
      <c r="D44" s="37"/>
      <c r="E44" s="37"/>
      <c r="F44" s="37"/>
      <c r="G44" s="37"/>
      <c r="H44" s="37"/>
      <c r="I44" s="37">
        <v>3</v>
      </c>
      <c r="J44" s="37"/>
      <c r="K44" s="37">
        <v>3</v>
      </c>
      <c r="L44"/>
    </row>
    <row r="45" spans="1:12" x14ac:dyDescent="0.35">
      <c r="A45" t="s">
        <v>270</v>
      </c>
      <c r="B45" s="37"/>
      <c r="C45" s="37"/>
      <c r="D45" s="37"/>
      <c r="E45" s="37"/>
      <c r="F45" s="37"/>
      <c r="G45" s="37"/>
      <c r="H45" s="37"/>
      <c r="I45" s="37"/>
      <c r="J45" s="37">
        <v>1</v>
      </c>
      <c r="K45" s="37">
        <v>1</v>
      </c>
      <c r="L45"/>
    </row>
    <row r="46" spans="1:12" x14ac:dyDescent="0.35">
      <c r="A46" t="s">
        <v>271</v>
      </c>
      <c r="B46" s="37"/>
      <c r="C46" s="37"/>
      <c r="D46" s="37"/>
      <c r="E46" s="37"/>
      <c r="F46" s="37"/>
      <c r="G46" s="37"/>
      <c r="H46" s="37"/>
      <c r="I46" s="37"/>
      <c r="J46" s="37">
        <v>1</v>
      </c>
      <c r="K46" s="37">
        <v>1</v>
      </c>
      <c r="L46"/>
    </row>
    <row r="47" spans="1:12" x14ac:dyDescent="0.35">
      <c r="A47" t="s">
        <v>298</v>
      </c>
      <c r="B47" s="37"/>
      <c r="C47" s="37"/>
      <c r="D47" s="37"/>
      <c r="E47" s="37"/>
      <c r="F47" s="37"/>
      <c r="G47" s="37"/>
      <c r="H47" s="37"/>
      <c r="I47" s="37">
        <v>1</v>
      </c>
      <c r="J47" s="37">
        <v>1</v>
      </c>
      <c r="K47" s="37">
        <v>2</v>
      </c>
      <c r="L47"/>
    </row>
    <row r="48" spans="1:12" x14ac:dyDescent="0.35">
      <c r="A48" t="s">
        <v>137</v>
      </c>
      <c r="B48" s="37">
        <v>13</v>
      </c>
      <c r="C48" s="37">
        <v>16</v>
      </c>
      <c r="D48" s="37">
        <v>69</v>
      </c>
      <c r="E48" s="37">
        <v>88</v>
      </c>
      <c r="F48" s="37">
        <v>115</v>
      </c>
      <c r="G48" s="37">
        <v>90</v>
      </c>
      <c r="H48" s="37">
        <v>49</v>
      </c>
      <c r="I48" s="37">
        <v>87</v>
      </c>
      <c r="J48" s="37">
        <v>48</v>
      </c>
      <c r="K48" s="37">
        <v>575</v>
      </c>
      <c r="L48"/>
    </row>
    <row r="49" spans="11:12" x14ac:dyDescent="0.35">
      <c r="K49"/>
      <c r="L49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2021-03-03T15:43:31Z</cp:lastPrinted>
  <dcterms:created xsi:type="dcterms:W3CDTF">2020-07-09T14:04:13Z</dcterms:created>
  <dcterms:modified xsi:type="dcterms:W3CDTF">2021-05-02T08:49:58Z</dcterms:modified>
</cp:coreProperties>
</file>