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209CA98A-11F2-48A1-8BB5-693192830F76}" xr6:coauthVersionLast="46" xr6:coauthVersionMax="46" xr10:uidLastSave="{00000000-0000-0000-0000-000000000000}"/>
  <bookViews>
    <workbookView xWindow="-110" yWindow="-110" windowWidth="19420" windowHeight="10420" tabRatio="777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Sales'!$A$1:$T$214</definedName>
    <definedName name="_xlnm.Print_Area" localSheetId="1">'Customer Aging'!$A$1:$J$23</definedName>
    <definedName name="_xlnm.Print_Area" localSheetId="2">'Customer Payment Term'!$A$1:$J$22</definedName>
    <definedName name="_xlnm.Print_Area" localSheetId="5">'Sales Qty_by product'!$A$1:$L$49</definedName>
    <definedName name="_xlnm.Print_Area" localSheetId="3">'Sales_by Inv No &amp; by customer'!$N$2:$Z$107</definedName>
    <definedName name="_xlnm.Print_Area" localSheetId="4">'Transport_by month (estimate)'!$A$1:$D$110</definedName>
  </definedNames>
  <calcPr calcId="191029"/>
  <pivotCaches>
    <pivotCache cacheId="4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7" l="1"/>
  <c r="P247" i="4"/>
  <c r="Q247" i="4"/>
  <c r="K247" i="4"/>
  <c r="M247" i="4" s="1"/>
  <c r="L247" i="4" l="1"/>
  <c r="O263" i="4" l="1"/>
  <c r="O221" i="4" l="1"/>
  <c r="P221" i="4" s="1"/>
  <c r="O220" i="4"/>
  <c r="O219" i="4"/>
  <c r="P219" i="4" s="1"/>
  <c r="P246" i="4"/>
  <c r="P216" i="4"/>
  <c r="P217" i="4"/>
  <c r="P218" i="4"/>
  <c r="P220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46" i="4"/>
  <c r="M246" i="4" s="1"/>
  <c r="L246" i="4" l="1"/>
  <c r="K237" i="4" l="1"/>
  <c r="K238" i="4"/>
  <c r="M238" i="4" s="1"/>
  <c r="K239" i="4"/>
  <c r="L239" i="4" s="1"/>
  <c r="K240" i="4"/>
  <c r="M240" i="4" s="1"/>
  <c r="K241" i="4"/>
  <c r="L241" i="4" s="1"/>
  <c r="K242" i="4"/>
  <c r="K243" i="4"/>
  <c r="L243" i="4" s="1"/>
  <c r="K244" i="4"/>
  <c r="M244" i="4" s="1"/>
  <c r="K245" i="4"/>
  <c r="M229" i="4"/>
  <c r="L230" i="4"/>
  <c r="M233" i="4"/>
  <c r="L234" i="4"/>
  <c r="L237" i="4"/>
  <c r="M237" i="4"/>
  <c r="L240" i="4"/>
  <c r="M241" i="4"/>
  <c r="L242" i="4"/>
  <c r="M242" i="4"/>
  <c r="M243" i="4"/>
  <c r="L245" i="4"/>
  <c r="M245" i="4"/>
  <c r="K227" i="4"/>
  <c r="L227" i="4" s="1"/>
  <c r="K228" i="4"/>
  <c r="M228" i="4" s="1"/>
  <c r="K229" i="4"/>
  <c r="L229" i="4" s="1"/>
  <c r="K230" i="4"/>
  <c r="M230" i="4" s="1"/>
  <c r="K231" i="4"/>
  <c r="M231" i="4" s="1"/>
  <c r="K232" i="4"/>
  <c r="M232" i="4" s="1"/>
  <c r="K233" i="4"/>
  <c r="L233" i="4" s="1"/>
  <c r="K234" i="4"/>
  <c r="M234" i="4" s="1"/>
  <c r="K235" i="4"/>
  <c r="M235" i="4" s="1"/>
  <c r="K236" i="4"/>
  <c r="M236" i="4" s="1"/>
  <c r="B226" i="4"/>
  <c r="C226" i="4"/>
  <c r="K226" i="4"/>
  <c r="L226" i="4" s="1"/>
  <c r="M226" i="4"/>
  <c r="L232" i="4" l="1"/>
  <c r="L228" i="4"/>
  <c r="M227" i="4"/>
  <c r="L235" i="4"/>
  <c r="L231" i="4"/>
  <c r="L236" i="4"/>
  <c r="L244" i="4"/>
  <c r="L238" i="4"/>
  <c r="M239" i="4"/>
  <c r="K222" i="4" l="1"/>
  <c r="L222" i="4" s="1"/>
  <c r="K223" i="4"/>
  <c r="L223" i="4" s="1"/>
  <c r="K224" i="4"/>
  <c r="M224" i="4" s="1"/>
  <c r="L224" i="4"/>
  <c r="K225" i="4"/>
  <c r="L225" i="4" s="1"/>
  <c r="M225" i="4"/>
  <c r="C225" i="4"/>
  <c r="B225" i="4"/>
  <c r="C224" i="4"/>
  <c r="B224" i="4"/>
  <c r="C223" i="4"/>
  <c r="B223" i="4"/>
  <c r="B222" i="4"/>
  <c r="C222" i="4"/>
  <c r="K221" i="4"/>
  <c r="L221" i="4" s="1"/>
  <c r="K220" i="4"/>
  <c r="M220" i="4" s="1"/>
  <c r="K219" i="4"/>
  <c r="M219" i="4" s="1"/>
  <c r="C216" i="4"/>
  <c r="C217" i="4"/>
  <c r="C218" i="4"/>
  <c r="C219" i="4"/>
  <c r="C220" i="4"/>
  <c r="C221" i="4"/>
  <c r="B216" i="4"/>
  <c r="B217" i="4"/>
  <c r="B218" i="4"/>
  <c r="B219" i="4"/>
  <c r="B220" i="4"/>
  <c r="B221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M215" i="4" l="1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D98" i="7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M207" i="4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L210" i="4" l="1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D88" i="7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267" i="4" l="1"/>
  <c r="D79" i="7" l="1"/>
  <c r="D30" i="7"/>
  <c r="D41" i="7"/>
  <c r="D56" i="7"/>
  <c r="D73" i="7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N256" i="4" l="1"/>
  <c r="B146" i="4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s="1"/>
  <c r="D5" i="7"/>
  <c r="D10" i="7"/>
  <c r="D14" i="7"/>
  <c r="D109" i="7" l="1"/>
  <c r="P256" i="4"/>
  <c r="O256" i="4"/>
  <c r="K139" i="4"/>
  <c r="K138" i="4"/>
  <c r="Q256" i="4" l="1"/>
  <c r="O260" i="4"/>
  <c r="L139" i="4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<sst xmlns="http://schemas.openxmlformats.org/spreadsheetml/2006/main" count="2461" uniqueCount="339">
  <si>
    <t>Customer Code</t>
  </si>
  <si>
    <t>Customer Name</t>
  </si>
  <si>
    <t>Invoice No</t>
  </si>
  <si>
    <t>Invoice Date</t>
  </si>
  <si>
    <t>Payment Term</t>
  </si>
  <si>
    <t>Cash</t>
  </si>
  <si>
    <t>INV2020/00000001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</si>
  <si>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</si>
  <si>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</si>
  <si>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</si>
  <si>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</si>
  <si>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</si>
  <si>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</si>
  <si>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</si>
  <si>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</si>
  <si>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</si>
  <si>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</si>
  <si>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</si>
  <si>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</si>
  <si>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</si>
  <si>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</si>
  <si>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</si>
  <si>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</si>
  <si>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</si>
  <si>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</si>
  <si>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</si>
  <si>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</si>
  <si>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</si>
  <si>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</si>
  <si>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</si>
  <si>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</si>
  <si>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</si>
  <si>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</si>
  <si>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</si>
  <si>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</si>
  <si>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</si>
  <si>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</si>
  <si>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</si>
  <si>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</si>
  <si>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</si>
  <si>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</si>
  <si>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</si>
  <si>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</si>
  <si>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</si>
  <si>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</si>
  <si>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</si>
  <si>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</si>
  <si>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</si>
  <si>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</si>
  <si>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</si>
  <si>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</si>
  <si>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</si>
  <si>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</si>
  <si>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</si>
  <si>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</si>
  <si>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</si>
  <si>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</si>
  <si>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</si>
  <si>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</si>
  <si>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</si>
  <si>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</si>
  <si>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</si>
  <si>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</si>
  <si>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</si>
  <si>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</si>
  <si>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</si>
  <si>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</si>
  <si>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</si>
  <si>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</si>
  <si>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</si>
  <si>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</si>
  <si>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</si>
  <si>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</si>
  <si>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</si>
  <si>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</si>
  <si>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</si>
  <si>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</si>
  <si>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</si>
  <si>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</si>
  <si>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</si>
  <si>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</si>
  <si>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</si>
  <si>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</si>
  <si>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</si>
  <si>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</si>
  <si>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</si>
  <si>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</si>
  <si>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</si>
  <si>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</si>
  <si>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</si>
  <si>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</si>
  <si>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</si>
  <si>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</si>
  <si>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</si>
  <si>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</si>
  <si>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</si>
  <si>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</si>
  <si>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</si>
  <si>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</si>
  <si>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</si>
  <si>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</si>
  <si>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</si>
  <si>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</si>
  <si>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</si>
  <si>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</si>
  <si>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</si>
  <si>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</si>
  <si>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</si>
  <si>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</si>
  <si>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</si>
  <si>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</si>
  <si>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</si>
  <si>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</si>
  <si>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</si>
  <si>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</si>
  <si>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</si>
  <si>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</si>
  <si>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</si>
  <si>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</si>
  <si>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</si>
  <si>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</si>
  <si>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</si>
  <si>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</si>
  <si>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</si>
  <si>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</si>
  <si>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</si>
  <si>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</si>
  <si>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</si>
  <si>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</si>
  <si>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</si>
  <si>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</si>
  <si>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</si>
  <si>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</si>
  <si>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</si>
  <si>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</si>
  <si>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</si>
  <si>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</si>
  <si>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</si>
  <si>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</si>
  <si>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</si>
  <si>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</si>
  <si>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</si>
  <si>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</si>
  <si>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</si>
  <si>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</si>
  <si>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</si>
  <si>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5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</si>
  <si>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</si>
  <si>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</si>
  <si>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</si>
  <si>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</si>
  <si>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</si>
  <si>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</si>
  <si>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</si>
  <si>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</si>
  <si>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</si>
  <si>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</si>
  <si>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</si>
  <si>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</si>
  <si>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</si>
  <si>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</si>
  <si>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</si>
  <si>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</si>
  <si>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</si>
  <si>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</si>
  <si>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</si>
  <si>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</si>
  <si>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</si>
  <si>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</si>
  <si>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</si>
  <si>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</si>
  <si>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</si>
  <si>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</si>
  <si>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</si>
  <si>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</si>
  <si>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</si>
  <si>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</si>
  <si>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</si>
  <si>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</si>
  <si>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</si>
  <si>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</si>
  <si>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</si>
  <si>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</si>
  <si>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</si>
  <si>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</si>
  <si>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</si>
  <si>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</si>
  <si>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</si>
  <si>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</si>
  <si>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</si>
  <si>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</si>
  <si>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</si>
  <si>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</si>
  <si>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</si>
  <si>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</si>
  <si>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</si>
  <si>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</si>
  <si>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</si>
  <si>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</si>
  <si>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</si>
  <si>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</si>
  <si>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</si>
  <si>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</si>
  <si>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</si>
  <si>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</si>
  <si>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</si>
  <si>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</si>
  <si>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</si>
  <si>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</si>
  <si>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</si>
  <si>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</si>
  <si>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</si>
  <si>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 xml:space="preserve">                        </t>
  </si>
  <si>
    <t>Values</t>
  </si>
  <si>
    <t>Year (Due)</t>
  </si>
  <si>
    <t>Sum of Collection</t>
  </si>
  <si>
    <t>Sum of Sales Amount2</t>
  </si>
  <si>
    <t>INV2020/00000064</t>
  </si>
  <si>
    <t>Cash - MUHAMMAD SYAHIN BIN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</si>
  <si>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</si>
  <si>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</si>
  <si>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</si>
  <si>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</si>
  <si>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</si>
  <si>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</si>
  <si>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</si>
  <si>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</si>
  <si>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</si>
  <si>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</si>
  <si>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</si>
  <si>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</si>
  <si>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</si>
  <si>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</si>
  <si>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</si>
  <si>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</si>
  <si>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</si>
  <si>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</si>
  <si>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</si>
  <si>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</si>
  <si>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</si>
  <si>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</si>
  <si>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</si>
  <si>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</si>
  <si>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</si>
  <si>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</si>
  <si>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</si>
  <si>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</si>
  <si>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</si>
  <si>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</si>
  <si>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</si>
  <si>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</si>
  <si>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</si>
  <si>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</si>
  <si>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</si>
  <si>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</si>
  <si>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</si>
  <si>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</si>
  <si>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</si>
  <si>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</si>
  <si>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</si>
  <si>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</si>
  <si>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</si>
  <si>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</si>
  <si>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</si>
  <si>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</si>
  <si>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PMC Sdn Bhd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</si>
  <si>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</si>
  <si>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</si>
  <si>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</si>
  <si>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</si>
  <si>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</si>
  <si>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</si>
  <si>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</si>
  <si>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</si>
  <si>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</si>
  <si>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</si>
  <si>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</si>
  <si>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5/20 Total</t>
  </si>
  <si>
    <t>6/20 Total</t>
  </si>
  <si>
    <t>7/20 Total</t>
  </si>
  <si>
    <t>8/20 Total</t>
  </si>
  <si>
    <t>9/20 Total</t>
  </si>
  <si>
    <t>10/20 Total</t>
  </si>
  <si>
    <t>11/20 Total</t>
  </si>
  <si>
    <t>12/20 Total</t>
  </si>
  <si>
    <t>1/21 Total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</si>
  <si>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</si>
  <si>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</si>
  <si>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</si>
  <si>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</si>
  <si>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</si>
  <si>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</si>
  <si>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</si>
  <si>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</si>
  <si>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</si>
  <si>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</si>
  <si>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</si>
  <si>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</si>
  <si>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</si>
  <si>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2/21 Total</t>
  </si>
  <si>
    <t>Total collection = "C"</t>
  </si>
  <si>
    <t>INV2020/00000085</t>
  </si>
  <si>
    <t>C00000015</t>
  </si>
  <si>
    <t>S&amp;J Business Solutions</t>
  </si>
  <si>
    <t>S&amp;J Business Solutions Total</t>
  </si>
  <si>
    <t>Trsf 27/2/2021</t>
  </si>
  <si>
    <t xml:space="preserve"> S&amp;J Business Solutions</t>
  </si>
  <si>
    <t>Trsf 26/2/2021</t>
  </si>
  <si>
    <t xml:space="preserve"> S&amp;J Business Solutions Total</t>
  </si>
  <si>
    <t>Inv C00000003 Cash RM0.50</t>
  </si>
  <si>
    <t>Chq in hand pending for clearing (Mar'21)</t>
  </si>
  <si>
    <t>INV2020/00000086</t>
  </si>
  <si>
    <t>RA Nor 3338NW (220Kg)</t>
  </si>
  <si>
    <t>3 Total</t>
  </si>
  <si>
    <t>3/21 Total</t>
  </si>
  <si>
    <t>INV2020/00000087</t>
  </si>
  <si>
    <t>C00000016</t>
  </si>
  <si>
    <t>Win Fiber Sdn Bhd</t>
  </si>
  <si>
    <t>RA Resin 8201W (225Kg)</t>
  </si>
  <si>
    <t>INV2020/00000088</t>
  </si>
  <si>
    <t>Win Fiber Sdn Bhd Total</t>
  </si>
  <si>
    <t>INV2020/00000089</t>
  </si>
  <si>
    <t>INV2020/00000090</t>
  </si>
  <si>
    <t>INV2020/00000091</t>
  </si>
  <si>
    <t>INV2020/00000092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</si>
  <si>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</si>
  <si>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</si>
  <si>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</si>
  <si>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</si>
  <si>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</si>
  <si>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</si>
  <si>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INV2020/00000093</t>
  </si>
  <si>
    <t>Trsf 11/3/3021</t>
  </si>
  <si>
    <t>Trsf 19/3/2021</t>
  </si>
  <si>
    <t>Trsf 10/3/2021</t>
  </si>
  <si>
    <t>As per PBB Cash book (31/3/2021) * "C"</t>
  </si>
  <si>
    <t>Cash collection to be bank in, Inv 93</t>
  </si>
  <si>
    <t>INV2020/00000094</t>
  </si>
  <si>
    <t>RA Resin 9539NW (225Kg)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</si>
</sst>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4BEB35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43" fontId="3" fillId="0" borderId="0" xfId="0" applyNumberFormat="1" applyFont="1" applyFill="1"/>
    <xf numFmtId="0" fontId="4" fillId="6" borderId="0" xfId="0" applyFont="1" applyFill="1"/>
    <xf numFmtId="0" fontId="4" fillId="6" borderId="1" xfId="0" applyFont="1" applyFill="1" applyBorder="1"/>
    <xf numFmtId="0" fontId="4" fillId="0" borderId="0" xfId="0" applyFont="1"/>
    <xf numFmtId="0" fontId="4" fillId="0" borderId="1" xfId="0" applyFont="1" applyBorder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43" fontId="0" fillId="3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Border="1"/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0" fontId="6" fillId="0" borderId="0" xfId="0" applyFont="1"/>
    <xf numFmtId="43" fontId="3" fillId="0" borderId="2" xfId="1" applyFont="1" applyBorder="1" applyAlignment="1">
      <alignment horizontal="right"/>
    </xf>
    <xf numFmtId="43" fontId="3" fillId="10" borderId="0" xfId="1" applyFont="1" applyFill="1" applyAlignment="1">
      <alignment horizontal="right"/>
    </xf>
    <xf numFmtId="43" fontId="3" fillId="10" borderId="0" xfId="1" applyFont="1" applyFill="1" applyAlignment="1">
      <alignment horizontal="center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1" borderId="0" xfId="0" applyFill="1"/>
    <xf numFmtId="4" fontId="0" fillId="11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5" fillId="0" borderId="0" xfId="0" applyFont="1"/>
    <xf numFmtId="0" fontId="9" fillId="0" borderId="0" xfId="0" applyFont="1"/>
    <xf numFmtId="165" fontId="9" fillId="0" borderId="0" xfId="1" applyNumberFormat="1" applyFont="1" applyBorder="1"/>
    <xf numFmtId="164" fontId="9" fillId="0" borderId="0" xfId="1" applyNumberFormat="1" applyFont="1" applyAlignment="1">
      <alignment horizontal="right"/>
    </xf>
    <xf numFmtId="165" fontId="9" fillId="0" borderId="0" xfId="1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/>
    <xf numFmtId="43" fontId="0" fillId="0" borderId="0" xfId="1" applyFont="1" applyFill="1"/>
    <xf numFmtId="1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0" fontId="4" fillId="8" borderId="0" xfId="0" applyFont="1" applyFill="1" applyBorder="1"/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0" fontId="5" fillId="0" borderId="0" xfId="0" applyFont="1" applyFill="1"/>
    <xf numFmtId="0" fontId="0" fillId="4" borderId="0" xfId="0" applyFill="1" applyBorder="1"/>
  </cellXfs>
  <cellStyles count="2">
    <cellStyle name="Comma" xfId="1" builtinId="3"/>
    <cellStyle name="Normal" xfId="0" builtinId="0"/>
  </cellStyles>
  <dxfs count="14">
    <dxf>
      <alignment wrapText="1"/>
    </dxf>
    <dxf>
      <alignment wrapText="1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</dxfs>
  <tableStyles count="0" defaultTableStyle="TableStyleMedium2" defaultPivotStyle="PivotStyleLight16"/>
  <colors>
    <mruColors>
      <color rgb="FFCCFFCC"/>
      <color rgb="FF99FF99"/>
      <color rgb="FFFF99FF"/>
      <color rgb="FFFFCCFF"/>
      <color rgb="FFFFFF00"/>
      <color rgb="FF66FF66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86.020304513891" createdVersion="6" refreshedVersion="6" minRefreshableVersion="3" recordCount="246" xr:uid="{309A048E-8986-4178-B483-508CECBED3C6}">
  <cacheSource type="worksheet">
    <worksheetSource ref="A1:T247" sheet="Raw Sales"/>
  </cacheSource>
  <cacheFields count="20">
    <cacheField name="Invoice Date" numFmtId="14">
      <sharedItems containsSemiMixedTypes="0" containsNonDate="0" containsDate="1" containsString="0" minDate="2020-05-20T00:00:00" maxDate="2021-03-31T00:00:00"/>
    </cacheField>
    <cacheField name="Period (Sales)" numFmtId="0">
      <sharedItems containsSemiMixedTypes="0" containsString="0" containsNumber="1" containsInteger="1" minValue="1" maxValue="12" count="11">
        <n v="5"/>
        <n v="6"/>
        <n v="7"/>
        <n v="8"/>
        <n v="9"/>
        <n v="10"/>
        <n v="11"/>
        <n v="12"/>
        <n v="1"/>
        <n v="2"/>
        <n v="3"/>
      </sharedItems>
    </cacheField>
    <cacheField name="Year (Sales)" numFmtId="0">
      <sharedItems containsSemiMixedTypes="0" containsString="0" containsNumber="1" containsInteger="1" minValue="2020" maxValue="2021"/>
    </cacheField>
    <cacheField name="Invoice No" numFmtId="0">
      <sharedItems count="94">
        <s v="INV2020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2020/00000087"/>
        <s v="INV2020/00000088"/>
        <s v="INV2020/00000089"/>
        <s v="INV2020/00000090"/>
        <s v="INV2020/00000091"/>
        <s v="INV2020/00000092"/>
        <s v="INV2020/00000093"/>
        <s v="INV2020/00000094"/>
      </sharedItems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 S&amp;J Business Solutions"/>
        <s v="S&amp;J Business Solutions"/>
        <s v="Win Fiber Sdn Bhd"/>
      </sharedItems>
    </cacheField>
    <cacheField name="Product" numFmtId="0">
      <sharedItems count="52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20-05-20T00:00:00" maxDate="2021-07-29T00:00:00"/>
    </cacheField>
    <cacheField name="Period (Due)" numFmtId="0">
      <sharedItems containsSemiMixedTypes="0" containsString="0" containsNumber="1" containsInteger="1" minValue="1" maxValue="12" count="12">
        <n v="5"/>
        <n v="6"/>
        <n v="8"/>
        <n v="10"/>
        <n v="7"/>
        <n v="11"/>
        <n v="12"/>
        <n v="9"/>
        <n v="1"/>
        <n v="2"/>
        <n v="3"/>
        <n v="4"/>
      </sharedItems>
    </cacheField>
    <cacheField name="Year (Due)" numFmtId="0">
      <sharedItems containsSemiMixedTypes="0" containsString="0" containsNumber="1" containsInteger="1" minValue="2020" maxValue="2021" count="2">
        <n v="2020"/>
        <n v="2021"/>
      </sharedItems>
    </cacheField>
    <cacheField name="Sales Amount" numFmtId="0">
      <sharedItems containsSemiMixedTypes="0" containsString="0" containsNumber="1" minValue="0" maxValue="8976"/>
    </cacheField>
    <cacheField name="Collection" numFmtId="0">
      <sharedItems containsString="0" containsBlank="1" containsNumber="1" minValue="-7524" maxValue="0"/>
    </cacheField>
    <cacheField name="Outstanding" numFmtId="0">
      <sharedItems containsString="0" containsBlank="1" containsNumber="1" minValue="0" maxValue="8976"/>
    </cacheField>
    <cacheField name="Total Sales " numFmtId="43">
      <sharedItems containsSemiMixedTypes="0" containsString="0" containsNumber="1" minValue="1530" maxValue="324253.34999999986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d v="2020-05-20T00:00:00"/>
    <x v="0"/>
    <n v="2020"/>
    <x v="0"/>
    <s v="C00000001"/>
    <x v="0"/>
    <x v="0"/>
    <n v="1"/>
    <s v="Cash"/>
    <x v="0"/>
    <d v="2020-05-20T00:00:00"/>
    <x v="0"/>
    <x v="0"/>
    <n v="1530"/>
    <n v="-1530"/>
    <n v="0"/>
    <n v="1530"/>
    <s v="Trsf"/>
    <s v="Trsf 29/5"/>
    <m/>
  </r>
  <r>
    <d v="2020-05-20T00:00:00"/>
    <x v="0"/>
    <n v="2020"/>
    <x v="0"/>
    <s v="C00000001"/>
    <x v="0"/>
    <x v="1"/>
    <n v="6"/>
    <s v="Cash"/>
    <x v="0"/>
    <d v="2020-05-20T00:00:00"/>
    <x v="0"/>
    <x v="0"/>
    <n v="1443"/>
    <n v="-1443"/>
    <n v="0"/>
    <n v="2973"/>
    <s v="Trsf"/>
    <s v="Trsf 29/5"/>
    <m/>
  </r>
  <r>
    <d v="2020-06-02T00:00:00"/>
    <x v="1"/>
    <n v="2020"/>
    <x v="1"/>
    <s v="C00000001"/>
    <x v="0"/>
    <x v="2"/>
    <n v="2"/>
    <s v="Cash"/>
    <x v="0"/>
    <d v="2020-06-02T00:00:00"/>
    <x v="1"/>
    <x v="0"/>
    <n v="480"/>
    <n v="-480"/>
    <n v="0"/>
    <n v="3453"/>
    <s v="Trsf"/>
    <s v="Trsf 24/6"/>
    <m/>
  </r>
  <r>
    <d v="2020-06-11T00:00:00"/>
    <x v="1"/>
    <n v="2020"/>
    <x v="2"/>
    <s v="C00000002"/>
    <x v="1"/>
    <x v="0"/>
    <n v="1"/>
    <s v="Cash"/>
    <x v="0"/>
    <d v="2020-06-11T00:00:00"/>
    <x v="1"/>
    <x v="0"/>
    <n v="1395"/>
    <n v="-1395"/>
    <n v="0"/>
    <n v="4848"/>
    <s v="Chq"/>
    <s v="Chq 13/6"/>
    <m/>
  </r>
  <r>
    <d v="2020-06-11T00:00:00"/>
    <x v="1"/>
    <n v="2020"/>
    <x v="2"/>
    <s v="C00000002"/>
    <x v="1"/>
    <x v="3"/>
    <n v="1"/>
    <s v="Cash"/>
    <x v="0"/>
    <d v="2020-06-11T00:00:00"/>
    <x v="1"/>
    <x v="0"/>
    <n v="672"/>
    <n v="-672"/>
    <n v="0"/>
    <n v="5520"/>
    <s v="Chq"/>
    <s v="Chq 13/6"/>
    <m/>
  </r>
  <r>
    <d v="2020-06-17T00:00:00"/>
    <x v="1"/>
    <n v="2020"/>
    <x v="3"/>
    <s v="C00000001"/>
    <x v="0"/>
    <x v="0"/>
    <n v="1"/>
    <s v="Cash"/>
    <x v="0"/>
    <d v="2020-06-17T00:00:00"/>
    <x v="1"/>
    <x v="0"/>
    <n v="1530"/>
    <n v="-1530"/>
    <n v="0"/>
    <n v="7050"/>
    <s v="Trsf"/>
    <s v="Trsf 24/6"/>
    <m/>
  </r>
  <r>
    <d v="2020-06-17T00:00:00"/>
    <x v="1"/>
    <n v="2020"/>
    <x v="3"/>
    <s v="C00000001"/>
    <x v="0"/>
    <x v="1"/>
    <n v="3"/>
    <s v="Cash"/>
    <x v="0"/>
    <d v="2020-06-17T00:00:00"/>
    <x v="1"/>
    <x v="0"/>
    <n v="720"/>
    <n v="-720"/>
    <n v="0"/>
    <n v="7770"/>
    <s v="Trsf"/>
    <s v="Trsf 24/6"/>
    <m/>
  </r>
  <r>
    <d v="2020-06-17T00:00:00"/>
    <x v="1"/>
    <n v="2020"/>
    <x v="3"/>
    <s v="C00000001"/>
    <x v="0"/>
    <x v="4"/>
    <n v="2"/>
    <s v="Cash"/>
    <x v="0"/>
    <d v="2020-06-17T00:00:00"/>
    <x v="1"/>
    <x v="0"/>
    <n v="185"/>
    <n v="-185"/>
    <n v="0"/>
    <n v="7955"/>
    <s v="Trsf"/>
    <s v="Trsf 24/6"/>
    <m/>
  </r>
  <r>
    <d v="2020-06-22T00:00:00"/>
    <x v="1"/>
    <n v="2020"/>
    <x v="4"/>
    <s v="C00000003"/>
    <x v="2"/>
    <x v="0"/>
    <n v="1"/>
    <s v="T45"/>
    <x v="1"/>
    <d v="2020-08-06T00:00:00"/>
    <x v="2"/>
    <x v="0"/>
    <n v="1642.5"/>
    <n v="-1642.5"/>
    <n v="0"/>
    <n v="9597.5"/>
    <s v="PD Chq"/>
    <s v="PD chq 8/8, RM1,827.00 &amp; Cash RM0.50"/>
    <m/>
  </r>
  <r>
    <d v="2020-06-22T00:00:00"/>
    <x v="1"/>
    <n v="2020"/>
    <x v="4"/>
    <s v="C00000003"/>
    <x v="2"/>
    <x v="4"/>
    <n v="2"/>
    <s v="T45"/>
    <x v="1"/>
    <d v="2020-08-06T00:00:00"/>
    <x v="2"/>
    <x v="0"/>
    <n v="185"/>
    <n v="-185"/>
    <n v="0"/>
    <n v="9782.5"/>
    <s v="PD Chq"/>
    <s v="PD chq 8/8, RM1,827.00 &amp; Cash RM0.50"/>
    <m/>
  </r>
  <r>
    <d v="2020-07-01T00:00:00"/>
    <x v="2"/>
    <n v="2020"/>
    <x v="5"/>
    <s v="C00000004"/>
    <x v="3"/>
    <x v="5"/>
    <n v="9"/>
    <s v="T120"/>
    <x v="2"/>
    <d v="2020-10-29T00:00:00"/>
    <x v="3"/>
    <x v="0"/>
    <n v="1836"/>
    <n v="-1836"/>
    <n v="0"/>
    <n v="11618.5"/>
    <s v="Term"/>
    <s v="Chq 16/11/2020"/>
    <m/>
  </r>
  <r>
    <d v="2020-07-14T00:00:00"/>
    <x v="2"/>
    <n v="2020"/>
    <x v="6"/>
    <s v="C00000003"/>
    <x v="2"/>
    <x v="6"/>
    <n v="1"/>
    <s v="T45"/>
    <x v="1"/>
    <d v="2020-08-28T00:00:00"/>
    <x v="2"/>
    <x v="0"/>
    <n v="1200"/>
    <n v="-1200"/>
    <n v="0"/>
    <n v="12818.5"/>
    <s v="PD Chq"/>
    <s v="PD chq 16/8"/>
    <m/>
  </r>
  <r>
    <d v="2020-07-15T00:00:00"/>
    <x v="2"/>
    <n v="2020"/>
    <x v="7"/>
    <s v="C00000001"/>
    <x v="0"/>
    <x v="7"/>
    <n v="1"/>
    <s v="Cash"/>
    <x v="0"/>
    <d v="2020-07-15T00:00:00"/>
    <x v="4"/>
    <x v="0"/>
    <n v="1496"/>
    <n v="-1496"/>
    <n v="0"/>
    <n v="14314.5"/>
    <s v="Trsf"/>
    <s v="Trsf 28/7"/>
    <m/>
  </r>
  <r>
    <d v="2020-07-15T00:00:00"/>
    <x v="2"/>
    <n v="2020"/>
    <x v="7"/>
    <s v="C00000001"/>
    <x v="0"/>
    <x v="4"/>
    <n v="4"/>
    <s v="Cash"/>
    <x v="0"/>
    <d v="2020-07-15T00:00:00"/>
    <x v="4"/>
    <x v="0"/>
    <n v="370"/>
    <n v="-370"/>
    <n v="0"/>
    <n v="14684.5"/>
    <s v="Trsf"/>
    <s v="Trsf 28/7"/>
    <m/>
  </r>
  <r>
    <d v="2020-07-15T00:00:00"/>
    <x v="2"/>
    <n v="2020"/>
    <x v="7"/>
    <s v="C00000001"/>
    <x v="0"/>
    <x v="8"/>
    <n v="1"/>
    <s v="Cash"/>
    <x v="0"/>
    <d v="2020-07-15T00:00:00"/>
    <x v="4"/>
    <x v="0"/>
    <n v="232"/>
    <n v="-232"/>
    <n v="0"/>
    <n v="14916.5"/>
    <s v="Trsf"/>
    <s v="Trsf 28/7"/>
    <s v="Delivered 22/7/20"/>
  </r>
  <r>
    <d v="2020-08-01T00:00:00"/>
    <x v="3"/>
    <n v="2020"/>
    <x v="8"/>
    <s v="C00000004"/>
    <x v="3"/>
    <x v="7"/>
    <n v="2"/>
    <s v="T120"/>
    <x v="2"/>
    <d v="2020-11-29T00:00:00"/>
    <x v="5"/>
    <x v="0"/>
    <n v="2508"/>
    <n v="-2508"/>
    <n v="0"/>
    <n v="17424.5"/>
    <s v="Term"/>
    <s v="Chq 1/12/2020"/>
    <m/>
  </r>
  <r>
    <d v="2020-08-08T00:00:00"/>
    <x v="3"/>
    <n v="2020"/>
    <x v="9"/>
    <s v="C00000004"/>
    <x v="3"/>
    <x v="7"/>
    <n v="2"/>
    <s v="T120"/>
    <x v="2"/>
    <d v="2020-12-06T00:00:00"/>
    <x v="6"/>
    <x v="0"/>
    <n v="2508"/>
    <n v="-2508"/>
    <n v="0"/>
    <n v="19932.5"/>
    <s v="Term"/>
    <s v="Chq 1/12/2020"/>
    <m/>
  </r>
  <r>
    <d v="2020-08-08T00:00:00"/>
    <x v="3"/>
    <n v="2020"/>
    <x v="10"/>
    <s v="C00000004"/>
    <x v="3"/>
    <x v="9"/>
    <n v="2"/>
    <s v="T120"/>
    <x v="2"/>
    <d v="2020-12-06T00:00:00"/>
    <x v="6"/>
    <x v="0"/>
    <n v="324"/>
    <n v="-324"/>
    <n v="0"/>
    <n v="20256.5"/>
    <s v="Term"/>
    <s v="Chq 1/12/2020"/>
    <m/>
  </r>
  <r>
    <d v="2020-08-10T00:00:00"/>
    <x v="3"/>
    <n v="2020"/>
    <x v="11"/>
    <s v="C00000005"/>
    <x v="4"/>
    <x v="7"/>
    <n v="1"/>
    <s v="Cash"/>
    <x v="0"/>
    <d v="2020-08-10T00:00:00"/>
    <x v="2"/>
    <x v="0"/>
    <n v="1496"/>
    <n v="-1496"/>
    <n v="0"/>
    <n v="21752.5"/>
    <s v="Chq"/>
    <s v="Chq 10/8"/>
    <m/>
  </r>
  <r>
    <d v="2020-08-10T00:00:00"/>
    <x v="3"/>
    <n v="2020"/>
    <x v="11"/>
    <s v="C00000005"/>
    <x v="4"/>
    <x v="4"/>
    <n v="1"/>
    <s v="Cash"/>
    <x v="0"/>
    <d v="2020-08-10T00:00:00"/>
    <x v="2"/>
    <x v="0"/>
    <n v="90"/>
    <n v="-90"/>
    <n v="0"/>
    <n v="21842.5"/>
    <s v="Chq"/>
    <s v="Chq 10/8"/>
    <m/>
  </r>
  <r>
    <d v="2020-08-10T00:00:00"/>
    <x v="3"/>
    <n v="2020"/>
    <x v="12"/>
    <s v="C00000003"/>
    <x v="2"/>
    <x v="7"/>
    <n v="2"/>
    <s v="T45"/>
    <x v="1"/>
    <d v="2020-09-24T00:00:00"/>
    <x v="7"/>
    <x v="0"/>
    <n v="3036"/>
    <n v="-3036"/>
    <n v="0"/>
    <n v="24878.5"/>
    <s v="PD Chq"/>
    <s v="PD chq 13/9, RM1,700/- &amp; 20/9, RM1,706/-"/>
    <m/>
  </r>
  <r>
    <d v="2020-08-10T00:00:00"/>
    <x v="3"/>
    <n v="2020"/>
    <x v="12"/>
    <s v="C00000003"/>
    <x v="2"/>
    <x v="4"/>
    <n v="4"/>
    <s v="T45"/>
    <x v="1"/>
    <d v="2020-09-24T00:00:00"/>
    <x v="7"/>
    <x v="0"/>
    <n v="370"/>
    <n v="-370"/>
    <n v="0"/>
    <n v="25248.5"/>
    <s v="PD Chq"/>
    <s v="PD chq 13/9, RM1,700/- &amp; 20/9, RM1,706/-"/>
    <m/>
  </r>
  <r>
    <d v="2020-08-12T00:00:00"/>
    <x v="3"/>
    <n v="2020"/>
    <x v="13"/>
    <s v="C00000001"/>
    <x v="0"/>
    <x v="7"/>
    <n v="1"/>
    <s v="Cash"/>
    <x v="0"/>
    <d v="2020-08-12T00:00:00"/>
    <x v="2"/>
    <x v="0"/>
    <n v="1496"/>
    <n v="-1496"/>
    <n v="0"/>
    <n v="26744.5"/>
    <s v="Trsf"/>
    <s v="Trsf 23/8"/>
    <m/>
  </r>
  <r>
    <d v="2020-08-12T00:00:00"/>
    <x v="3"/>
    <n v="2020"/>
    <x v="13"/>
    <s v="C00000001"/>
    <x v="0"/>
    <x v="1"/>
    <n v="4"/>
    <s v="Cash"/>
    <x v="0"/>
    <d v="2020-08-12T00:00:00"/>
    <x v="2"/>
    <x v="0"/>
    <n v="962"/>
    <n v="-962"/>
    <n v="0"/>
    <n v="27706.5"/>
    <s v="Trsf"/>
    <s v="Trsf 23/8"/>
    <m/>
  </r>
  <r>
    <d v="2020-08-12T00:00:00"/>
    <x v="3"/>
    <n v="2020"/>
    <x v="13"/>
    <s v="C00000001"/>
    <x v="0"/>
    <x v="8"/>
    <n v="2"/>
    <s v="Cash"/>
    <x v="0"/>
    <d v="2020-08-12T00:00:00"/>
    <x v="2"/>
    <x v="0"/>
    <n v="464"/>
    <n v="-464"/>
    <n v="0"/>
    <n v="28170.5"/>
    <s v="Trsf"/>
    <s v="Trsf 23/8"/>
    <m/>
  </r>
  <r>
    <d v="2020-08-13T00:00:00"/>
    <x v="3"/>
    <n v="2020"/>
    <x v="14"/>
    <s v="C00000001"/>
    <x v="0"/>
    <x v="2"/>
    <n v="4"/>
    <s v="Cash"/>
    <x v="0"/>
    <d v="2020-08-13T00:00:00"/>
    <x v="2"/>
    <x v="0"/>
    <n v="960"/>
    <n v="-960"/>
    <n v="0"/>
    <n v="29130.5"/>
    <s v="Trsf"/>
    <s v="Trsf 23/8"/>
    <m/>
  </r>
  <r>
    <d v="2020-08-19T00:00:00"/>
    <x v="3"/>
    <n v="2020"/>
    <x v="15"/>
    <s v="C00000003"/>
    <x v="2"/>
    <x v="10"/>
    <n v="1"/>
    <s v="T45"/>
    <x v="1"/>
    <d v="2020-10-03T00:00:00"/>
    <x v="3"/>
    <x v="0"/>
    <n v="367.2"/>
    <n v="-367.2"/>
    <n v="0"/>
    <n v="29497.7"/>
    <s v="PD Chq"/>
    <s v="PD Chq 27/9, RM1,270.20"/>
    <m/>
  </r>
  <r>
    <d v="2020-08-19T00:00:00"/>
    <x v="3"/>
    <n v="2020"/>
    <x v="16"/>
    <s v="C00000006"/>
    <x v="5"/>
    <x v="7"/>
    <n v="1"/>
    <s v="Cash"/>
    <x v="0"/>
    <d v="2020-08-19T00:00:00"/>
    <x v="2"/>
    <x v="0"/>
    <n v="1496"/>
    <n v="-1496"/>
    <n v="0"/>
    <n v="30993.7"/>
    <s v="Chq"/>
    <s v="Chq 19/8"/>
    <m/>
  </r>
  <r>
    <d v="2020-08-19T00:00:00"/>
    <x v="3"/>
    <n v="2020"/>
    <x v="16"/>
    <s v="C00000006"/>
    <x v="5"/>
    <x v="5"/>
    <n v="1"/>
    <s v="Cash"/>
    <x v="0"/>
    <d v="2020-08-19T00:00:00"/>
    <x v="2"/>
    <x v="0"/>
    <n v="210"/>
    <n v="-210"/>
    <n v="0"/>
    <n v="31203.7"/>
    <s v="Chq"/>
    <s v="Chq 19/8"/>
    <m/>
  </r>
  <r>
    <d v="2020-08-22T00:00:00"/>
    <x v="3"/>
    <n v="2020"/>
    <x v="17"/>
    <s v="C00000007"/>
    <x v="6"/>
    <x v="10"/>
    <n v="4"/>
    <s v="T60"/>
    <x v="3"/>
    <d v="2020-10-21T00:00:00"/>
    <x v="3"/>
    <x v="0"/>
    <n v="1296"/>
    <n v="-1296"/>
    <n v="0"/>
    <n v="32499.7"/>
    <s v="Term"/>
    <s v="Due 30/9/2020, Trsf IBG 1/10/2020"/>
    <m/>
  </r>
  <r>
    <d v="2020-08-22T00:00:00"/>
    <x v="3"/>
    <n v="2020"/>
    <x v="17"/>
    <s v="C00000007"/>
    <x v="6"/>
    <x v="5"/>
    <n v="4"/>
    <s v="T60"/>
    <x v="3"/>
    <d v="2020-10-21T00:00:00"/>
    <x v="3"/>
    <x v="0"/>
    <n v="840"/>
    <n v="-840"/>
    <n v="0"/>
    <n v="33339.699999999997"/>
    <s v="Term"/>
    <s v="Due 30/9/2020, Trsf IBG 1/10/2020"/>
    <m/>
  </r>
  <r>
    <d v="2020-08-22T00:00:00"/>
    <x v="3"/>
    <n v="2020"/>
    <x v="17"/>
    <s v="C00000007"/>
    <x v="6"/>
    <x v="11"/>
    <n v="2"/>
    <s v="T60"/>
    <x v="3"/>
    <d v="2020-10-21T00:00:00"/>
    <x v="3"/>
    <x v="0"/>
    <n v="460"/>
    <n v="-460"/>
    <n v="0"/>
    <n v="33799.699999999997"/>
    <s v="Term"/>
    <s v="Due 30/9/2020, Trsf IBG 1/10/2020"/>
    <m/>
  </r>
  <r>
    <d v="2020-08-22T00:00:00"/>
    <x v="3"/>
    <n v="2020"/>
    <x v="17"/>
    <s v="C00000007"/>
    <x v="6"/>
    <x v="4"/>
    <n v="4"/>
    <s v="T60"/>
    <x v="3"/>
    <d v="2020-10-21T00:00:00"/>
    <x v="3"/>
    <x v="0"/>
    <n v="360"/>
    <n v="-360"/>
    <n v="0"/>
    <n v="34159.699999999997"/>
    <s v="Term"/>
    <s v="Due 30/9/2020, Trsf IBG 1/10/2020"/>
    <m/>
  </r>
  <r>
    <d v="2020-08-22T00:00:00"/>
    <x v="3"/>
    <n v="2020"/>
    <x v="18"/>
    <s v="C00000008"/>
    <x v="7"/>
    <x v="7"/>
    <n v="1"/>
    <s v="Cash"/>
    <x v="0"/>
    <d v="2020-08-22T00:00:00"/>
    <x v="2"/>
    <x v="0"/>
    <n v="1452"/>
    <n v="-1452"/>
    <n v="0"/>
    <n v="35611.699999999997"/>
    <s v="Trsf"/>
    <s v="Trsf 24/8"/>
    <m/>
  </r>
  <r>
    <d v="2020-08-24T00:00:00"/>
    <x v="3"/>
    <n v="2020"/>
    <x v="19"/>
    <s v="C00000003"/>
    <x v="2"/>
    <x v="7"/>
    <n v="1"/>
    <s v="T45"/>
    <x v="1"/>
    <d v="2020-10-08T00:00:00"/>
    <x v="3"/>
    <x v="0"/>
    <n v="1518"/>
    <n v="-1518"/>
    <n v="0"/>
    <n v="37129.699999999997"/>
    <s v="PD Chq"/>
    <s v="PD Chq 27/9, RM1,270.20 &amp; 11/10, RM1,000.00"/>
    <m/>
  </r>
  <r>
    <d v="2020-08-24T00:00:00"/>
    <x v="3"/>
    <n v="2020"/>
    <x v="19"/>
    <s v="C00000003"/>
    <x v="2"/>
    <x v="12"/>
    <n v="4"/>
    <s v="T45"/>
    <x v="1"/>
    <d v="2020-10-08T00:00:00"/>
    <x v="3"/>
    <x v="0"/>
    <n v="200"/>
    <n v="-200"/>
    <n v="0"/>
    <n v="37329.699999999997"/>
    <s v="PD Chq"/>
    <s v="PD Chq 11/10, RM1,000/-"/>
    <m/>
  </r>
  <r>
    <d v="2020-08-24T00:00:00"/>
    <x v="3"/>
    <n v="2020"/>
    <x v="19"/>
    <s v="C00000003"/>
    <x v="2"/>
    <x v="4"/>
    <n v="2"/>
    <s v="T45"/>
    <x v="1"/>
    <d v="2020-10-08T00:00:00"/>
    <x v="3"/>
    <x v="0"/>
    <n v="185"/>
    <n v="-185"/>
    <n v="0"/>
    <n v="37514.699999999997"/>
    <s v="PD Chq"/>
    <s v="PD Chq 11/10, RM1,000/-"/>
    <m/>
  </r>
  <r>
    <d v="2020-08-25T00:00:00"/>
    <x v="3"/>
    <n v="2020"/>
    <x v="20"/>
    <s v="C00000009"/>
    <x v="8"/>
    <x v="7"/>
    <n v="1"/>
    <s v="T60"/>
    <x v="3"/>
    <d v="2020-10-24T00:00:00"/>
    <x v="3"/>
    <x v="0"/>
    <n v="1276"/>
    <n v="-1276"/>
    <n v="0"/>
    <n v="38790.699999999997"/>
    <s v="Term"/>
    <s v="HLIB Chq No 008781, 28/11/20"/>
    <m/>
  </r>
  <r>
    <d v="2020-08-25T00:00:00"/>
    <x v="3"/>
    <n v="2020"/>
    <x v="20"/>
    <s v="C00000009"/>
    <x v="8"/>
    <x v="13"/>
    <n v="1"/>
    <s v="T60"/>
    <x v="3"/>
    <d v="2020-10-24T00:00:00"/>
    <x v="3"/>
    <x v="0"/>
    <n v="1276"/>
    <n v="-1276"/>
    <n v="0"/>
    <n v="40066.699999999997"/>
    <s v="Term"/>
    <s v="HLIB Chq No 008781, 28/11/20"/>
    <m/>
  </r>
  <r>
    <d v="2020-08-25T00:00:00"/>
    <x v="3"/>
    <n v="2020"/>
    <x v="21"/>
    <s v="C00000001"/>
    <x v="0"/>
    <x v="7"/>
    <n v="1"/>
    <s v="Cash"/>
    <x v="0"/>
    <d v="2020-08-25T00:00:00"/>
    <x v="2"/>
    <x v="0"/>
    <n v="1496"/>
    <n v="-1496"/>
    <n v="0"/>
    <n v="41562.699999999997"/>
    <s v="Trsf"/>
    <s v="Trsf 1/9/2020"/>
    <m/>
  </r>
  <r>
    <d v="2020-08-27T00:00:00"/>
    <x v="3"/>
    <n v="2020"/>
    <x v="22"/>
    <s v="C00000010"/>
    <x v="9"/>
    <x v="7"/>
    <n v="4"/>
    <s v="T120"/>
    <x v="2"/>
    <d v="2020-12-25T00:00:00"/>
    <x v="6"/>
    <x v="0"/>
    <n v="5280"/>
    <n v="-5280"/>
    <n v="0"/>
    <n v="46842.7"/>
    <s v="Term"/>
    <s v="Trsf 23/12/2020"/>
    <m/>
  </r>
  <r>
    <d v="2020-08-27T00:00:00"/>
    <x v="3"/>
    <n v="2020"/>
    <x v="22"/>
    <s v="C00000010"/>
    <x v="9"/>
    <x v="1"/>
    <n v="2"/>
    <s v="T120"/>
    <x v="2"/>
    <d v="2020-12-25T00:00:00"/>
    <x v="6"/>
    <x v="0"/>
    <n v="444"/>
    <n v="-444"/>
    <n v="0"/>
    <n v="47286.7"/>
    <s v="Term"/>
    <s v="Trsf 23/12/2020"/>
    <m/>
  </r>
  <r>
    <d v="2020-08-27T00:00:00"/>
    <x v="3"/>
    <n v="2020"/>
    <x v="22"/>
    <s v="C00000010"/>
    <x v="9"/>
    <x v="12"/>
    <n v="5"/>
    <s v="T120"/>
    <x v="2"/>
    <d v="2020-12-25T00:00:00"/>
    <x v="6"/>
    <x v="0"/>
    <n v="275"/>
    <n v="-275"/>
    <n v="0"/>
    <n v="47561.7"/>
    <s v="Term"/>
    <s v="Trsf 23/12/2020"/>
    <m/>
  </r>
  <r>
    <d v="2020-08-27T00:00:00"/>
    <x v="3"/>
    <n v="2020"/>
    <x v="22"/>
    <s v="C00000010"/>
    <x v="9"/>
    <x v="4"/>
    <n v="4"/>
    <s v="T120"/>
    <x v="2"/>
    <d v="2020-12-25T00:00:00"/>
    <x v="6"/>
    <x v="0"/>
    <n v="360"/>
    <n v="-360"/>
    <n v="0"/>
    <n v="47921.7"/>
    <s v="Term"/>
    <s v="Trsf 23/12/2020"/>
    <m/>
  </r>
  <r>
    <d v="2020-08-27T00:00:00"/>
    <x v="3"/>
    <n v="2020"/>
    <x v="22"/>
    <s v="C00000010"/>
    <x v="9"/>
    <x v="14"/>
    <n v="1"/>
    <s v="T120"/>
    <x v="2"/>
    <d v="2020-12-25T00:00:00"/>
    <x v="6"/>
    <x v="0"/>
    <n v="375"/>
    <n v="-375"/>
    <n v="0"/>
    <n v="48296.7"/>
    <s v="Term"/>
    <s v="Trsf 23/12/2020"/>
    <m/>
  </r>
  <r>
    <d v="2020-09-01T00:00:00"/>
    <x v="4"/>
    <n v="2020"/>
    <x v="23"/>
    <s v="C00000008"/>
    <x v="7"/>
    <x v="15"/>
    <n v="2"/>
    <s v="Cash"/>
    <x v="0"/>
    <d v="2020-09-01T00:00:00"/>
    <x v="7"/>
    <x v="0"/>
    <n v="2948"/>
    <n v="-2948"/>
    <n v="0"/>
    <n v="51244.7"/>
    <s v="Trsf"/>
    <s v="Trsf 7/9/2020"/>
    <m/>
  </r>
  <r>
    <d v="2020-09-01T00:00:00"/>
    <x v="4"/>
    <n v="2020"/>
    <x v="23"/>
    <s v="C00000008"/>
    <x v="7"/>
    <x v="5"/>
    <n v="4"/>
    <s v="Cash"/>
    <x v="0"/>
    <d v="2020-09-01T00:00:00"/>
    <x v="7"/>
    <x v="0"/>
    <n v="840"/>
    <n v="-840"/>
    <n v="0"/>
    <n v="52084.7"/>
    <s v="Trsf"/>
    <s v="Trsf 7/9/2020"/>
    <m/>
  </r>
  <r>
    <d v="2020-09-01T00:00:00"/>
    <x v="4"/>
    <n v="2020"/>
    <x v="23"/>
    <s v="C00000008"/>
    <x v="7"/>
    <x v="4"/>
    <n v="2"/>
    <s v="Cash"/>
    <x v="0"/>
    <d v="2020-09-01T00:00:00"/>
    <x v="7"/>
    <x v="0"/>
    <n v="180"/>
    <n v="-180"/>
    <n v="0"/>
    <n v="52264.7"/>
    <s v="Trsf"/>
    <s v="Trsf 7/9/2020"/>
    <m/>
  </r>
  <r>
    <d v="2020-09-02T00:00:00"/>
    <x v="4"/>
    <n v="2020"/>
    <x v="24"/>
    <s v="C00000001"/>
    <x v="0"/>
    <x v="6"/>
    <n v="1"/>
    <s v="Cash"/>
    <x v="0"/>
    <d v="2020-09-02T00:00:00"/>
    <x v="7"/>
    <x v="0"/>
    <n v="1250"/>
    <n v="-1250"/>
    <n v="0"/>
    <n v="53514.7"/>
    <s v="Trsf"/>
    <s v="Trsf 5/9/2020"/>
    <s v="Delived on 3/9/2020"/>
  </r>
  <r>
    <d v="2020-09-05T00:00:00"/>
    <x v="4"/>
    <n v="2020"/>
    <x v="25"/>
    <s v="C00000001"/>
    <x v="0"/>
    <x v="15"/>
    <n v="1"/>
    <s v="Cash"/>
    <x v="0"/>
    <d v="2020-09-05T00:00:00"/>
    <x v="7"/>
    <x v="0"/>
    <n v="1496"/>
    <n v="-1496"/>
    <n v="0"/>
    <n v="55010.7"/>
    <s v="Trsf"/>
    <s v="Trsf 5/9/2020"/>
    <m/>
  </r>
  <r>
    <d v="2020-09-05T00:00:00"/>
    <x v="4"/>
    <n v="2020"/>
    <x v="25"/>
    <s v="C00000001"/>
    <x v="0"/>
    <x v="1"/>
    <n v="4"/>
    <s v="Cash"/>
    <x v="0"/>
    <d v="2020-09-05T00:00:00"/>
    <x v="7"/>
    <x v="0"/>
    <n v="962"/>
    <n v="-962"/>
    <n v="0"/>
    <n v="55972.7"/>
    <s v="Trsf"/>
    <s v="Trsf 5/9/2020"/>
    <m/>
  </r>
  <r>
    <d v="2020-09-17T00:00:00"/>
    <x v="4"/>
    <n v="2020"/>
    <x v="26"/>
    <s v="C00000004"/>
    <x v="3"/>
    <x v="7"/>
    <n v="5"/>
    <s v="T120"/>
    <x v="2"/>
    <d v="2021-01-15T00:00:00"/>
    <x v="8"/>
    <x v="1"/>
    <n v="6270"/>
    <n v="-6270"/>
    <n v="0"/>
    <n v="62242.7"/>
    <s v="Term"/>
    <s v="PD HLB 004649, 25/1/2021"/>
    <m/>
  </r>
  <r>
    <d v="2020-09-17T00:00:00"/>
    <x v="4"/>
    <n v="2020"/>
    <x v="26"/>
    <s v="C00000004"/>
    <x v="3"/>
    <x v="13"/>
    <n v="1"/>
    <s v="T120"/>
    <x v="2"/>
    <d v="2021-01-15T00:00:00"/>
    <x v="8"/>
    <x v="1"/>
    <n v="1254"/>
    <n v="-1254"/>
    <n v="0"/>
    <n v="63496.7"/>
    <s v="Term"/>
    <s v="PD HLB 004649, 25/1/2021"/>
    <m/>
  </r>
  <r>
    <d v="2020-09-17T00:00:00"/>
    <x v="4"/>
    <n v="2020"/>
    <x v="26"/>
    <s v="C00000004"/>
    <x v="3"/>
    <x v="10"/>
    <n v="3"/>
    <s v="T120"/>
    <x v="2"/>
    <d v="2021-01-15T00:00:00"/>
    <x v="8"/>
    <x v="1"/>
    <n v="874.80000000000007"/>
    <n v="-874.80000000000007"/>
    <n v="0"/>
    <n v="64371.5"/>
    <s v="Term"/>
    <s v="PD HLB 004649, 25/1/2021"/>
    <m/>
  </r>
  <r>
    <d v="2020-09-17T00:00:00"/>
    <x v="4"/>
    <n v="2020"/>
    <x v="26"/>
    <s v="C00000004"/>
    <x v="3"/>
    <x v="16"/>
    <n v="3"/>
    <s v="T120"/>
    <x v="2"/>
    <d v="2021-01-15T00:00:00"/>
    <x v="8"/>
    <x v="1"/>
    <n v="874.80000000000007"/>
    <n v="-874.80000000000007"/>
    <n v="0"/>
    <n v="65246.3"/>
    <s v="Term"/>
    <s v="PD HLB 004649, 25/1/2021"/>
    <m/>
  </r>
  <r>
    <d v="2020-09-17T00:00:00"/>
    <x v="4"/>
    <n v="2020"/>
    <x v="26"/>
    <s v="C00000004"/>
    <x v="3"/>
    <x v="5"/>
    <n v="6"/>
    <s v="T120"/>
    <x v="2"/>
    <d v="2021-01-15T00:00:00"/>
    <x v="8"/>
    <x v="1"/>
    <n v="1224"/>
    <n v="-1224"/>
    <n v="0"/>
    <n v="66470.3"/>
    <s v="Term"/>
    <s v="PD HLB 004649, 25/1/2021"/>
    <m/>
  </r>
  <r>
    <d v="2020-09-17T00:00:00"/>
    <x v="4"/>
    <n v="2020"/>
    <x v="26"/>
    <s v="C00000004"/>
    <x v="3"/>
    <x v="4"/>
    <n v="4"/>
    <s v="T120"/>
    <x v="2"/>
    <d v="2021-01-15T00:00:00"/>
    <x v="8"/>
    <x v="1"/>
    <n v="360"/>
    <n v="-360"/>
    <n v="0"/>
    <n v="66830.3"/>
    <s v="Term"/>
    <s v="PD HLB 004649, 25/1/2021"/>
    <m/>
  </r>
  <r>
    <d v="2020-09-17T00:00:00"/>
    <x v="4"/>
    <n v="2020"/>
    <x v="26"/>
    <s v="C00000004"/>
    <x v="3"/>
    <x v="17"/>
    <n v="1"/>
    <s v="T120"/>
    <x v="2"/>
    <d v="2021-01-15T00:00:00"/>
    <x v="8"/>
    <x v="1"/>
    <n v="390"/>
    <n v="-390"/>
    <n v="0"/>
    <n v="67220.3"/>
    <s v="Term"/>
    <s v="PD HLB 004649, 25/1/2021"/>
    <m/>
  </r>
  <r>
    <d v="2020-09-17T00:00:00"/>
    <x v="4"/>
    <n v="2020"/>
    <x v="27"/>
    <s v="C00000001"/>
    <x v="0"/>
    <x v="15"/>
    <n v="1"/>
    <s v="Cash"/>
    <x v="0"/>
    <d v="2020-09-17T00:00:00"/>
    <x v="7"/>
    <x v="0"/>
    <n v="1496"/>
    <n v="-1496"/>
    <n v="0"/>
    <n v="68716.3"/>
    <s v="Trsf"/>
    <s v="Trst 22/9/2020"/>
    <m/>
  </r>
  <r>
    <d v="2020-09-17T00:00:00"/>
    <x v="4"/>
    <n v="2020"/>
    <x v="27"/>
    <s v="C00000001"/>
    <x v="0"/>
    <x v="1"/>
    <n v="2"/>
    <s v="Cash"/>
    <x v="0"/>
    <d v="2020-09-17T00:00:00"/>
    <x v="7"/>
    <x v="0"/>
    <n v="481"/>
    <n v="-481"/>
    <n v="0"/>
    <n v="69197.3"/>
    <s v="Trsf"/>
    <s v="Trst 22/9/2020"/>
    <m/>
  </r>
  <r>
    <d v="2020-09-22T00:00:00"/>
    <x v="4"/>
    <n v="2020"/>
    <x v="28"/>
    <s v="C00000004"/>
    <x v="3"/>
    <x v="7"/>
    <n v="5"/>
    <s v="T120"/>
    <x v="2"/>
    <d v="2021-01-20T00:00:00"/>
    <x v="8"/>
    <x v="1"/>
    <n v="6270"/>
    <n v="-6270"/>
    <n v="0"/>
    <n v="75467.3"/>
    <s v="Term"/>
    <s v="PD HLB 004649, 25/1/2021"/>
    <m/>
  </r>
  <r>
    <d v="2020-09-22T00:00:00"/>
    <x v="4"/>
    <n v="2020"/>
    <x v="28"/>
    <s v="C00000004"/>
    <x v="3"/>
    <x v="13"/>
    <n v="1"/>
    <s v="T120"/>
    <x v="2"/>
    <d v="2021-01-20T00:00:00"/>
    <x v="8"/>
    <x v="1"/>
    <n v="1254"/>
    <n v="-1254"/>
    <n v="0"/>
    <n v="76721.3"/>
    <s v="Term"/>
    <s v="PD HLB 004649, 25/1/2021"/>
    <m/>
  </r>
  <r>
    <d v="2020-09-22T00:00:00"/>
    <x v="4"/>
    <n v="2020"/>
    <x v="28"/>
    <s v="C00000004"/>
    <x v="3"/>
    <x v="10"/>
    <n v="5"/>
    <s v="T120"/>
    <x v="2"/>
    <d v="2021-01-20T00:00:00"/>
    <x v="8"/>
    <x v="1"/>
    <n v="1458"/>
    <n v="-1458"/>
    <n v="0"/>
    <n v="78179.3"/>
    <s v="Term"/>
    <s v="PD HLB 004649, 25/1/2021"/>
    <m/>
  </r>
  <r>
    <d v="2020-09-22T00:00:00"/>
    <x v="4"/>
    <n v="2020"/>
    <x v="28"/>
    <s v="C00000004"/>
    <x v="3"/>
    <x v="16"/>
    <n v="2"/>
    <s v="T120"/>
    <x v="2"/>
    <d v="2021-01-20T00:00:00"/>
    <x v="8"/>
    <x v="1"/>
    <n v="583.20000000000005"/>
    <n v="-583.20000000000005"/>
    <n v="0"/>
    <n v="78762.5"/>
    <s v="Term"/>
    <s v="PD HLB 004649, 25/1/2021"/>
    <m/>
  </r>
  <r>
    <d v="2020-09-22T00:00:00"/>
    <x v="4"/>
    <n v="2020"/>
    <x v="28"/>
    <s v="C00000004"/>
    <x v="3"/>
    <x v="5"/>
    <n v="10"/>
    <s v="T120"/>
    <x v="2"/>
    <d v="2021-01-20T00:00:00"/>
    <x v="8"/>
    <x v="1"/>
    <n v="2040"/>
    <n v="-2040"/>
    <n v="0"/>
    <n v="80802.5"/>
    <s v="Term"/>
    <s v="PD HLB 004649, 25/1/2021"/>
    <m/>
  </r>
  <r>
    <d v="2020-09-23T00:00:00"/>
    <x v="4"/>
    <n v="2020"/>
    <x v="29"/>
    <s v="C00000010"/>
    <x v="9"/>
    <x v="7"/>
    <n v="5"/>
    <s v="T120"/>
    <x v="2"/>
    <d v="2021-01-21T00:00:00"/>
    <x v="8"/>
    <x v="1"/>
    <n v="6600"/>
    <n v="-6600"/>
    <n v="0"/>
    <n v="87402.5"/>
    <s v="Term"/>
    <s v="Trsf 20/1/2021"/>
    <m/>
  </r>
  <r>
    <d v="2020-09-23T00:00:00"/>
    <x v="4"/>
    <n v="2020"/>
    <x v="29"/>
    <s v="C00000010"/>
    <x v="9"/>
    <x v="1"/>
    <n v="4"/>
    <s v="T120"/>
    <x v="2"/>
    <d v="2021-01-21T00:00:00"/>
    <x v="8"/>
    <x v="1"/>
    <n v="888"/>
    <n v="-888"/>
    <n v="0"/>
    <n v="88290.5"/>
    <s v="Term"/>
    <s v="Trsf 20/1/2021"/>
    <m/>
  </r>
  <r>
    <d v="2020-09-23T00:00:00"/>
    <x v="4"/>
    <n v="2020"/>
    <x v="29"/>
    <s v="C00000010"/>
    <x v="9"/>
    <x v="12"/>
    <n v="5"/>
    <s v="T120"/>
    <x v="2"/>
    <d v="2021-01-21T00:00:00"/>
    <x v="8"/>
    <x v="1"/>
    <n v="275"/>
    <n v="-275"/>
    <n v="0"/>
    <n v="88565.5"/>
    <s v="Term"/>
    <s v="Trsf 20/1/2021"/>
    <m/>
  </r>
  <r>
    <d v="2020-09-23T00:00:00"/>
    <x v="4"/>
    <n v="2020"/>
    <x v="29"/>
    <s v="C00000010"/>
    <x v="9"/>
    <x v="4"/>
    <n v="4"/>
    <s v="T120"/>
    <x v="2"/>
    <d v="2021-01-21T00:00:00"/>
    <x v="8"/>
    <x v="1"/>
    <n v="360"/>
    <n v="-360"/>
    <n v="0"/>
    <n v="88925.5"/>
    <s v="Term"/>
    <s v="Trsf 20/1/2021"/>
    <m/>
  </r>
  <r>
    <d v="2020-09-23T00:00:00"/>
    <x v="4"/>
    <n v="2020"/>
    <x v="30"/>
    <s v="C00000001"/>
    <x v="0"/>
    <x v="8"/>
    <n v="6"/>
    <s v="Cash"/>
    <x v="0"/>
    <d v="2020-09-23T00:00:00"/>
    <x v="7"/>
    <x v="0"/>
    <n v="1392"/>
    <n v="-1392"/>
    <n v="0"/>
    <n v="90317.5"/>
    <s v="Term"/>
    <s v="Trst 01/10/2020"/>
    <m/>
  </r>
  <r>
    <d v="2020-09-26T00:00:00"/>
    <x v="4"/>
    <n v="2020"/>
    <x v="31"/>
    <s v="C00000001"/>
    <x v="0"/>
    <x v="7"/>
    <n v="1"/>
    <s v="Cash"/>
    <x v="0"/>
    <d v="2020-09-26T00:00:00"/>
    <x v="7"/>
    <x v="0"/>
    <n v="1496"/>
    <n v="-1496"/>
    <n v="0"/>
    <n v="91813.5"/>
    <s v="Term"/>
    <s v="Trst 01/10/2020"/>
    <m/>
  </r>
  <r>
    <d v="2020-10-05T00:00:00"/>
    <x v="5"/>
    <n v="2020"/>
    <x v="32"/>
    <s v="C00000005"/>
    <x v="4"/>
    <x v="15"/>
    <n v="1"/>
    <s v="Cash"/>
    <x v="0"/>
    <d v="2020-10-05T00:00:00"/>
    <x v="3"/>
    <x v="0"/>
    <n v="1496"/>
    <n v="-1496"/>
    <n v="0"/>
    <n v="93309.5"/>
    <s v="Term"/>
    <s v="Chq 5/10 (Bank in 19/10/2020)"/>
    <m/>
  </r>
  <r>
    <d v="2020-10-05T00:00:00"/>
    <x v="5"/>
    <n v="2020"/>
    <x v="33"/>
    <s v="C00000003"/>
    <x v="2"/>
    <x v="15"/>
    <n v="3"/>
    <s v="T45"/>
    <x v="1"/>
    <d v="2020-11-19T00:00:00"/>
    <x v="5"/>
    <x v="0"/>
    <n v="4554"/>
    <n v="-4554"/>
    <n v="0"/>
    <n v="97863.5"/>
    <s v="Term"/>
    <s v="PD Chq 14/11, RM2,713/-"/>
    <m/>
  </r>
  <r>
    <d v="2020-10-05T00:00:00"/>
    <x v="5"/>
    <n v="2020"/>
    <x v="33"/>
    <s v="C00000003"/>
    <x v="2"/>
    <x v="12"/>
    <n v="8"/>
    <s v="T45"/>
    <x v="1"/>
    <d v="2020-11-19T00:00:00"/>
    <x v="5"/>
    <x v="0"/>
    <n v="400"/>
    <n v="-400"/>
    <n v="0"/>
    <n v="98263.5"/>
    <s v="Term"/>
    <s v="PD Chq 21/11, RM1,500/-"/>
    <m/>
  </r>
  <r>
    <d v="2020-10-05T00:00:00"/>
    <x v="5"/>
    <n v="2020"/>
    <x v="33"/>
    <s v="C00000003"/>
    <x v="2"/>
    <x v="4"/>
    <n v="6"/>
    <s v="T45"/>
    <x v="1"/>
    <d v="2020-11-19T00:00:00"/>
    <x v="5"/>
    <x v="0"/>
    <n v="555"/>
    <n v="-555"/>
    <n v="0"/>
    <n v="98818.5"/>
    <s v="Term"/>
    <s v="PD Chq 29/11, RM1,500/-"/>
    <m/>
  </r>
  <r>
    <d v="2020-10-05T00:00:00"/>
    <x v="5"/>
    <n v="2020"/>
    <x v="33"/>
    <s v="C00000003"/>
    <x v="2"/>
    <x v="9"/>
    <n v="1"/>
    <s v="T45"/>
    <x v="1"/>
    <d v="2020-11-19T00:00:00"/>
    <x v="5"/>
    <x v="0"/>
    <n v="204"/>
    <n v="-204"/>
    <n v="0"/>
    <n v="99022.5"/>
    <s v="Term"/>
    <s v="PD Chq 29/11, RM1,500/-"/>
    <m/>
  </r>
  <r>
    <d v="2020-10-08T00:00:00"/>
    <x v="5"/>
    <n v="2020"/>
    <x v="34"/>
    <s v="C00000004"/>
    <x v="3"/>
    <x v="7"/>
    <n v="5"/>
    <s v="T120"/>
    <x v="2"/>
    <d v="2021-02-05T00:00:00"/>
    <x v="9"/>
    <x v="1"/>
    <n v="6270"/>
    <n v="-6270"/>
    <n v="0"/>
    <n v="105292.5"/>
    <s v="Term"/>
    <s v="PD HLB 5704, 22/2/2021"/>
    <m/>
  </r>
  <r>
    <d v="2020-10-08T00:00:00"/>
    <x v="5"/>
    <n v="2020"/>
    <x v="34"/>
    <s v="C00000004"/>
    <x v="3"/>
    <x v="13"/>
    <n v="1"/>
    <s v="T120"/>
    <x v="2"/>
    <d v="2021-02-05T00:00:00"/>
    <x v="9"/>
    <x v="1"/>
    <n v="1254"/>
    <n v="-1254"/>
    <n v="0"/>
    <n v="106546.5"/>
    <s v="Term"/>
    <s v="PD HLB 5704, 22/2/2021"/>
    <m/>
  </r>
  <r>
    <d v="2020-10-08T00:00:00"/>
    <x v="5"/>
    <n v="2020"/>
    <x v="34"/>
    <s v="C00000004"/>
    <x v="3"/>
    <x v="16"/>
    <n v="3"/>
    <s v="T120"/>
    <x v="2"/>
    <d v="2021-02-05T00:00:00"/>
    <x v="9"/>
    <x v="1"/>
    <n v="874.80000000000007"/>
    <n v="-874.80000000000007"/>
    <n v="0"/>
    <n v="107421.3"/>
    <s v="Term"/>
    <s v="PD HLB 5704, 22/2/2021"/>
    <m/>
  </r>
  <r>
    <d v="2020-10-08T00:00:00"/>
    <x v="5"/>
    <n v="2020"/>
    <x v="34"/>
    <s v="C00000004"/>
    <x v="3"/>
    <x v="5"/>
    <n v="10"/>
    <s v="T120"/>
    <x v="2"/>
    <d v="2021-02-05T00:00:00"/>
    <x v="9"/>
    <x v="1"/>
    <n v="2040"/>
    <n v="-2040"/>
    <n v="0"/>
    <n v="109461.3"/>
    <s v="Term"/>
    <s v="PD HLB 5704, 22/2/2021"/>
    <m/>
  </r>
  <r>
    <d v="2020-10-08T00:00:00"/>
    <x v="5"/>
    <n v="2020"/>
    <x v="34"/>
    <s v="C00000004"/>
    <x v="3"/>
    <x v="4"/>
    <n v="2"/>
    <s v="T120"/>
    <x v="2"/>
    <d v="2021-02-05T00:00:00"/>
    <x v="9"/>
    <x v="1"/>
    <n v="180"/>
    <n v="-180"/>
    <n v="0"/>
    <n v="109641.3"/>
    <s v="Term"/>
    <s v="PD HLB 5704, 22/2/2021"/>
    <m/>
  </r>
  <r>
    <d v="2020-10-12T00:00:00"/>
    <x v="5"/>
    <n v="2020"/>
    <x v="35"/>
    <s v="C00000004"/>
    <x v="3"/>
    <x v="7"/>
    <n v="6"/>
    <s v="T120"/>
    <x v="2"/>
    <d v="2021-02-09T00:00:00"/>
    <x v="9"/>
    <x v="1"/>
    <n v="7524"/>
    <n v="-7524"/>
    <n v="0"/>
    <n v="117165.3"/>
    <s v="Term"/>
    <s v="PD HLB 5704, 22/2/2021"/>
    <m/>
  </r>
  <r>
    <d v="2020-10-12T00:00:00"/>
    <x v="5"/>
    <n v="2020"/>
    <x v="35"/>
    <s v="C00000004"/>
    <x v="3"/>
    <x v="13"/>
    <n v="1"/>
    <s v="T120"/>
    <x v="2"/>
    <d v="2021-02-09T00:00:00"/>
    <x v="9"/>
    <x v="1"/>
    <n v="1254"/>
    <n v="-1254"/>
    <n v="0"/>
    <n v="118419.3"/>
    <s v="Term"/>
    <s v="PD HLB 5704, 22/2/2021"/>
    <m/>
  </r>
  <r>
    <d v="2020-10-12T00:00:00"/>
    <x v="5"/>
    <n v="2020"/>
    <x v="36"/>
    <s v="C00000001"/>
    <x v="0"/>
    <x v="15"/>
    <n v="1"/>
    <s v="Cash"/>
    <x v="0"/>
    <d v="2020-10-12T00:00:00"/>
    <x v="3"/>
    <x v="0"/>
    <n v="1496"/>
    <n v="-1496"/>
    <n v="0"/>
    <n v="119915.3"/>
    <s v="Trsf"/>
    <s v="Trsf 19/10/2020"/>
    <m/>
  </r>
  <r>
    <d v="2020-10-12T00:00:00"/>
    <x v="5"/>
    <n v="2020"/>
    <x v="36"/>
    <s v="C00000001"/>
    <x v="0"/>
    <x v="1"/>
    <n v="4"/>
    <s v="Cash"/>
    <x v="0"/>
    <d v="2020-10-12T00:00:00"/>
    <x v="3"/>
    <x v="0"/>
    <n v="962"/>
    <n v="-962"/>
    <n v="0"/>
    <n v="120877.3"/>
    <s v="Trsf"/>
    <s v="Trsf 19/10/2020"/>
    <m/>
  </r>
  <r>
    <d v="2020-10-14T00:00:00"/>
    <x v="5"/>
    <n v="2020"/>
    <x v="37"/>
    <s v="C00000007"/>
    <x v="6"/>
    <x v="5"/>
    <n v="7"/>
    <s v="T60"/>
    <x v="3"/>
    <d v="2020-12-13T00:00:00"/>
    <x v="6"/>
    <x v="0"/>
    <n v="1470"/>
    <n v="-1470"/>
    <n v="0"/>
    <n v="122347.3"/>
    <s v="Term"/>
    <s v="Due 30/11/2020"/>
    <m/>
  </r>
  <r>
    <d v="2020-10-14T00:00:00"/>
    <x v="5"/>
    <n v="2020"/>
    <x v="37"/>
    <s v="C00000007"/>
    <x v="6"/>
    <x v="4"/>
    <n v="8"/>
    <s v="T60"/>
    <x v="3"/>
    <d v="2020-12-13T00:00:00"/>
    <x v="6"/>
    <x v="0"/>
    <n v="720"/>
    <n v="-720"/>
    <n v="0"/>
    <n v="123067.3"/>
    <s v="Term"/>
    <s v="Due 30/11/2020"/>
    <m/>
  </r>
  <r>
    <d v="2020-10-19T00:00:00"/>
    <x v="5"/>
    <n v="2020"/>
    <x v="37"/>
    <s v="C00000007"/>
    <x v="6"/>
    <x v="11"/>
    <n v="2"/>
    <s v="T60"/>
    <x v="3"/>
    <d v="2020-12-18T00:00:00"/>
    <x v="6"/>
    <x v="0"/>
    <n v="460"/>
    <n v="-460"/>
    <n v="0"/>
    <n v="123527.3"/>
    <s v="Term"/>
    <s v="Due 30/11/2020"/>
    <m/>
  </r>
  <r>
    <d v="2020-10-17T00:00:00"/>
    <x v="5"/>
    <n v="2020"/>
    <x v="38"/>
    <s v="C00000003"/>
    <x v="2"/>
    <x v="18"/>
    <n v="4"/>
    <s v="T45"/>
    <x v="1"/>
    <d v="2020-12-01T00:00:00"/>
    <x v="6"/>
    <x v="0"/>
    <n v="180"/>
    <n v="-180"/>
    <n v="0"/>
    <n v="123707.3"/>
    <s v="Term"/>
    <s v="PD Chq 22/10, RM384/-"/>
    <m/>
  </r>
  <r>
    <d v="2020-10-17T00:00:00"/>
    <x v="5"/>
    <n v="2020"/>
    <x v="39"/>
    <s v="C00000003"/>
    <x v="2"/>
    <x v="9"/>
    <n v="1"/>
    <s v="T45"/>
    <x v="1"/>
    <d v="2020-12-01T00:00:00"/>
    <x v="6"/>
    <x v="0"/>
    <n v="204"/>
    <n v="-204"/>
    <n v="0"/>
    <n v="123911.3"/>
    <s v="Term"/>
    <s v="PD Chq 22/10, RM384/-"/>
    <m/>
  </r>
  <r>
    <d v="2020-10-19T00:00:00"/>
    <x v="5"/>
    <n v="2020"/>
    <x v="40"/>
    <s v="C00000001"/>
    <x v="0"/>
    <x v="2"/>
    <n v="4"/>
    <s v="Cash"/>
    <x v="0"/>
    <d v="2020-10-19T00:00:00"/>
    <x v="3"/>
    <x v="0"/>
    <n v="960"/>
    <n v="-960"/>
    <n v="0"/>
    <n v="124871.3"/>
    <s v="Trsf"/>
    <s v="Trsf 9/11/2020"/>
    <m/>
  </r>
  <r>
    <d v="2020-10-19T00:00:00"/>
    <x v="5"/>
    <n v="2020"/>
    <x v="40"/>
    <s v="C00000001"/>
    <x v="0"/>
    <x v="19"/>
    <n v="1"/>
    <s v="Cash"/>
    <x v="0"/>
    <d v="2020-10-19T00:00:00"/>
    <x v="3"/>
    <x v="0"/>
    <n v="625"/>
    <n v="-625"/>
    <n v="0"/>
    <n v="125496.3"/>
    <s v="Trsf"/>
    <s v="Trsf 9/11/2020"/>
    <m/>
  </r>
  <r>
    <d v="2020-10-19T00:00:00"/>
    <x v="5"/>
    <n v="2020"/>
    <x v="40"/>
    <s v="C00000001"/>
    <x v="0"/>
    <x v="20"/>
    <n v="1"/>
    <s v="Cash"/>
    <x v="0"/>
    <d v="2020-10-19T00:00:00"/>
    <x v="3"/>
    <x v="0"/>
    <n v="60"/>
    <n v="-60"/>
    <n v="0"/>
    <n v="125556.3"/>
    <s v="Trsf"/>
    <s v="Trsf 9/11/2020"/>
    <m/>
  </r>
  <r>
    <d v="2020-10-19T00:00:00"/>
    <x v="5"/>
    <n v="2020"/>
    <x v="41"/>
    <s v="C00000005"/>
    <x v="4"/>
    <x v="4"/>
    <n v="1"/>
    <s v="Cash"/>
    <x v="0"/>
    <d v="2020-10-19T00:00:00"/>
    <x v="3"/>
    <x v="0"/>
    <n v="90"/>
    <n v="-90"/>
    <n v="0"/>
    <n v="125646.3"/>
    <s v="Chq"/>
    <s v="Chq CIMB 000054 28/10/2019"/>
    <m/>
  </r>
  <r>
    <d v="2020-10-21T00:00:00"/>
    <x v="5"/>
    <n v="2020"/>
    <x v="42"/>
    <s v="C00000005"/>
    <x v="4"/>
    <x v="15"/>
    <n v="1"/>
    <s v="Cash"/>
    <x v="0"/>
    <d v="2020-10-21T00:00:00"/>
    <x v="3"/>
    <x v="0"/>
    <n v="1496"/>
    <n v="-1496"/>
    <n v="0"/>
    <n v="127142.3"/>
    <s v="Chq"/>
    <s v="Chq CIMB 000050 21/10/2020"/>
    <m/>
  </r>
  <r>
    <d v="2020-10-21T00:00:00"/>
    <x v="5"/>
    <n v="2020"/>
    <x v="43"/>
    <s v="C00000010"/>
    <x v="9"/>
    <x v="7"/>
    <n v="5"/>
    <s v="T120"/>
    <x v="2"/>
    <d v="2021-02-18T00:00:00"/>
    <x v="9"/>
    <x v="1"/>
    <n v="6600"/>
    <n v="-6600"/>
    <n v="0"/>
    <n v="133742.29999999999"/>
    <s v="Term"/>
    <s v="Trsf 19/3/2021"/>
    <m/>
  </r>
  <r>
    <d v="2020-10-21T00:00:00"/>
    <x v="5"/>
    <n v="2020"/>
    <x v="43"/>
    <s v="C00000010"/>
    <x v="9"/>
    <x v="1"/>
    <n v="4"/>
    <s v="T120"/>
    <x v="2"/>
    <d v="2021-02-18T00:00:00"/>
    <x v="9"/>
    <x v="1"/>
    <n v="888"/>
    <n v="-888"/>
    <n v="0"/>
    <n v="134630.29999999999"/>
    <s v="Term"/>
    <s v="Trsf 19/3/2021"/>
    <m/>
  </r>
  <r>
    <d v="2020-10-21T00:00:00"/>
    <x v="5"/>
    <n v="2020"/>
    <x v="43"/>
    <s v="C00000010"/>
    <x v="9"/>
    <x v="12"/>
    <n v="5"/>
    <s v="T120"/>
    <x v="2"/>
    <d v="2021-02-18T00:00:00"/>
    <x v="9"/>
    <x v="1"/>
    <n v="275"/>
    <n v="-275"/>
    <n v="0"/>
    <n v="134905.29999999999"/>
    <s v="Term"/>
    <s v="Trsf 19/3/2021"/>
    <m/>
  </r>
  <r>
    <d v="2020-10-21T00:00:00"/>
    <x v="5"/>
    <n v="2020"/>
    <x v="43"/>
    <s v="C00000010"/>
    <x v="9"/>
    <x v="4"/>
    <n v="4"/>
    <s v="T120"/>
    <x v="2"/>
    <d v="2021-02-18T00:00:00"/>
    <x v="9"/>
    <x v="1"/>
    <n v="360"/>
    <n v="-360"/>
    <n v="0"/>
    <n v="135265.29999999999"/>
    <s v="Term"/>
    <s v="Trsf 19/3/2021"/>
    <m/>
  </r>
  <r>
    <d v="2020-10-26T00:00:00"/>
    <x v="5"/>
    <n v="2020"/>
    <x v="44"/>
    <s v="C00000003"/>
    <x v="2"/>
    <x v="15"/>
    <n v="3"/>
    <s v="T45"/>
    <x v="1"/>
    <d v="2020-12-10T00:00:00"/>
    <x v="6"/>
    <x v="0"/>
    <n v="4554"/>
    <n v="-4554"/>
    <n v="0"/>
    <n v="139819.29999999999"/>
    <s v="Term"/>
    <s v="PD Chq 12/10, 19/10 &amp; 26/10 "/>
    <m/>
  </r>
  <r>
    <d v="2020-10-26T00:00:00"/>
    <x v="5"/>
    <n v="2020"/>
    <x v="44"/>
    <s v="C00000003"/>
    <x v="2"/>
    <x v="4"/>
    <n v="6"/>
    <s v="T45"/>
    <x v="1"/>
    <d v="2020-12-10T00:00:00"/>
    <x v="6"/>
    <x v="0"/>
    <n v="555"/>
    <n v="-555"/>
    <n v="0"/>
    <n v="140374.29999999999"/>
    <s v="Term"/>
    <s v="RM1,700/-, RM1,700/- &amp; RM1,709/-"/>
    <m/>
  </r>
  <r>
    <d v="2020-10-31T00:00:00"/>
    <x v="5"/>
    <n v="2020"/>
    <x v="45"/>
    <s v="C00000001"/>
    <x v="0"/>
    <x v="15"/>
    <n v="1"/>
    <s v="Cash"/>
    <x v="0"/>
    <d v="2020-10-31T00:00:00"/>
    <x v="3"/>
    <x v="0"/>
    <n v="1496"/>
    <n v="-1496"/>
    <n v="0"/>
    <n v="141870.29999999999"/>
    <s v="Trsf"/>
    <s v="Trsf 9/11/2020"/>
    <m/>
  </r>
  <r>
    <d v="2020-10-31T00:00:00"/>
    <x v="5"/>
    <n v="2020"/>
    <x v="45"/>
    <s v="C00000001"/>
    <x v="0"/>
    <x v="1"/>
    <n v="4"/>
    <s v="Cash"/>
    <x v="0"/>
    <d v="2020-10-31T00:00:00"/>
    <x v="3"/>
    <x v="0"/>
    <n v="962"/>
    <n v="-962"/>
    <n v="0"/>
    <n v="142832.29999999999"/>
    <s v="Trsf"/>
    <s v="Trsf 9/11/2020"/>
    <m/>
  </r>
  <r>
    <d v="2020-10-31T00:00:00"/>
    <x v="5"/>
    <n v="2020"/>
    <x v="46"/>
    <s v="C00000005"/>
    <x v="4"/>
    <x v="15"/>
    <n v="1"/>
    <s v="Cash"/>
    <x v="0"/>
    <d v="2020-10-31T00:00:00"/>
    <x v="3"/>
    <x v="0"/>
    <n v="1496"/>
    <n v="-1496"/>
    <n v="0"/>
    <n v="144328.29999999999"/>
    <s v="Chq"/>
    <s v="Chq CIMB 000056, 31/10/2020"/>
    <m/>
  </r>
  <r>
    <d v="2020-11-09T00:00:00"/>
    <x v="6"/>
    <n v="2020"/>
    <x v="47"/>
    <s v="C00000006"/>
    <x v="5"/>
    <x v="7"/>
    <n v="1"/>
    <s v="Cash"/>
    <x v="0"/>
    <d v="2020-11-09T00:00:00"/>
    <x v="5"/>
    <x v="0"/>
    <n v="1584"/>
    <n v="-1584"/>
    <n v="0"/>
    <n v="145912.29999999999"/>
    <s v="Chq"/>
    <s v="Bank in 16/12/2020"/>
    <m/>
  </r>
  <r>
    <d v="2020-11-09T00:00:00"/>
    <x v="6"/>
    <n v="2020"/>
    <x v="47"/>
    <s v="C00000006"/>
    <x v="5"/>
    <x v="5"/>
    <n v="1"/>
    <s v="Cash"/>
    <x v="0"/>
    <d v="2020-11-09T00:00:00"/>
    <x v="5"/>
    <x v="0"/>
    <n v="210"/>
    <n v="-210"/>
    <n v="0"/>
    <n v="146122.29999999999"/>
    <s v="Chq"/>
    <s v="Bank in 16/12/2020"/>
    <m/>
  </r>
  <r>
    <d v="2020-11-09T00:00:00"/>
    <x v="6"/>
    <n v="2020"/>
    <x v="47"/>
    <s v="C00000006"/>
    <x v="5"/>
    <x v="16"/>
    <n v="1"/>
    <s v="Cash"/>
    <x v="0"/>
    <d v="2020-11-09T00:00:00"/>
    <x v="5"/>
    <x v="0"/>
    <n v="378"/>
    <n v="-378"/>
    <n v="0"/>
    <n v="146500.29999999999"/>
    <s v="Chq"/>
    <s v="Bank in 16/12/2020"/>
    <m/>
  </r>
  <r>
    <d v="2020-11-09T00:00:00"/>
    <x v="6"/>
    <n v="2020"/>
    <x v="47"/>
    <s v="C00000006"/>
    <x v="5"/>
    <x v="21"/>
    <n v="1"/>
    <s v="Cash"/>
    <x v="0"/>
    <d v="2020-11-09T00:00:00"/>
    <x v="5"/>
    <x v="0"/>
    <n v="130"/>
    <n v="-130"/>
    <n v="0"/>
    <n v="146630.29999999999"/>
    <s v="Chq"/>
    <s v="Bank in 16/12/2020"/>
    <m/>
  </r>
  <r>
    <d v="2020-11-10T00:00:00"/>
    <x v="6"/>
    <n v="2020"/>
    <x v="48"/>
    <s v="C00000001"/>
    <x v="0"/>
    <x v="15"/>
    <n v="1"/>
    <s v="Cash"/>
    <x v="0"/>
    <d v="2020-11-10T00:00:00"/>
    <x v="5"/>
    <x v="0"/>
    <n v="1584"/>
    <n v="-1584"/>
    <n v="0"/>
    <n v="148214.29999999999"/>
    <s v="Chq"/>
    <s v="Trsf 20/11/2020"/>
    <m/>
  </r>
  <r>
    <d v="2020-11-10T00:00:00"/>
    <x v="6"/>
    <n v="2020"/>
    <x v="48"/>
    <s v="C00000001"/>
    <x v="0"/>
    <x v="4"/>
    <n v="4"/>
    <s v="Cash"/>
    <x v="0"/>
    <d v="2020-11-10T00:00:00"/>
    <x v="5"/>
    <x v="0"/>
    <n v="370"/>
    <n v="-370"/>
    <n v="0"/>
    <n v="148584.29999999999"/>
    <s v="Chq"/>
    <s v="Trsf 20/11/2020"/>
    <m/>
  </r>
  <r>
    <d v="2020-11-10T00:00:00"/>
    <x v="6"/>
    <n v="2020"/>
    <x v="49"/>
    <s v="C00000005"/>
    <x v="4"/>
    <x v="15"/>
    <n v="1"/>
    <s v="Cash"/>
    <x v="0"/>
    <d v="2020-11-10T00:00:00"/>
    <x v="5"/>
    <x v="0"/>
    <n v="1540"/>
    <n v="-1540"/>
    <n v="0"/>
    <n v="150124.29999999999"/>
    <s v="Chq"/>
    <s v="Chq CIMB 000058 10/11/20, Banked in 22/11/20"/>
    <m/>
  </r>
  <r>
    <d v="2020-11-10T00:00:00"/>
    <x v="6"/>
    <n v="2020"/>
    <x v="49"/>
    <s v="C00000005"/>
    <x v="4"/>
    <x v="4"/>
    <n v="1"/>
    <s v="Cash"/>
    <x v="0"/>
    <d v="2020-11-10T00:00:00"/>
    <x v="5"/>
    <x v="0"/>
    <n v="90"/>
    <n v="-90"/>
    <n v="0"/>
    <n v="150214.29999999999"/>
    <s v="Chq"/>
    <s v="Chq CIMB 000058 10/11/20, Banked in 22/11/20"/>
    <m/>
  </r>
  <r>
    <d v="2020-11-11T00:00:00"/>
    <x v="6"/>
    <n v="2020"/>
    <x v="50"/>
    <s v="C00000009"/>
    <x v="8"/>
    <x v="10"/>
    <n v="3"/>
    <s v="T60"/>
    <x v="3"/>
    <d v="2021-01-10T00:00:00"/>
    <x v="8"/>
    <x v="1"/>
    <n v="923.4"/>
    <n v="-923.4"/>
    <n v="0"/>
    <n v="151137.69999999998"/>
    <s v="Term"/>
    <s v="Chq HL 009828, dd 6/2/21, Banked in 7/2/21"/>
    <m/>
  </r>
  <r>
    <d v="2020-11-11T00:00:00"/>
    <x v="6"/>
    <n v="2020"/>
    <x v="50"/>
    <s v="C00000009"/>
    <x v="8"/>
    <x v="16"/>
    <n v="1"/>
    <s v="T60"/>
    <x v="3"/>
    <d v="2021-01-10T00:00:00"/>
    <x v="8"/>
    <x v="1"/>
    <n v="307.8"/>
    <n v="-307.8"/>
    <n v="0"/>
    <n v="151445.49999999997"/>
    <s v="Term"/>
    <s v="Chq HL 009828, dd 6/2/21, Banked in 7/2/21"/>
    <m/>
  </r>
  <r>
    <d v="2020-11-18T00:00:00"/>
    <x v="6"/>
    <n v="2020"/>
    <x v="51"/>
    <s v="C00000001"/>
    <x v="0"/>
    <x v="15"/>
    <n v="1"/>
    <s v="Cash"/>
    <x v="0"/>
    <d v="2020-11-18T00:00:00"/>
    <x v="5"/>
    <x v="0"/>
    <n v="1584"/>
    <n v="-1584"/>
    <n v="0"/>
    <n v="153029.49999999997"/>
    <s v="Term"/>
    <s v="Trsf 20/11/2020"/>
    <m/>
  </r>
  <r>
    <d v="2020-11-24T00:00:00"/>
    <x v="6"/>
    <n v="2020"/>
    <x v="52"/>
    <s v="C00000001"/>
    <x v="0"/>
    <x v="8"/>
    <n v="2"/>
    <s v="Cash"/>
    <x v="0"/>
    <d v="2020-11-24T00:00:00"/>
    <x v="5"/>
    <x v="0"/>
    <n v="520"/>
    <n v="-520"/>
    <n v="0"/>
    <n v="153549.49999999997"/>
    <s v="Term"/>
    <s v="Trsf 5/12/2020"/>
    <m/>
  </r>
  <r>
    <d v="2020-11-20T00:00:00"/>
    <x v="6"/>
    <n v="2020"/>
    <x v="53"/>
    <s v="C00000010"/>
    <x v="9"/>
    <x v="22"/>
    <n v="3"/>
    <s v="T120"/>
    <x v="2"/>
    <d v="2021-03-20T00:00:00"/>
    <x v="10"/>
    <x v="1"/>
    <n v="4050"/>
    <n v="-4050"/>
    <n v="0"/>
    <n v="157599.49999999997"/>
    <s v="Term"/>
    <s v="Due 28/2/2020"/>
    <m/>
  </r>
  <r>
    <d v="2020-11-20T00:00:00"/>
    <x v="6"/>
    <n v="2020"/>
    <x v="53"/>
    <s v="C00000010"/>
    <x v="9"/>
    <x v="7"/>
    <n v="2"/>
    <s v="T120"/>
    <x v="2"/>
    <d v="2021-03-20T00:00:00"/>
    <x v="10"/>
    <x v="1"/>
    <n v="2640"/>
    <n v="-2640"/>
    <n v="0"/>
    <n v="160239.49999999997"/>
    <s v="Term"/>
    <s v="Due 28/2/2020"/>
    <m/>
  </r>
  <r>
    <d v="2020-11-20T00:00:00"/>
    <x v="6"/>
    <n v="2020"/>
    <x v="53"/>
    <s v="C00000010"/>
    <x v="9"/>
    <x v="1"/>
    <n v="8"/>
    <s v="T120"/>
    <x v="2"/>
    <d v="2021-03-20T00:00:00"/>
    <x v="10"/>
    <x v="1"/>
    <n v="1776"/>
    <n v="-1776"/>
    <n v="0"/>
    <n v="162015.49999999997"/>
    <s v="Term"/>
    <s v="Due 28/2/2020"/>
    <m/>
  </r>
  <r>
    <d v="2020-11-20T00:00:00"/>
    <x v="6"/>
    <n v="2020"/>
    <x v="53"/>
    <s v="C00000010"/>
    <x v="9"/>
    <x v="12"/>
    <n v="5"/>
    <s v="T120"/>
    <x v="2"/>
    <d v="2021-03-20T00:00:00"/>
    <x v="10"/>
    <x v="1"/>
    <n v="275"/>
    <n v="-275"/>
    <n v="0"/>
    <n v="162290.49999999997"/>
    <s v="Term"/>
    <s v="Due 28/2/2020"/>
    <m/>
  </r>
  <r>
    <d v="2020-11-20T00:00:00"/>
    <x v="6"/>
    <n v="2020"/>
    <x v="53"/>
    <s v="C00000010"/>
    <x v="9"/>
    <x v="4"/>
    <n v="2"/>
    <s v="T120"/>
    <x v="2"/>
    <d v="2021-03-20T00:00:00"/>
    <x v="10"/>
    <x v="1"/>
    <n v="180"/>
    <n v="-180"/>
    <n v="0"/>
    <n v="162470.49999999997"/>
    <s v="Term"/>
    <s v="Due 28/2/2020"/>
    <m/>
  </r>
  <r>
    <d v="2020-11-20T00:00:00"/>
    <x v="6"/>
    <n v="2020"/>
    <x v="53"/>
    <s v="C00000010"/>
    <x v="9"/>
    <x v="14"/>
    <n v="1"/>
    <s v="T120"/>
    <x v="2"/>
    <d v="2021-03-20T00:00:00"/>
    <x v="10"/>
    <x v="1"/>
    <n v="375"/>
    <n v="-375"/>
    <n v="0"/>
    <n v="162845.49999999997"/>
    <s v="Term"/>
    <s v="Due 28/2/2020"/>
    <m/>
  </r>
  <r>
    <d v="2020-11-21T00:00:00"/>
    <x v="6"/>
    <n v="2020"/>
    <x v="54"/>
    <s v="C00000008"/>
    <x v="7"/>
    <x v="7"/>
    <n v="1"/>
    <s v="Cash"/>
    <x v="0"/>
    <d v="2020-11-21T00:00:00"/>
    <x v="5"/>
    <x v="0"/>
    <n v="1584"/>
    <n v="-1584"/>
    <n v="0"/>
    <n v="164429.49999999997"/>
    <s v="Trsf"/>
    <m/>
    <m/>
  </r>
  <r>
    <d v="2020-11-21T00:00:00"/>
    <x v="6"/>
    <n v="2020"/>
    <x v="54"/>
    <s v="C00000008"/>
    <x v="7"/>
    <x v="5"/>
    <n v="2"/>
    <s v="Cash"/>
    <x v="0"/>
    <d v="2020-11-21T00:00:00"/>
    <x v="5"/>
    <x v="0"/>
    <n v="420"/>
    <n v="-420"/>
    <n v="0"/>
    <n v="164849.49999999997"/>
    <s v="Trsf"/>
    <m/>
    <m/>
  </r>
  <r>
    <d v="2020-11-21T00:00:00"/>
    <x v="6"/>
    <n v="2020"/>
    <x v="54"/>
    <s v="C00000008"/>
    <x v="7"/>
    <x v="4"/>
    <n v="1"/>
    <s v="Cash"/>
    <x v="0"/>
    <d v="2020-11-21T00:00:00"/>
    <x v="5"/>
    <x v="0"/>
    <n v="90"/>
    <n v="-90"/>
    <n v="0"/>
    <n v="164939.49999999997"/>
    <s v="Trsf"/>
    <m/>
    <m/>
  </r>
  <r>
    <d v="2020-11-21T00:00:00"/>
    <x v="6"/>
    <n v="2020"/>
    <x v="54"/>
    <s v="C00000008"/>
    <x v="7"/>
    <x v="1"/>
    <n v="2"/>
    <s v="Cash"/>
    <x v="0"/>
    <d v="2020-11-21T00:00:00"/>
    <x v="5"/>
    <x v="0"/>
    <n v="518"/>
    <n v="-518"/>
    <n v="0"/>
    <n v="165457.49999999997"/>
    <s v="Trsf"/>
    <m/>
    <m/>
  </r>
  <r>
    <d v="2020-11-23T00:00:00"/>
    <x v="6"/>
    <n v="2020"/>
    <x v="55"/>
    <s v="C00000005"/>
    <x v="4"/>
    <x v="15"/>
    <n v="1"/>
    <s v="Cash"/>
    <x v="0"/>
    <d v="2020-11-23T00:00:00"/>
    <x v="5"/>
    <x v="0"/>
    <n v="1540"/>
    <n v="-1540"/>
    <n v="0"/>
    <n v="166997.49999999997"/>
    <s v="Chq"/>
    <s v="Chq CIMB 000060 24/11/20, Banked in 30/11/20"/>
    <m/>
  </r>
  <r>
    <d v="2020-11-24T00:00:00"/>
    <x v="6"/>
    <n v="2020"/>
    <x v="56"/>
    <s v="C00000011"/>
    <x v="10"/>
    <x v="23"/>
    <n v="3"/>
    <s v="Cash"/>
    <x v="0"/>
    <d v="2020-11-24T00:00:00"/>
    <x v="5"/>
    <x v="0"/>
    <n v="982.80000000000007"/>
    <n v="-982.80000000000007"/>
    <n v="0"/>
    <n v="167980.29999999996"/>
    <s v="Trsf"/>
    <s v="Trsf 23/11/2020"/>
    <m/>
  </r>
  <r>
    <d v="2020-11-24T00:00:00"/>
    <x v="6"/>
    <n v="2020"/>
    <x v="56"/>
    <s v="C00000011"/>
    <x v="10"/>
    <x v="24"/>
    <n v="1"/>
    <s v="Cash"/>
    <x v="0"/>
    <d v="2020-11-24T00:00:00"/>
    <x v="5"/>
    <x v="0"/>
    <n v="100"/>
    <n v="-100"/>
    <n v="0"/>
    <n v="168080.29999999996"/>
    <s v="Trsf"/>
    <s v="Trsf 23/11/2020"/>
    <m/>
  </r>
  <r>
    <d v="2020-11-24T00:00:00"/>
    <x v="6"/>
    <n v="2020"/>
    <x v="57"/>
    <s v="C00000003"/>
    <x v="2"/>
    <x v="15"/>
    <n v="1"/>
    <s v="T45"/>
    <x v="1"/>
    <d v="2021-01-08T00:00:00"/>
    <x v="8"/>
    <x v="1"/>
    <n v="1628"/>
    <n v="-1628"/>
    <n v="0"/>
    <n v="169708.29999999996"/>
    <s v="Term"/>
    <s v="PD Chq 10/1/21, RM2,008/-"/>
    <m/>
  </r>
  <r>
    <d v="2020-11-24T00:00:00"/>
    <x v="6"/>
    <n v="2020"/>
    <x v="57"/>
    <s v="C00000003"/>
    <x v="2"/>
    <x v="12"/>
    <n v="3"/>
    <s v="T45"/>
    <x v="1"/>
    <d v="2021-01-08T00:00:00"/>
    <x v="8"/>
    <x v="1"/>
    <n v="150"/>
    <n v="-150"/>
    <n v="0"/>
    <n v="169858.29999999996"/>
    <s v="Term"/>
    <s v="PD Chq 10/1/21, RM2,008/-"/>
    <m/>
  </r>
  <r>
    <d v="2020-11-24T00:00:00"/>
    <x v="6"/>
    <n v="2020"/>
    <x v="57"/>
    <s v="C00000003"/>
    <x v="2"/>
    <x v="4"/>
    <n v="2"/>
    <s v="T45"/>
    <x v="1"/>
    <d v="2021-01-08T00:00:00"/>
    <x v="8"/>
    <x v="1"/>
    <n v="185"/>
    <n v="-185"/>
    <n v="0"/>
    <n v="170043.29999999996"/>
    <s v="Term"/>
    <s v="PD Chq 10/1/21, RM2,008/-"/>
    <m/>
  </r>
  <r>
    <d v="2020-11-24T00:00:00"/>
    <x v="6"/>
    <n v="2020"/>
    <x v="57"/>
    <s v="C00000003"/>
    <x v="2"/>
    <x v="25"/>
    <n v="1"/>
    <s v="T45"/>
    <x v="1"/>
    <d v="2021-01-08T00:00:00"/>
    <x v="8"/>
    <x v="1"/>
    <n v="45"/>
    <n v="-45"/>
    <n v="0"/>
    <n v="170088.29999999996"/>
    <s v="Term"/>
    <s v="PD Chq 10/1/21, RM2,008/-"/>
    <m/>
  </r>
  <r>
    <d v="2020-11-27T00:00:00"/>
    <x v="6"/>
    <n v="2020"/>
    <x v="58"/>
    <s v="C00000001"/>
    <x v="0"/>
    <x v="7"/>
    <n v="1"/>
    <s v="Cash"/>
    <x v="0"/>
    <d v="2020-11-27T00:00:00"/>
    <x v="5"/>
    <x v="0"/>
    <n v="1584"/>
    <n v="-1584"/>
    <n v="0"/>
    <n v="171672.29999999996"/>
    <s v="Trsf"/>
    <s v="Trsf 5/12/2020"/>
    <m/>
  </r>
  <r>
    <d v="2020-11-27T00:00:00"/>
    <x v="6"/>
    <n v="2020"/>
    <x v="58"/>
    <s v="C00000001"/>
    <x v="0"/>
    <x v="26"/>
    <n v="4"/>
    <s v="Cash"/>
    <x v="0"/>
    <d v="2020-11-27T00:00:00"/>
    <x v="5"/>
    <x v="0"/>
    <n v="840"/>
    <n v="-840"/>
    <n v="0"/>
    <n v="172512.29999999996"/>
    <s v="Trsf"/>
    <s v="Trsf 5/12/2020"/>
    <m/>
  </r>
  <r>
    <d v="2020-11-28T00:00:00"/>
    <x v="6"/>
    <n v="2020"/>
    <x v="59"/>
    <s v="C00000009"/>
    <x v="8"/>
    <x v="5"/>
    <n v="2"/>
    <s v="T60"/>
    <x v="3"/>
    <d v="2021-01-27T00:00:00"/>
    <x v="8"/>
    <x v="1"/>
    <n v="408"/>
    <n v="-408"/>
    <n v="0"/>
    <n v="172920.29999999996"/>
    <s v="Term"/>
    <s v="Chq HL 009828, dd 6/2/21, Banked in 7/2/21"/>
    <m/>
  </r>
  <r>
    <d v="2020-11-30T00:00:00"/>
    <x v="6"/>
    <n v="2020"/>
    <x v="60"/>
    <s v="C00000008"/>
    <x v="7"/>
    <x v="5"/>
    <n v="5"/>
    <s v="Cash"/>
    <x v="0"/>
    <d v="2020-11-30T00:00:00"/>
    <x v="5"/>
    <x v="0"/>
    <n v="1050"/>
    <n v="-1050"/>
    <n v="0"/>
    <n v="173970.29999999996"/>
    <s v="Trsf"/>
    <m/>
    <m/>
  </r>
  <r>
    <d v="2020-11-30T00:00:00"/>
    <x v="6"/>
    <n v="2020"/>
    <x v="61"/>
    <s v="C00000010"/>
    <x v="9"/>
    <x v="7"/>
    <n v="5"/>
    <s v="T120"/>
    <x v="2"/>
    <d v="2021-03-30T00:00:00"/>
    <x v="10"/>
    <x v="1"/>
    <n v="6600"/>
    <n v="-6600"/>
    <n v="0"/>
    <n v="180570.29999999996"/>
    <s v="Term"/>
    <s v="Due 28/2/2020"/>
    <m/>
  </r>
  <r>
    <d v="2020-11-30T00:00:00"/>
    <x v="6"/>
    <n v="2020"/>
    <x v="61"/>
    <s v="C00000010"/>
    <x v="9"/>
    <x v="26"/>
    <n v="4"/>
    <s v="T120"/>
    <x v="2"/>
    <d v="2021-03-30T00:00:00"/>
    <x v="10"/>
    <x v="1"/>
    <n v="720"/>
    <n v="-720"/>
    <n v="0"/>
    <n v="181290.29999999996"/>
    <s v="Term"/>
    <s v="Due 28/2/2020"/>
    <m/>
  </r>
  <r>
    <d v="2020-11-30T00:00:00"/>
    <x v="6"/>
    <n v="2020"/>
    <x v="61"/>
    <s v="C00000010"/>
    <x v="9"/>
    <x v="12"/>
    <n v="5"/>
    <s v="T120"/>
    <x v="2"/>
    <d v="2021-03-30T00:00:00"/>
    <x v="10"/>
    <x v="1"/>
    <n v="275"/>
    <n v="-275"/>
    <n v="0"/>
    <n v="181565.29999999996"/>
    <s v="Term"/>
    <s v="Due 28/2/2020"/>
    <m/>
  </r>
  <r>
    <d v="2020-11-30T00:00:00"/>
    <x v="6"/>
    <n v="2020"/>
    <x v="61"/>
    <s v="C00000010"/>
    <x v="9"/>
    <x v="4"/>
    <n v="2"/>
    <s v="T120"/>
    <x v="2"/>
    <d v="2021-03-30T00:00:00"/>
    <x v="10"/>
    <x v="1"/>
    <n v="180"/>
    <n v="-180"/>
    <n v="0"/>
    <n v="181745.29999999996"/>
    <s v="Term"/>
    <s v="Due 28/2/2020"/>
    <m/>
  </r>
  <r>
    <d v="2020-11-30T00:00:00"/>
    <x v="6"/>
    <n v="2020"/>
    <x v="62"/>
    <s v="C00000010"/>
    <x v="9"/>
    <x v="12"/>
    <n v="5"/>
    <s v="T120"/>
    <x v="2"/>
    <d v="2021-03-30T00:00:00"/>
    <x v="10"/>
    <x v="1"/>
    <n v="275"/>
    <n v="-275"/>
    <n v="0"/>
    <n v="182020.29999999996"/>
    <s v="Term"/>
    <s v="Due 28/2/2020"/>
    <m/>
  </r>
  <r>
    <d v="2020-12-05T00:00:00"/>
    <x v="7"/>
    <n v="2020"/>
    <x v="63"/>
    <s v="C00000011"/>
    <x v="11"/>
    <x v="10"/>
    <n v="2"/>
    <s v="Cash"/>
    <x v="0"/>
    <d v="2020-12-05T00:00:00"/>
    <x v="6"/>
    <x v="0"/>
    <n v="799.2"/>
    <n v="-799.2"/>
    <n v="0"/>
    <n v="182819.49999999997"/>
    <s v="Term"/>
    <s v="Trsf 5/12/2020"/>
    <m/>
  </r>
  <r>
    <d v="2020-12-15T00:00:00"/>
    <x v="7"/>
    <n v="2020"/>
    <x v="64"/>
    <s v="C00000001"/>
    <x v="0"/>
    <x v="15"/>
    <n v="1"/>
    <s v="Cash"/>
    <x v="0"/>
    <d v="2020-12-15T00:00:00"/>
    <x v="6"/>
    <x v="0"/>
    <n v="1716"/>
    <n v="-1716"/>
    <n v="0"/>
    <n v="184535.49999999997"/>
    <s v="Trsf"/>
    <s v="Trsf 18/12/2020"/>
    <m/>
  </r>
  <r>
    <d v="2020-12-15T00:00:00"/>
    <x v="7"/>
    <n v="2020"/>
    <x v="64"/>
    <s v="C00000001"/>
    <x v="0"/>
    <x v="2"/>
    <n v="2"/>
    <s v="Cash"/>
    <x v="0"/>
    <d v="2020-12-15T00:00:00"/>
    <x v="6"/>
    <x v="0"/>
    <n v="512"/>
    <n v="-512"/>
    <n v="0"/>
    <n v="185047.49999999997"/>
    <s v="Trsf"/>
    <s v="Trsf 18/12/2020"/>
    <m/>
  </r>
  <r>
    <d v="2020-12-26T00:00:00"/>
    <x v="7"/>
    <n v="2020"/>
    <x v="65"/>
    <s v="C00000004"/>
    <x v="3"/>
    <x v="13"/>
    <n v="2"/>
    <s v="T120"/>
    <x v="4"/>
    <d v="2021-04-25T00:00:00"/>
    <x v="11"/>
    <x v="1"/>
    <n v="2860"/>
    <m/>
    <n v="2860"/>
    <n v="187907.49999999997"/>
    <s v="Term"/>
    <m/>
    <m/>
  </r>
  <r>
    <d v="2020-12-30T00:00:00"/>
    <x v="7"/>
    <n v="2020"/>
    <x v="66"/>
    <s v="C00000003"/>
    <x v="2"/>
    <x v="15"/>
    <n v="3"/>
    <s v="T45"/>
    <x v="1"/>
    <d v="2021-02-13T00:00:00"/>
    <x v="9"/>
    <x v="1"/>
    <n v="5148"/>
    <n v="-5148"/>
    <m/>
    <n v="193055.49999999997"/>
    <s v="Term"/>
    <s v="PD Chq 13/2, 16/2, 20/2, 27/2 (RM1,500.00, RM1,608.00, RM1,500.00 &amp; RM1,500.00)"/>
    <m/>
  </r>
  <r>
    <d v="2020-12-30T00:00:00"/>
    <x v="7"/>
    <n v="2020"/>
    <x v="66"/>
    <s v="C00000003"/>
    <x v="2"/>
    <x v="10"/>
    <n v="1"/>
    <s v="T45"/>
    <x v="1"/>
    <d v="2021-02-13T00:00:00"/>
    <x v="9"/>
    <x v="1"/>
    <n v="405"/>
    <n v="-405"/>
    <n v="0"/>
    <n v="193460.49999999997"/>
    <s v="Term"/>
    <s v="PD Chq 13/2, 16/2, 20/2, 27/2 (RM1,500.00, RM1,608.00, RM1,500.00 &amp; RM1,500.00)"/>
    <m/>
  </r>
  <r>
    <d v="2020-12-30T00:00:00"/>
    <x v="7"/>
    <n v="2020"/>
    <x v="66"/>
    <s v="C00000003"/>
    <x v="2"/>
    <x v="4"/>
    <n v="6"/>
    <s v="T45"/>
    <x v="1"/>
    <d v="2021-02-13T00:00:00"/>
    <x v="9"/>
    <x v="1"/>
    <n v="555"/>
    <n v="-555"/>
    <n v="0"/>
    <n v="194015.49999999997"/>
    <s v="Term"/>
    <s v="PD Chq 13/2, 16/2, 20/2, 27/2 (RM1,500.00, RM1,608.00, RM1,500.00 &amp; RM1,500.00)"/>
    <m/>
  </r>
  <r>
    <d v="2020-12-31T00:00:00"/>
    <x v="7"/>
    <n v="2020"/>
    <x v="67"/>
    <s v="C00000010"/>
    <x v="9"/>
    <x v="27"/>
    <n v="5"/>
    <s v="T120"/>
    <x v="2"/>
    <d v="2021-04-30T00:00:00"/>
    <x v="11"/>
    <x v="1"/>
    <n v="7700"/>
    <m/>
    <n v="7700"/>
    <n v="201715.49999999997"/>
    <s v="Term"/>
    <m/>
    <m/>
  </r>
  <r>
    <d v="2020-12-31T00:00:00"/>
    <x v="7"/>
    <n v="2020"/>
    <x v="67"/>
    <s v="C00000010"/>
    <x v="9"/>
    <x v="28"/>
    <n v="8"/>
    <s v="T120"/>
    <x v="2"/>
    <d v="2021-04-30T00:00:00"/>
    <x v="11"/>
    <x v="1"/>
    <n v="1680"/>
    <m/>
    <n v="1680"/>
    <n v="203395.49999999997"/>
    <s v="Term"/>
    <m/>
    <m/>
  </r>
  <r>
    <d v="2020-12-31T00:00:00"/>
    <x v="7"/>
    <n v="2020"/>
    <x v="67"/>
    <s v="C00000010"/>
    <x v="9"/>
    <x v="12"/>
    <n v="10"/>
    <s v="T120"/>
    <x v="2"/>
    <d v="2021-04-30T00:00:00"/>
    <x v="11"/>
    <x v="1"/>
    <n v="550"/>
    <m/>
    <n v="550"/>
    <n v="203945.49999999997"/>
    <s v="Term"/>
    <m/>
    <m/>
  </r>
  <r>
    <d v="2020-12-31T00:00:00"/>
    <x v="7"/>
    <n v="2020"/>
    <x v="67"/>
    <s v="C00000010"/>
    <x v="9"/>
    <x v="4"/>
    <n v="2"/>
    <s v="T120"/>
    <x v="2"/>
    <d v="2021-04-30T00:00:00"/>
    <x v="11"/>
    <x v="1"/>
    <n v="190"/>
    <m/>
    <n v="190"/>
    <n v="204135.49999999997"/>
    <s v="Term"/>
    <m/>
    <m/>
  </r>
  <r>
    <d v="2021-01-04T00:00:00"/>
    <x v="8"/>
    <n v="2021"/>
    <x v="68"/>
    <s v="C00000013"/>
    <x v="12"/>
    <x v="29"/>
    <n v="2"/>
    <s v="Cash"/>
    <x v="0"/>
    <d v="2021-01-04T00:00:00"/>
    <x v="8"/>
    <x v="1"/>
    <n v="1540"/>
    <n v="-1540"/>
    <n v="0"/>
    <n v="205675.49999999997"/>
    <s v="Cash"/>
    <s v="Bank in 2-5/1/2021"/>
    <m/>
  </r>
  <r>
    <d v="2021-01-04T00:00:00"/>
    <x v="8"/>
    <n v="2021"/>
    <x v="68"/>
    <s v="C00000013"/>
    <x v="12"/>
    <x v="30"/>
    <n v="2"/>
    <s v="Cash"/>
    <x v="0"/>
    <d v="2021-01-04T00:00:00"/>
    <x v="8"/>
    <x v="1"/>
    <n v="810"/>
    <n v="-810"/>
    <n v="0"/>
    <n v="206485.49999999997"/>
    <s v="Cash"/>
    <s v="Bank in 2-5/1/2021"/>
    <m/>
  </r>
  <r>
    <d v="2021-01-04T00:00:00"/>
    <x v="8"/>
    <n v="2021"/>
    <x v="68"/>
    <s v="C00000013"/>
    <x v="12"/>
    <x v="16"/>
    <n v="1"/>
    <s v="Cash"/>
    <x v="0"/>
    <d v="2021-01-04T00:00:00"/>
    <x v="8"/>
    <x v="1"/>
    <n v="405"/>
    <n v="-405"/>
    <n v="0"/>
    <n v="206890.49999999997"/>
    <s v="Cash"/>
    <s v="Bank in 2-5/1/2021"/>
    <m/>
  </r>
  <r>
    <d v="2021-01-04T00:00:00"/>
    <x v="8"/>
    <n v="2021"/>
    <x v="68"/>
    <s v="C00000013"/>
    <x v="12"/>
    <x v="31"/>
    <n v="2"/>
    <s v="Cash"/>
    <x v="0"/>
    <d v="2021-01-04T00:00:00"/>
    <x v="8"/>
    <x v="1"/>
    <n v="5920"/>
    <n v="-5920"/>
    <n v="0"/>
    <n v="212810.49999999997"/>
    <s v="Cash"/>
    <s v="Bank in 2-5/1/2021"/>
    <m/>
  </r>
  <r>
    <d v="2021-01-04T00:00:00"/>
    <x v="8"/>
    <n v="2021"/>
    <x v="68"/>
    <s v="C00000013"/>
    <x v="12"/>
    <x v="32"/>
    <n v="3"/>
    <s v="Cash"/>
    <x v="0"/>
    <d v="2021-01-04T00:00:00"/>
    <x v="8"/>
    <x v="1"/>
    <n v="135"/>
    <n v="-135"/>
    <n v="0"/>
    <n v="212945.49999999997"/>
    <s v="Cash"/>
    <s v="Bank in 2-5/1/2021"/>
    <m/>
  </r>
  <r>
    <d v="2021-01-04T00:00:00"/>
    <x v="8"/>
    <n v="2021"/>
    <x v="68"/>
    <s v="C00000013"/>
    <x v="12"/>
    <x v="33"/>
    <n v="1"/>
    <s v="Cash"/>
    <x v="0"/>
    <d v="2021-01-04T00:00:00"/>
    <x v="8"/>
    <x v="1"/>
    <n v="130"/>
    <n v="-130"/>
    <n v="0"/>
    <n v="213075.49999999997"/>
    <s v="Cash"/>
    <s v="Bank in 2-5/1/2021"/>
    <m/>
  </r>
  <r>
    <d v="2021-01-04T00:00:00"/>
    <x v="8"/>
    <n v="2021"/>
    <x v="68"/>
    <s v="C00000013"/>
    <x v="12"/>
    <x v="34"/>
    <n v="1"/>
    <s v="Cash"/>
    <x v="0"/>
    <d v="2021-01-04T00:00:00"/>
    <x v="8"/>
    <x v="1"/>
    <n v="380"/>
    <n v="-380"/>
    <n v="0"/>
    <n v="213455.49999999997"/>
    <s v="Cash"/>
    <s v="Bank in 2-5/1/2021"/>
    <m/>
  </r>
  <r>
    <d v="2021-01-04T00:00:00"/>
    <x v="8"/>
    <n v="2021"/>
    <x v="68"/>
    <s v="C00000013"/>
    <x v="12"/>
    <x v="35"/>
    <n v="1"/>
    <s v="Cash"/>
    <x v="0"/>
    <d v="2021-01-04T00:00:00"/>
    <x v="8"/>
    <x v="1"/>
    <n v="180"/>
    <n v="-180"/>
    <n v="0"/>
    <n v="213635.49999999997"/>
    <s v="Cash"/>
    <s v="Bank in 2-5/1/2021"/>
    <m/>
  </r>
  <r>
    <d v="2021-01-04T00:00:00"/>
    <x v="8"/>
    <n v="2021"/>
    <x v="68"/>
    <s v="C00000013"/>
    <x v="12"/>
    <x v="36"/>
    <n v="3"/>
    <s v="Cash"/>
    <x v="0"/>
    <d v="2021-01-04T00:00:00"/>
    <x v="8"/>
    <x v="1"/>
    <n v="144"/>
    <n v="-144"/>
    <n v="0"/>
    <n v="213779.49999999997"/>
    <s v="Cash"/>
    <s v="Bank in 2-5/1/2021"/>
    <m/>
  </r>
  <r>
    <d v="2021-01-04T00:00:00"/>
    <x v="8"/>
    <n v="2021"/>
    <x v="68"/>
    <s v="C00000013"/>
    <x v="12"/>
    <x v="37"/>
    <n v="1"/>
    <s v="Cash"/>
    <x v="0"/>
    <d v="2021-01-04T00:00:00"/>
    <x v="8"/>
    <x v="1"/>
    <n v="360"/>
    <n v="-360"/>
    <n v="0"/>
    <n v="214139.49999999997"/>
    <s v="Cash"/>
    <s v="Bank in 2-5/1/2021"/>
    <m/>
  </r>
  <r>
    <d v="2021-01-04T00:00:00"/>
    <x v="8"/>
    <n v="2021"/>
    <x v="68"/>
    <s v="C00000013"/>
    <x v="12"/>
    <x v="4"/>
    <n v="1"/>
    <s v="Cash"/>
    <x v="0"/>
    <d v="2021-01-04T00:00:00"/>
    <x v="8"/>
    <x v="1"/>
    <n v="95"/>
    <n v="-95"/>
    <n v="0"/>
    <n v="214234.49999999997"/>
    <s v="Cash"/>
    <s v="Bank in 2-5/1/2021"/>
    <m/>
  </r>
  <r>
    <d v="2021-01-04T00:00:00"/>
    <x v="8"/>
    <n v="2021"/>
    <x v="68"/>
    <s v="C00000013"/>
    <x v="12"/>
    <x v="38"/>
    <n v="1"/>
    <s v="Cash"/>
    <x v="0"/>
    <d v="2021-01-04T00:00:00"/>
    <x v="8"/>
    <x v="1"/>
    <n v="300"/>
    <n v="-300"/>
    <n v="0"/>
    <n v="214534.49999999997"/>
    <s v="Cash"/>
    <s v="Bank in 2-5/1/2021"/>
    <m/>
  </r>
  <r>
    <d v="2021-01-11T00:00:00"/>
    <x v="8"/>
    <n v="2021"/>
    <x v="69"/>
    <s v="C00000010"/>
    <x v="9"/>
    <x v="39"/>
    <n v="1"/>
    <s v="FOC"/>
    <x v="0"/>
    <d v="2021-01-11T00:00:00"/>
    <x v="8"/>
    <x v="1"/>
    <n v="0"/>
    <n v="0"/>
    <n v="0"/>
    <n v="214534.49999999997"/>
    <s v="FOC"/>
    <s v="FOC"/>
    <m/>
  </r>
  <r>
    <d v="2021-01-08T00:00:00"/>
    <x v="8"/>
    <n v="2021"/>
    <x v="70"/>
    <s v="C00000013"/>
    <x v="12"/>
    <x v="40"/>
    <n v="3"/>
    <s v="Cash"/>
    <x v="0"/>
    <d v="2021-01-08T00:00:00"/>
    <x v="8"/>
    <x v="1"/>
    <n v="49"/>
    <n v="-49"/>
    <n v="0"/>
    <n v="214583.49999999997"/>
    <s v="Bank in"/>
    <m/>
    <m/>
  </r>
  <r>
    <d v="2021-01-09T00:00:00"/>
    <x v="8"/>
    <n v="2021"/>
    <x v="71"/>
    <s v="C00000003"/>
    <x v="2"/>
    <x v="12"/>
    <n v="5"/>
    <s v="Cash"/>
    <x v="0"/>
    <d v="2021-01-09T00:00:00"/>
    <x v="8"/>
    <x v="1"/>
    <n v="250"/>
    <n v="-250"/>
    <n v="0"/>
    <n v="214833.49999999997"/>
    <s v="Cash"/>
    <s v="Cash 9/1/2021"/>
    <m/>
  </r>
  <r>
    <d v="2021-01-09T00:00:00"/>
    <x v="8"/>
    <n v="2021"/>
    <x v="71"/>
    <s v="C00000003"/>
    <x v="2"/>
    <x v="25"/>
    <n v="2"/>
    <s v="Cash"/>
    <x v="0"/>
    <d v="2021-01-09T00:00:00"/>
    <x v="8"/>
    <x v="1"/>
    <n v="90"/>
    <n v="-90"/>
    <n v="0"/>
    <n v="214923.49999999997"/>
    <s v="Cash"/>
    <s v="Cash 9/1/2021"/>
    <m/>
  </r>
  <r>
    <d v="2021-01-18T00:00:00"/>
    <x v="8"/>
    <n v="2021"/>
    <x v="72"/>
    <s v="C00000013"/>
    <x v="12"/>
    <x v="5"/>
    <n v="2"/>
    <s v="Cash"/>
    <x v="0"/>
    <d v="2021-01-18T00:00:00"/>
    <x v="8"/>
    <x v="1"/>
    <n v="472"/>
    <n v="-472"/>
    <n v="0"/>
    <n v="215395.49999999997"/>
    <s v="Cash"/>
    <s v="Bank in 18-19/1/2021"/>
    <m/>
  </r>
  <r>
    <d v="2021-01-18T00:00:00"/>
    <x v="8"/>
    <n v="2021"/>
    <x v="72"/>
    <s v="C00000013"/>
    <x v="12"/>
    <x v="30"/>
    <n v="1"/>
    <s v="Cash"/>
    <x v="0"/>
    <d v="2021-01-18T00:00:00"/>
    <x v="8"/>
    <x v="1"/>
    <n v="405"/>
    <n v="-405"/>
    <n v="0"/>
    <n v="215800.49999999997"/>
    <s v="Cash"/>
    <s v="Bank in 18-19/1/2021"/>
    <m/>
  </r>
  <r>
    <d v="2021-01-18T00:00:00"/>
    <x v="8"/>
    <n v="2021"/>
    <x v="72"/>
    <s v="C00000013"/>
    <x v="12"/>
    <x v="16"/>
    <n v="1"/>
    <s v="Cash"/>
    <x v="0"/>
    <d v="2021-01-18T00:00:00"/>
    <x v="8"/>
    <x v="1"/>
    <n v="405"/>
    <n v="-405"/>
    <n v="0"/>
    <n v="216205.49999999997"/>
    <s v="Cash"/>
    <s v="Bank in 18-19/1/2021"/>
    <m/>
  </r>
  <r>
    <d v="2021-01-18T00:00:00"/>
    <x v="8"/>
    <n v="2021"/>
    <x v="72"/>
    <s v="C00000013"/>
    <x v="12"/>
    <x v="33"/>
    <n v="1"/>
    <s v="Cash"/>
    <x v="0"/>
    <d v="2021-01-18T00:00:00"/>
    <x v="8"/>
    <x v="1"/>
    <n v="130"/>
    <n v="-130"/>
    <n v="0"/>
    <n v="216335.49999999997"/>
    <s v="Cash"/>
    <s v="Bank in 18-19/1/2021"/>
    <m/>
  </r>
  <r>
    <d v="2021-01-18T00:00:00"/>
    <x v="8"/>
    <n v="2021"/>
    <x v="72"/>
    <s v="C00000013"/>
    <x v="12"/>
    <x v="25"/>
    <n v="2"/>
    <s v="Cash"/>
    <x v="0"/>
    <d v="2021-01-18T00:00:00"/>
    <x v="8"/>
    <x v="1"/>
    <n v="90"/>
    <n v="-90"/>
    <n v="0"/>
    <n v="216425.49999999997"/>
    <s v="Cash"/>
    <s v="Bank in 18-19/1/2021"/>
    <m/>
  </r>
  <r>
    <d v="2021-01-18T00:00:00"/>
    <x v="8"/>
    <n v="2021"/>
    <x v="72"/>
    <s v="C00000013"/>
    <x v="12"/>
    <x v="4"/>
    <n v="2"/>
    <s v="Cash"/>
    <x v="0"/>
    <d v="2021-01-18T00:00:00"/>
    <x v="8"/>
    <x v="1"/>
    <n v="190"/>
    <n v="-190"/>
    <n v="0"/>
    <n v="216615.49999999997"/>
    <s v="Cash"/>
    <s v="Bank in 18-19/1/2021"/>
    <m/>
  </r>
  <r>
    <d v="2021-01-18T00:00:00"/>
    <x v="8"/>
    <n v="2021"/>
    <x v="72"/>
    <s v="C00000013"/>
    <x v="12"/>
    <x v="27"/>
    <n v="1"/>
    <s v="Cash"/>
    <x v="0"/>
    <d v="2021-01-18T00:00:00"/>
    <x v="8"/>
    <x v="1"/>
    <n v="1716"/>
    <n v="-1716"/>
    <n v="0"/>
    <n v="218331.49999999997"/>
    <s v="Cash"/>
    <s v="Bank in 18-19/1/2021"/>
    <m/>
  </r>
  <r>
    <d v="2021-01-27T00:00:00"/>
    <x v="8"/>
    <n v="2021"/>
    <x v="73"/>
    <s v="C00000003"/>
    <x v="2"/>
    <x v="15"/>
    <n v="3"/>
    <s v="T45"/>
    <x v="1"/>
    <d v="2021-03-13T00:00:00"/>
    <x v="10"/>
    <x v="1"/>
    <n v="5082"/>
    <n v="-3000"/>
    <n v="2082"/>
    <n v="223413.49999999997"/>
    <s v="Term"/>
    <s v="PD Chq 14/3, 21/3, 28/3, 31/3,  (RM1,500.00, RM1,500.00, RM1,500.00 &amp; RM1,387.00)"/>
    <m/>
  </r>
  <r>
    <d v="2021-01-27T00:00:00"/>
    <x v="8"/>
    <n v="2021"/>
    <x v="73"/>
    <s v="C00000003"/>
    <x v="2"/>
    <x v="12"/>
    <n v="5"/>
    <s v="T45"/>
    <x v="1"/>
    <d v="2021-03-13T00:00:00"/>
    <x v="10"/>
    <x v="1"/>
    <n v="250"/>
    <m/>
    <n v="250"/>
    <n v="223663.49999999997"/>
    <s v="Term"/>
    <s v="PD Chq 14/3, 21/3, 28/3, 31/3,  (RM1,500.00, RM1,500.00, RM1,500.00 &amp; RM1,387.00)"/>
    <m/>
  </r>
  <r>
    <d v="2021-01-27T00:00:00"/>
    <x v="8"/>
    <n v="2021"/>
    <x v="73"/>
    <s v="C00000003"/>
    <x v="2"/>
    <x v="4"/>
    <n v="6"/>
    <s v="T45"/>
    <x v="1"/>
    <d v="2021-03-13T00:00:00"/>
    <x v="10"/>
    <x v="1"/>
    <n v="555"/>
    <m/>
    <n v="555"/>
    <n v="224218.49999999997"/>
    <s v="Term"/>
    <s v="PD Chq 14/3, 21/3, 28/3, 31/3,  (RM1,500.00, RM1,500.00, RM1,500.00 &amp; RM1,387.00)"/>
    <m/>
  </r>
  <r>
    <d v="2021-01-29T00:00:00"/>
    <x v="8"/>
    <n v="2021"/>
    <x v="74"/>
    <s v="C00000001"/>
    <x v="0"/>
    <x v="7"/>
    <n v="1"/>
    <s v="Cash"/>
    <x v="0"/>
    <d v="2021-01-29T00:00:00"/>
    <x v="8"/>
    <x v="1"/>
    <n v="1694"/>
    <n v="-1694"/>
    <n v="0"/>
    <n v="225912.49999999997"/>
    <s v="Cash"/>
    <s v="Trsf 1/2/2021"/>
    <m/>
  </r>
  <r>
    <d v="2021-01-29T00:00:00"/>
    <x v="8"/>
    <n v="2021"/>
    <x v="74"/>
    <s v="C00000001"/>
    <x v="0"/>
    <x v="26"/>
    <n v="4"/>
    <s v="Cash"/>
    <x v="0"/>
    <d v="2021-01-29T00:00:00"/>
    <x v="8"/>
    <x v="1"/>
    <n v="900"/>
    <n v="-900"/>
    <n v="0"/>
    <n v="226812.49999999997"/>
    <s v="Cash"/>
    <s v="Trsf 1/2/2021"/>
    <m/>
  </r>
  <r>
    <d v="2021-01-29T00:00:00"/>
    <x v="8"/>
    <n v="2021"/>
    <x v="74"/>
    <s v="C00000001"/>
    <x v="0"/>
    <x v="8"/>
    <n v="1"/>
    <s v="Cash"/>
    <x v="0"/>
    <d v="2021-01-29T00:00:00"/>
    <x v="8"/>
    <x v="1"/>
    <n v="272"/>
    <n v="-272"/>
    <n v="0"/>
    <n v="227084.49999999997"/>
    <s v="Cash"/>
    <s v="Trsf 1/2/2021"/>
    <m/>
  </r>
  <r>
    <d v="2021-01-29T00:00:00"/>
    <x v="8"/>
    <n v="2021"/>
    <x v="75"/>
    <s v="C00000010"/>
    <x v="9"/>
    <x v="27"/>
    <n v="5"/>
    <s v="T120"/>
    <x v="2"/>
    <d v="2021-05-29T00:00:00"/>
    <x v="0"/>
    <x v="1"/>
    <n v="7700"/>
    <m/>
    <n v="7700"/>
    <n v="234784.49999999997"/>
    <s v="Term"/>
    <m/>
    <m/>
  </r>
  <r>
    <d v="2021-01-29T00:00:00"/>
    <x v="8"/>
    <n v="2021"/>
    <x v="75"/>
    <s v="C00000010"/>
    <x v="9"/>
    <x v="28"/>
    <n v="8"/>
    <s v="T120"/>
    <x v="2"/>
    <d v="2021-05-29T00:00:00"/>
    <x v="0"/>
    <x v="1"/>
    <n v="1680"/>
    <m/>
    <n v="1680"/>
    <n v="236464.49999999997"/>
    <s v="Term"/>
    <m/>
    <m/>
  </r>
  <r>
    <d v="2021-01-29T00:00:00"/>
    <x v="8"/>
    <n v="2021"/>
    <x v="75"/>
    <s v="C00000010"/>
    <x v="9"/>
    <x v="12"/>
    <n v="10"/>
    <s v="T120"/>
    <x v="2"/>
    <d v="2021-05-29T00:00:00"/>
    <x v="0"/>
    <x v="1"/>
    <n v="550"/>
    <m/>
    <n v="550"/>
    <n v="237014.49999999997"/>
    <s v="Term"/>
    <m/>
    <m/>
  </r>
  <r>
    <d v="2021-01-29T00:00:00"/>
    <x v="8"/>
    <n v="2021"/>
    <x v="75"/>
    <s v="C00000010"/>
    <x v="9"/>
    <x v="4"/>
    <n v="4"/>
    <s v="T120"/>
    <x v="2"/>
    <d v="2021-05-29T00:00:00"/>
    <x v="0"/>
    <x v="1"/>
    <n v="380"/>
    <m/>
    <n v="380"/>
    <n v="237394.49999999997"/>
    <s v="Term"/>
    <m/>
    <m/>
  </r>
  <r>
    <d v="2021-02-03T00:00:00"/>
    <x v="9"/>
    <n v="2021"/>
    <x v="76"/>
    <s v="C00000014"/>
    <x v="13"/>
    <x v="15"/>
    <n v="2"/>
    <s v="Cash"/>
    <x v="0"/>
    <d v="2021-02-03T00:00:00"/>
    <x v="9"/>
    <x v="1"/>
    <n v="3344"/>
    <n v="-3344"/>
    <n v="0"/>
    <n v="240738.49999999997"/>
    <s v="Cash"/>
    <s v="Cash 3/2/2021"/>
    <m/>
  </r>
  <r>
    <d v="2021-02-03T00:00:00"/>
    <x v="9"/>
    <n v="2021"/>
    <x v="76"/>
    <s v="C00000014"/>
    <x v="13"/>
    <x v="26"/>
    <n v="5"/>
    <s v="Cash"/>
    <x v="0"/>
    <d v="2021-02-03T00:00:00"/>
    <x v="9"/>
    <x v="1"/>
    <n v="1125"/>
    <n v="-1125"/>
    <n v="0"/>
    <n v="241863.49999999997"/>
    <s v="Cash"/>
    <s v="Cash 3/2/2021"/>
    <m/>
  </r>
  <r>
    <d v="2021-02-03T00:00:00"/>
    <x v="9"/>
    <n v="2021"/>
    <x v="76"/>
    <s v="C00000014"/>
    <x v="13"/>
    <x v="41"/>
    <n v="1"/>
    <s v="Cash"/>
    <x v="0"/>
    <d v="2021-02-03T00:00:00"/>
    <x v="9"/>
    <x v="1"/>
    <n v="280"/>
    <n v="-280"/>
    <n v="0"/>
    <n v="242143.49999999997"/>
    <s v="Cash"/>
    <s v="Cash 3/2/2021"/>
    <m/>
  </r>
  <r>
    <d v="2021-02-03T00:00:00"/>
    <x v="9"/>
    <n v="2021"/>
    <x v="76"/>
    <s v="C00000014"/>
    <x v="13"/>
    <x v="4"/>
    <n v="2"/>
    <s v="Cash"/>
    <x v="0"/>
    <d v="2021-02-03T00:00:00"/>
    <x v="9"/>
    <x v="1"/>
    <n v="195"/>
    <n v="-195"/>
    <n v="0"/>
    <n v="242338.49999999997"/>
    <s v="Cash"/>
    <s v="Cash 3/2/2021"/>
    <m/>
  </r>
  <r>
    <d v="2021-02-03T00:00:00"/>
    <x v="9"/>
    <n v="2021"/>
    <x v="76"/>
    <s v="C00000014"/>
    <x v="13"/>
    <x v="25"/>
    <n v="4"/>
    <s v="Cash"/>
    <x v="0"/>
    <d v="2021-02-03T00:00:00"/>
    <x v="9"/>
    <x v="1"/>
    <n v="180"/>
    <n v="-180"/>
    <n v="0"/>
    <n v="242518.49999999997"/>
    <s v="Cash"/>
    <s v="Cash 3/2/2021"/>
    <m/>
  </r>
  <r>
    <d v="2021-02-03T00:00:00"/>
    <x v="9"/>
    <n v="2021"/>
    <x v="76"/>
    <s v="C00000014"/>
    <x v="13"/>
    <x v="5"/>
    <n v="1"/>
    <s v="Cash"/>
    <x v="0"/>
    <d v="2021-02-03T00:00:00"/>
    <x v="9"/>
    <x v="1"/>
    <n v="232"/>
    <n v="-232"/>
    <n v="0"/>
    <n v="242750.49999999997"/>
    <s v="Cash"/>
    <s v="Cash 3/2/2021"/>
    <m/>
  </r>
  <r>
    <d v="2021-02-02T00:00:00"/>
    <x v="9"/>
    <n v="2021"/>
    <x v="77"/>
    <s v="C00000005"/>
    <x v="4"/>
    <x v="15"/>
    <n v="1"/>
    <s v="Cash"/>
    <x v="0"/>
    <d v="2021-02-02T00:00:00"/>
    <x v="9"/>
    <x v="1"/>
    <n v="1650"/>
    <n v="-1650"/>
    <n v="0"/>
    <n v="244400.49999999997"/>
    <s v="Cash"/>
    <s v="Chq CIMB 000070 2/2/21, Banked in 3/2/21"/>
    <m/>
  </r>
  <r>
    <d v="2021-02-02T00:00:00"/>
    <x v="9"/>
    <n v="2021"/>
    <x v="77"/>
    <s v="C00000005"/>
    <x v="4"/>
    <x v="4"/>
    <n v="1"/>
    <s v="Cash"/>
    <x v="0"/>
    <d v="2021-02-02T00:00:00"/>
    <x v="9"/>
    <x v="1"/>
    <n v="100"/>
    <n v="-100"/>
    <n v="0"/>
    <n v="244500.49999999997"/>
    <s v="Cash"/>
    <s v="Chq CIMB 000070 2/2/21, Banked in 3/2/21"/>
    <m/>
  </r>
  <r>
    <d v="2021-02-06T00:00:00"/>
    <x v="9"/>
    <n v="2021"/>
    <x v="78"/>
    <s v="C00000014"/>
    <x v="13"/>
    <x v="42"/>
    <n v="1"/>
    <s v="Cash"/>
    <x v="0"/>
    <d v="2021-02-06T00:00:00"/>
    <x v="9"/>
    <x v="1"/>
    <n v="130"/>
    <n v="-130"/>
    <n v="0"/>
    <n v="244630.49999999997"/>
    <s v="Cash"/>
    <s v="Cash 3/2/2021"/>
    <m/>
  </r>
  <r>
    <d v="2021-02-09T00:00:00"/>
    <x v="9"/>
    <n v="2021"/>
    <x v="79"/>
    <s v="C00000013"/>
    <x v="12"/>
    <x v="34"/>
    <n v="1"/>
    <s v="Cash"/>
    <x v="0"/>
    <d v="2021-02-09T00:00:00"/>
    <x v="9"/>
    <x v="1"/>
    <n v="380"/>
    <n v="-380"/>
    <n v="0"/>
    <n v="245010.49999999997"/>
    <s v="Cash"/>
    <s v="Trsf 8/2/2021"/>
    <m/>
  </r>
  <r>
    <d v="2021-02-09T00:00:00"/>
    <x v="9"/>
    <n v="2021"/>
    <x v="79"/>
    <s v="C00000013"/>
    <x v="12"/>
    <x v="5"/>
    <n v="2"/>
    <s v="Cash"/>
    <x v="0"/>
    <d v="2021-02-09T00:00:00"/>
    <x v="9"/>
    <x v="1"/>
    <n v="472"/>
    <n v="-472"/>
    <n v="0"/>
    <n v="245482.49999999997"/>
    <s v="Cash"/>
    <s v="Trsf 8/2/2021"/>
    <m/>
  </r>
  <r>
    <d v="2021-02-09T00:00:00"/>
    <x v="9"/>
    <n v="2021"/>
    <x v="79"/>
    <s v="C00000013"/>
    <x v="12"/>
    <x v="15"/>
    <n v="1"/>
    <s v="Cash"/>
    <x v="0"/>
    <d v="2021-02-09T00:00:00"/>
    <x v="9"/>
    <x v="1"/>
    <n v="1716"/>
    <n v="-1716"/>
    <n v="0"/>
    <n v="247198.49999999997"/>
    <s v="Cash"/>
    <s v="Trsf 8/2/2021"/>
    <m/>
  </r>
  <r>
    <d v="2021-02-09T00:00:00"/>
    <x v="9"/>
    <n v="2021"/>
    <x v="79"/>
    <s v="C00000013"/>
    <x v="12"/>
    <x v="30"/>
    <n v="1"/>
    <s v="Cash"/>
    <x v="0"/>
    <d v="2021-02-09T00:00:00"/>
    <x v="9"/>
    <x v="1"/>
    <n v="405"/>
    <n v="-405"/>
    <n v="0"/>
    <n v="247603.49999999997"/>
    <s v="Cash"/>
    <s v="Trsf 8/2/2021"/>
    <m/>
  </r>
  <r>
    <d v="2021-02-09T00:00:00"/>
    <x v="9"/>
    <n v="2021"/>
    <x v="79"/>
    <s v="C00000013"/>
    <x v="12"/>
    <x v="4"/>
    <n v="1"/>
    <s v="Cash"/>
    <x v="0"/>
    <d v="2021-02-09T00:00:00"/>
    <x v="9"/>
    <x v="1"/>
    <n v="95"/>
    <n v="-95"/>
    <n v="0"/>
    <n v="247698.49999999997"/>
    <s v="Cash"/>
    <s v="Trsf 9/2/2021"/>
    <m/>
  </r>
  <r>
    <d v="2021-02-09T00:00:00"/>
    <x v="9"/>
    <n v="2021"/>
    <x v="79"/>
    <s v="C00000013"/>
    <x v="12"/>
    <x v="33"/>
    <n v="1"/>
    <s v="Cash"/>
    <x v="0"/>
    <d v="2021-02-09T00:00:00"/>
    <x v="9"/>
    <x v="1"/>
    <n v="130"/>
    <n v="-130"/>
    <n v="0"/>
    <n v="247828.49999999997"/>
    <s v="Cash"/>
    <s v="Trsf 9/2/2021"/>
    <m/>
  </r>
  <r>
    <d v="2021-02-17T00:00:00"/>
    <x v="9"/>
    <n v="2021"/>
    <x v="80"/>
    <s v="C00000005"/>
    <x v="4"/>
    <x v="26"/>
    <n v="1"/>
    <s v="Cash"/>
    <x v="0"/>
    <d v="2021-02-17T00:00:00"/>
    <x v="9"/>
    <x v="1"/>
    <n v="225"/>
    <n v="-225"/>
    <n v="0"/>
    <n v="248053.49999999997"/>
    <s v="Cash"/>
    <m/>
    <m/>
  </r>
  <r>
    <d v="2021-02-19T00:00:00"/>
    <x v="9"/>
    <n v="2021"/>
    <x v="81"/>
    <s v="C00000001"/>
    <x v="0"/>
    <x v="15"/>
    <n v="1"/>
    <s v="Cash"/>
    <x v="0"/>
    <d v="2021-02-19T00:00:00"/>
    <x v="9"/>
    <x v="1"/>
    <n v="1694"/>
    <n v="-1694"/>
    <n v="0"/>
    <n v="249747.49999999997"/>
    <s v="Cash"/>
    <s v="Trsf 26/2/2021"/>
    <m/>
  </r>
  <r>
    <d v="2021-02-22T00:00:00"/>
    <x v="9"/>
    <n v="2021"/>
    <x v="82"/>
    <s v="C00000004"/>
    <x v="3"/>
    <x v="7"/>
    <n v="5"/>
    <s v="T120"/>
    <x v="4"/>
    <d v="2021-06-22T00:00:00"/>
    <x v="1"/>
    <x v="1"/>
    <n v="7370"/>
    <m/>
    <n v="7370"/>
    <n v="257117.49999999997"/>
    <s v="Term"/>
    <m/>
    <m/>
  </r>
  <r>
    <d v="2021-02-22T00:00:00"/>
    <x v="9"/>
    <n v="2021"/>
    <x v="82"/>
    <s v="C00000004"/>
    <x v="3"/>
    <x v="30"/>
    <n v="3"/>
    <s v="T120"/>
    <x v="4"/>
    <d v="2021-06-22T00:00:00"/>
    <x v="1"/>
    <x v="1"/>
    <n v="1069.2"/>
    <m/>
    <n v="1069.2"/>
    <n v="258186.69999999998"/>
    <s v="Term"/>
    <m/>
    <m/>
  </r>
  <r>
    <d v="2021-02-22T00:00:00"/>
    <x v="9"/>
    <n v="2021"/>
    <x v="82"/>
    <s v="C00000004"/>
    <x v="3"/>
    <x v="4"/>
    <n v="1"/>
    <s v="T120"/>
    <x v="4"/>
    <d v="2021-06-22T00:00:00"/>
    <x v="1"/>
    <x v="1"/>
    <n v="360"/>
    <m/>
    <n v="360"/>
    <n v="258546.69999999998"/>
    <s v="Term"/>
    <m/>
    <m/>
  </r>
  <r>
    <d v="2021-02-22T00:00:00"/>
    <x v="9"/>
    <n v="2021"/>
    <x v="82"/>
    <s v="C00000004"/>
    <x v="3"/>
    <x v="38"/>
    <n v="1"/>
    <s v="T120"/>
    <x v="4"/>
    <d v="2021-06-22T00:00:00"/>
    <x v="1"/>
    <x v="1"/>
    <n v="312"/>
    <m/>
    <n v="312"/>
    <n v="258858.69999999998"/>
    <s v="Term"/>
    <m/>
    <m/>
  </r>
  <r>
    <d v="2021-02-23T00:00:00"/>
    <x v="9"/>
    <n v="2021"/>
    <x v="83"/>
    <s v="C00000008"/>
    <x v="7"/>
    <x v="5"/>
    <n v="4"/>
    <s v="Cash"/>
    <x v="0"/>
    <d v="2021-02-23T00:00:00"/>
    <x v="9"/>
    <x v="1"/>
    <n v="920"/>
    <n v="-920"/>
    <n v="0"/>
    <n v="259778.69999999998"/>
    <s v="Cash"/>
    <s v="Trsf 11/3/3021"/>
    <m/>
  </r>
  <r>
    <d v="2021-02-23T00:00:00"/>
    <x v="9"/>
    <n v="2021"/>
    <x v="83"/>
    <s v="C00000008"/>
    <x v="7"/>
    <x v="4"/>
    <n v="1"/>
    <s v="Cash"/>
    <x v="0"/>
    <d v="2021-02-23T00:00:00"/>
    <x v="9"/>
    <x v="1"/>
    <n v="100"/>
    <n v="-100"/>
    <n v="0"/>
    <n v="259878.69999999998"/>
    <s v="Cash"/>
    <s v="Trsf 11/3/3021"/>
    <m/>
  </r>
  <r>
    <d v="2021-02-23T00:00:00"/>
    <x v="9"/>
    <n v="2021"/>
    <x v="83"/>
    <s v="C00000008"/>
    <x v="7"/>
    <x v="20"/>
    <n v="3"/>
    <s v="Cash"/>
    <x v="0"/>
    <d v="2021-02-23T00:00:00"/>
    <x v="9"/>
    <x v="1"/>
    <n v="180"/>
    <n v="-180"/>
    <n v="0"/>
    <n v="260058.69999999998"/>
    <s v="Cash"/>
    <s v="Trsf 11/3/3021"/>
    <m/>
  </r>
  <r>
    <d v="2021-02-26T00:00:00"/>
    <x v="9"/>
    <n v="2021"/>
    <x v="84"/>
    <s v="C00000015"/>
    <x v="14"/>
    <x v="7"/>
    <n v="1"/>
    <s v="Cash"/>
    <x v="0"/>
    <d v="2021-02-26T00:00:00"/>
    <x v="9"/>
    <x v="1"/>
    <n v="1694"/>
    <n v="-1694"/>
    <n v="0"/>
    <n v="261752.69999999998"/>
    <s v="Cash"/>
    <s v="Trsf 27/2/2021"/>
    <m/>
  </r>
  <r>
    <d v="2021-02-26T00:00:00"/>
    <x v="9"/>
    <n v="2021"/>
    <x v="84"/>
    <s v="C00000015"/>
    <x v="15"/>
    <x v="26"/>
    <n v="1"/>
    <s v="Cash"/>
    <x v="0"/>
    <d v="2021-02-26T00:00:00"/>
    <x v="9"/>
    <x v="1"/>
    <n v="228"/>
    <n v="-228"/>
    <n v="0"/>
    <n v="261980.69999999998"/>
    <s v="Cash"/>
    <s v="Trsf 27/2/2021"/>
    <m/>
  </r>
  <r>
    <d v="2021-02-26T00:00:00"/>
    <x v="9"/>
    <n v="2021"/>
    <x v="84"/>
    <s v="C00000015"/>
    <x v="15"/>
    <x v="4"/>
    <n v="1"/>
    <s v="Cash"/>
    <x v="0"/>
    <d v="2021-02-26T00:00:00"/>
    <x v="9"/>
    <x v="1"/>
    <n v="100"/>
    <n v="-100"/>
    <n v="0"/>
    <n v="262080.69999999998"/>
    <s v="Cash"/>
    <s v="Trsf 27/2/2021"/>
    <m/>
  </r>
  <r>
    <d v="2021-03-08T00:00:00"/>
    <x v="10"/>
    <n v="2021"/>
    <x v="85"/>
    <s v="C00000004"/>
    <x v="3"/>
    <x v="7"/>
    <n v="6"/>
    <s v="T120"/>
    <x v="4"/>
    <d v="2021-07-06T00:00:00"/>
    <x v="4"/>
    <x v="1"/>
    <n v="8976"/>
    <m/>
    <n v="8976"/>
    <n v="271056.69999999995"/>
    <s v="Term"/>
    <m/>
    <m/>
  </r>
  <r>
    <d v="2021-03-08T00:00:00"/>
    <x v="10"/>
    <n v="2021"/>
    <x v="85"/>
    <s v="C00000004"/>
    <x v="3"/>
    <x v="43"/>
    <n v="1"/>
    <s v="T120"/>
    <x v="4"/>
    <d v="2021-07-06T00:00:00"/>
    <x v="4"/>
    <x v="1"/>
    <n v="1496"/>
    <m/>
    <n v="1496"/>
    <n v="272552.69999999995"/>
    <s v="Term"/>
    <m/>
    <m/>
  </r>
  <r>
    <d v="2021-03-08T00:00:00"/>
    <x v="10"/>
    <n v="2021"/>
    <x v="85"/>
    <s v="C00000004"/>
    <x v="3"/>
    <x v="10"/>
    <n v="7"/>
    <s v="T120"/>
    <x v="4"/>
    <d v="2021-07-06T00:00:00"/>
    <x v="4"/>
    <x v="1"/>
    <n v="2532.6"/>
    <m/>
    <n v="2532.6"/>
    <n v="275085.29999999993"/>
    <s v="Term"/>
    <m/>
    <m/>
  </r>
  <r>
    <d v="2021-03-08T00:00:00"/>
    <x v="10"/>
    <n v="2021"/>
    <x v="85"/>
    <s v="C00000004"/>
    <x v="3"/>
    <x v="16"/>
    <n v="5"/>
    <s v="T120"/>
    <x v="4"/>
    <d v="2021-07-06T00:00:00"/>
    <x v="4"/>
    <x v="1"/>
    <n v="1809"/>
    <m/>
    <n v="1809"/>
    <n v="276894.29999999993"/>
    <s v="Term"/>
    <m/>
    <m/>
  </r>
  <r>
    <d v="2021-03-10T00:00:00"/>
    <x v="10"/>
    <n v="2021"/>
    <x v="86"/>
    <s v="C00000016"/>
    <x v="16"/>
    <x v="7"/>
    <n v="2"/>
    <s v="Cash"/>
    <x v="0"/>
    <d v="2021-03-10T00:00:00"/>
    <x v="10"/>
    <x v="1"/>
    <n v="3058"/>
    <n v="-3058"/>
    <n v="0"/>
    <n v="279952.29999999993"/>
    <s v="Cash"/>
    <s v="Trsf 10/3/2021"/>
    <m/>
  </r>
  <r>
    <d v="2021-03-10T00:00:00"/>
    <x v="10"/>
    <n v="2021"/>
    <x v="86"/>
    <s v="C00000016"/>
    <x v="16"/>
    <x v="15"/>
    <n v="2"/>
    <s v="Cash"/>
    <x v="0"/>
    <d v="2021-03-10T00:00:00"/>
    <x v="10"/>
    <x v="1"/>
    <n v="3058"/>
    <n v="-3058"/>
    <n v="0"/>
    <n v="283010.29999999993"/>
    <s v="Cash"/>
    <s v="Trsf 10/3/2021"/>
    <m/>
  </r>
  <r>
    <d v="2021-03-10T00:00:00"/>
    <x v="10"/>
    <n v="2021"/>
    <x v="86"/>
    <s v="C00000016"/>
    <x v="16"/>
    <x v="44"/>
    <n v="3"/>
    <s v="Cash"/>
    <x v="0"/>
    <d v="2021-03-10T00:00:00"/>
    <x v="10"/>
    <x v="1"/>
    <n v="4691.25"/>
    <n v="-4691.25"/>
    <n v="0"/>
    <n v="287701.54999999993"/>
    <s v="Cash"/>
    <s v="Trsf 10/3/2021"/>
    <m/>
  </r>
  <r>
    <d v="2021-03-11T00:00:00"/>
    <x v="10"/>
    <n v="2021"/>
    <x v="87"/>
    <s v="C00000009"/>
    <x v="8"/>
    <x v="43"/>
    <n v="2"/>
    <s v="T60"/>
    <x v="3"/>
    <d v="2021-05-10T00:00:00"/>
    <x v="0"/>
    <x v="1"/>
    <n v="3212"/>
    <m/>
    <n v="3212"/>
    <n v="290913.54999999993"/>
    <s v="Term"/>
    <m/>
    <m/>
  </r>
  <r>
    <d v="2021-03-11T00:00:00"/>
    <x v="10"/>
    <n v="2021"/>
    <x v="87"/>
    <s v="C00000009"/>
    <x v="8"/>
    <x v="43"/>
    <n v="1"/>
    <s v="T60"/>
    <x v="3"/>
    <d v="2021-05-10T00:00:00"/>
    <x v="0"/>
    <x v="1"/>
    <n v="1606"/>
    <m/>
    <n v="1606"/>
    <n v="292519.54999999993"/>
    <s v="Term"/>
    <m/>
    <m/>
  </r>
  <r>
    <d v="2021-03-11T00:00:00"/>
    <x v="10"/>
    <n v="2021"/>
    <x v="87"/>
    <s v="C00000009"/>
    <x v="8"/>
    <x v="10"/>
    <n v="2"/>
    <s v="T60"/>
    <x v="3"/>
    <d v="2021-05-10T00:00:00"/>
    <x v="0"/>
    <x v="1"/>
    <n v="820.8"/>
    <m/>
    <n v="820.8"/>
    <n v="293340.34999999992"/>
    <s v="Term"/>
    <m/>
    <m/>
  </r>
  <r>
    <d v="2021-03-11T00:00:00"/>
    <x v="10"/>
    <n v="2021"/>
    <x v="87"/>
    <s v="C00000009"/>
    <x v="8"/>
    <x v="16"/>
    <n v="2"/>
    <s v="T60"/>
    <x v="3"/>
    <d v="2021-05-10T00:00:00"/>
    <x v="0"/>
    <x v="1"/>
    <n v="820.8"/>
    <m/>
    <n v="820.8"/>
    <n v="294161.14999999991"/>
    <s v="Term"/>
    <m/>
    <m/>
  </r>
  <r>
    <d v="2021-03-24T00:00:00"/>
    <x v="10"/>
    <n v="2021"/>
    <x v="88"/>
    <s v="C00000013"/>
    <x v="12"/>
    <x v="10"/>
    <n v="2"/>
    <s v="Cash"/>
    <x v="0"/>
    <d v="2021-03-24T00:00:00"/>
    <x v="10"/>
    <x v="1"/>
    <n v="918"/>
    <m/>
    <n v="918"/>
    <n v="295079.14999999991"/>
    <s v="Term"/>
    <m/>
    <m/>
  </r>
  <r>
    <d v="2021-03-24T00:00:00"/>
    <x v="10"/>
    <n v="2021"/>
    <x v="88"/>
    <s v="C00000013"/>
    <x v="12"/>
    <x v="16"/>
    <n v="2"/>
    <s v="Cash"/>
    <x v="0"/>
    <d v="2021-03-24T00:00:00"/>
    <x v="10"/>
    <x v="1"/>
    <n v="918"/>
    <m/>
    <n v="918"/>
    <n v="295997.14999999991"/>
    <s v="Term"/>
    <m/>
    <m/>
  </r>
  <r>
    <d v="2021-03-24T00:00:00"/>
    <x v="10"/>
    <n v="2021"/>
    <x v="88"/>
    <s v="C00000013"/>
    <x v="12"/>
    <x v="4"/>
    <n v="3"/>
    <s v="Cash"/>
    <x v="0"/>
    <d v="2021-03-24T00:00:00"/>
    <x v="10"/>
    <x v="1"/>
    <n v="300"/>
    <m/>
    <n v="300"/>
    <n v="296297.14999999991"/>
    <s v="Term"/>
    <m/>
    <m/>
  </r>
  <r>
    <d v="2021-03-24T00:00:00"/>
    <x v="10"/>
    <n v="2021"/>
    <x v="88"/>
    <s v="C00000013"/>
    <x v="12"/>
    <x v="45"/>
    <n v="2"/>
    <s v="Cash"/>
    <x v="0"/>
    <d v="2021-03-24T00:00:00"/>
    <x v="10"/>
    <x v="1"/>
    <n v="760"/>
    <m/>
    <n v="760"/>
    <n v="297057.14999999991"/>
    <s v="Term"/>
    <m/>
    <m/>
  </r>
  <r>
    <d v="2021-03-24T00:00:00"/>
    <x v="10"/>
    <n v="2021"/>
    <x v="88"/>
    <s v="C00000013"/>
    <x v="12"/>
    <x v="5"/>
    <n v="3"/>
    <s v="Cash"/>
    <x v="0"/>
    <d v="2021-03-24T00:00:00"/>
    <x v="10"/>
    <x v="1"/>
    <n v="738"/>
    <m/>
    <n v="738"/>
    <n v="297795.14999999991"/>
    <s v="Term"/>
    <m/>
    <m/>
  </r>
  <r>
    <d v="2021-03-24T00:00:00"/>
    <x v="10"/>
    <n v="2021"/>
    <x v="88"/>
    <s v="C00000013"/>
    <x v="12"/>
    <x v="25"/>
    <n v="4"/>
    <s v="Cash"/>
    <x v="0"/>
    <d v="2021-03-24T00:00:00"/>
    <x v="10"/>
    <x v="1"/>
    <n v="180"/>
    <m/>
    <n v="180"/>
    <n v="297975.14999999991"/>
    <s v="Term"/>
    <m/>
    <m/>
  </r>
  <r>
    <d v="2021-03-24T00:00:00"/>
    <x v="10"/>
    <n v="2021"/>
    <x v="88"/>
    <s v="C00000013"/>
    <x v="12"/>
    <x v="46"/>
    <n v="1"/>
    <s v="Cash"/>
    <x v="0"/>
    <d v="2021-03-24T00:00:00"/>
    <x v="10"/>
    <x v="1"/>
    <n v="68"/>
    <m/>
    <n v="68"/>
    <n v="298043.14999999991"/>
    <s v="Term"/>
    <m/>
    <m/>
  </r>
  <r>
    <d v="2021-03-24T00:00:00"/>
    <x v="10"/>
    <n v="2021"/>
    <x v="88"/>
    <s v="C00000013"/>
    <x v="12"/>
    <x v="47"/>
    <n v="2"/>
    <s v="Cash"/>
    <x v="0"/>
    <d v="2021-03-24T00:00:00"/>
    <x v="10"/>
    <x v="1"/>
    <n v="130"/>
    <m/>
    <n v="130"/>
    <n v="298173.14999999991"/>
    <s v="Term"/>
    <m/>
    <m/>
  </r>
  <r>
    <d v="2021-03-24T00:00:00"/>
    <x v="10"/>
    <n v="2021"/>
    <x v="88"/>
    <s v="C00000013"/>
    <x v="12"/>
    <x v="48"/>
    <n v="1"/>
    <s v="Cash"/>
    <x v="0"/>
    <d v="2021-03-24T00:00:00"/>
    <x v="10"/>
    <x v="1"/>
    <n v="42"/>
    <m/>
    <n v="42"/>
    <n v="298215.14999999991"/>
    <s v="Term"/>
    <m/>
    <m/>
  </r>
  <r>
    <d v="2021-03-24T00:00:00"/>
    <x v="10"/>
    <n v="2021"/>
    <x v="88"/>
    <s v="C00000013"/>
    <x v="12"/>
    <x v="49"/>
    <n v="1"/>
    <s v="Cash"/>
    <x v="0"/>
    <d v="2021-03-24T00:00:00"/>
    <x v="10"/>
    <x v="1"/>
    <n v="60"/>
    <m/>
    <n v="60"/>
    <n v="298275.14999999991"/>
    <s v="Term"/>
    <m/>
    <m/>
  </r>
  <r>
    <d v="2021-03-24T00:00:00"/>
    <x v="10"/>
    <n v="2021"/>
    <x v="88"/>
    <s v="C00000013"/>
    <x v="12"/>
    <x v="33"/>
    <n v="2"/>
    <s v="Cash"/>
    <x v="0"/>
    <d v="2021-03-24T00:00:00"/>
    <x v="10"/>
    <x v="1"/>
    <n v="260"/>
    <m/>
    <n v="260"/>
    <n v="298535.14999999991"/>
    <s v="Term"/>
    <m/>
    <m/>
  </r>
  <r>
    <d v="2021-03-23T00:00:00"/>
    <x v="10"/>
    <n v="2021"/>
    <x v="89"/>
    <s v="C00000004"/>
    <x v="3"/>
    <x v="7"/>
    <n v="5"/>
    <s v="T120"/>
    <x v="4"/>
    <d v="2021-07-21T00:00:00"/>
    <x v="4"/>
    <x v="1"/>
    <n v="8140"/>
    <m/>
    <n v="8140"/>
    <n v="306675.14999999991"/>
    <s v="Term"/>
    <m/>
    <m/>
  </r>
  <r>
    <d v="2021-03-24T00:00:00"/>
    <x v="10"/>
    <n v="2021"/>
    <x v="89"/>
    <s v="C00000004"/>
    <x v="3"/>
    <x v="10"/>
    <n v="4"/>
    <s v="T120"/>
    <x v="4"/>
    <d v="2021-07-22T00:00:00"/>
    <x v="4"/>
    <x v="1"/>
    <n v="1641.6"/>
    <m/>
    <n v="1641.6"/>
    <n v="308316.74999999988"/>
    <s v="Term"/>
    <m/>
    <m/>
  </r>
  <r>
    <d v="2021-03-24T00:00:00"/>
    <x v="10"/>
    <n v="2021"/>
    <x v="89"/>
    <s v="C00000004"/>
    <x v="3"/>
    <x v="16"/>
    <n v="4"/>
    <s v="T120"/>
    <x v="4"/>
    <d v="2021-07-22T00:00:00"/>
    <x v="4"/>
    <x v="1"/>
    <n v="1641.6"/>
    <m/>
    <n v="1641.6"/>
    <n v="309958.34999999986"/>
    <s v="Term"/>
    <m/>
    <m/>
  </r>
  <r>
    <d v="2021-03-24T00:00:00"/>
    <x v="10"/>
    <n v="2021"/>
    <x v="89"/>
    <s v="C00000004"/>
    <x v="3"/>
    <x v="4"/>
    <n v="4"/>
    <s v="T120"/>
    <x v="4"/>
    <d v="2021-07-22T00:00:00"/>
    <x v="4"/>
    <x v="1"/>
    <n v="380"/>
    <m/>
    <n v="380"/>
    <n v="310338.34999999986"/>
    <s v="Term"/>
    <m/>
    <m/>
  </r>
  <r>
    <d v="2021-03-24T00:00:00"/>
    <x v="10"/>
    <n v="2021"/>
    <x v="90"/>
    <s v="C00000009"/>
    <x v="8"/>
    <x v="25"/>
    <n v="2"/>
    <s v="T60"/>
    <x v="3"/>
    <d v="2021-05-23T00:00:00"/>
    <x v="0"/>
    <x v="1"/>
    <n v="90"/>
    <m/>
    <n v="90"/>
    <n v="310428.34999999986"/>
    <s v="Term"/>
    <m/>
    <m/>
  </r>
  <r>
    <d v="2021-03-24T00:00:00"/>
    <x v="10"/>
    <n v="2021"/>
    <x v="91"/>
    <s v="C00000010"/>
    <x v="9"/>
    <x v="50"/>
    <n v="5"/>
    <s v="T120"/>
    <x v="2"/>
    <d v="2021-07-22T00:00:00"/>
    <x v="4"/>
    <x v="1"/>
    <n v="8250"/>
    <m/>
    <n v="8250"/>
    <n v="318678.34999999986"/>
    <s v="Term"/>
    <m/>
    <m/>
  </r>
  <r>
    <d v="2021-03-24T00:00:00"/>
    <x v="10"/>
    <n v="2021"/>
    <x v="91"/>
    <s v="C00000010"/>
    <x v="9"/>
    <x v="28"/>
    <n v="5"/>
    <s v="T120"/>
    <x v="2"/>
    <d v="2021-07-22T00:00:00"/>
    <x v="4"/>
    <x v="1"/>
    <n v="1170"/>
    <m/>
    <n v="1170"/>
    <n v="319848.34999999986"/>
    <s v="Term"/>
    <m/>
    <m/>
  </r>
  <r>
    <d v="2021-03-24T00:00:00"/>
    <x v="10"/>
    <n v="2021"/>
    <x v="91"/>
    <s v="C00000010"/>
    <x v="9"/>
    <x v="12"/>
    <n v="5"/>
    <s v="T120"/>
    <x v="2"/>
    <d v="2021-07-22T00:00:00"/>
    <x v="4"/>
    <x v="1"/>
    <n v="275"/>
    <m/>
    <n v="275"/>
    <n v="320123.34999999986"/>
    <s v="Term"/>
    <m/>
    <m/>
  </r>
  <r>
    <d v="2021-03-24T00:00:00"/>
    <x v="10"/>
    <n v="2021"/>
    <x v="91"/>
    <s v="C00000010"/>
    <x v="9"/>
    <x v="4"/>
    <n v="4"/>
    <s v="T120"/>
    <x v="2"/>
    <d v="2021-07-22T00:00:00"/>
    <x v="4"/>
    <x v="1"/>
    <n v="380"/>
    <m/>
    <n v="380"/>
    <n v="320503.34999999986"/>
    <s v="Term"/>
    <m/>
    <m/>
  </r>
  <r>
    <d v="2021-03-25T00:00:00"/>
    <x v="10"/>
    <n v="2021"/>
    <x v="92"/>
    <s v="C00000014"/>
    <x v="13"/>
    <x v="5"/>
    <n v="1"/>
    <s v="Cash"/>
    <x v="0"/>
    <d v="2021-03-25T00:00:00"/>
    <x v="10"/>
    <x v="1"/>
    <n v="240"/>
    <n v="-240"/>
    <n v="0"/>
    <n v="320743.34999999986"/>
    <s v="Cash"/>
    <m/>
    <m/>
  </r>
  <r>
    <d v="2021-03-30T00:00:00"/>
    <x v="10"/>
    <n v="2021"/>
    <x v="93"/>
    <s v="C00000004"/>
    <x v="3"/>
    <x v="51"/>
    <n v="2"/>
    <s v="T120"/>
    <x v="4"/>
    <d v="2021-07-28T00:00:00"/>
    <x v="4"/>
    <x v="1"/>
    <n v="3510"/>
    <m/>
    <n v="3510"/>
    <n v="324253.34999999986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54913-D134-4433-9B6B-9835F647554A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S4:AA82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5"/>
        <item x="14"/>
        <item x="16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8"/>
        <item x="9"/>
        <item x="10"/>
        <item x="0"/>
        <item x="1"/>
        <item x="4"/>
        <item x="2"/>
        <item x="7"/>
        <item x="3"/>
        <item x="5"/>
        <item x="6"/>
        <item x="11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77">
    <i>
      <x/>
      <x/>
      <x v="6"/>
    </i>
    <i r="2">
      <x v="8"/>
    </i>
    <i r="2">
      <x v="9"/>
    </i>
    <i r="1">
      <x v="1"/>
      <x v="1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t="default">
      <x v="2"/>
    </i>
    <i>
      <x v="3"/>
      <x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r="1">
      <x v="1"/>
      <x v="1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2"/>
    </i>
    <i t="default">
      <x v="12"/>
    </i>
    <i>
      <x v="13"/>
      <x v="1"/>
      <x v="1"/>
    </i>
    <i r="2">
      <x v="2"/>
    </i>
    <i t="default">
      <x v="13"/>
    </i>
    <i>
      <x v="14"/>
      <x v="1"/>
      <x v="1"/>
    </i>
    <i t="default">
      <x v="14"/>
    </i>
    <i>
      <x v="15"/>
      <x v="1"/>
      <x v="1"/>
    </i>
    <i t="default">
      <x v="15"/>
    </i>
    <i>
      <x v="16"/>
      <x v="1"/>
      <x v="2"/>
    </i>
    <i t="default">
      <x v="1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2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91E00-A296-4C2B-9CF6-57E73AF3F1FA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23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5"/>
        <item x="14"/>
        <item x="16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47D6F-CD97-430D-8281-07D829F46DBF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23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5"/>
        <item x="14"/>
        <item x="16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CCED9-3191-4C4D-A411-F8ED760970AE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3:AA117" firstHeaderRow="1" firstDataRow="2" firstDataCol="2"/>
  <pivotFields count="20">
    <pivotField compact="0" numFmtId="14" outline="0" showAll="0"/>
    <pivotField axis="axisCol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axis="axisRow" compact="0" outline="0" showAll="0" defaultSubtota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compact="0" outline="0" showAll="0"/>
    <pivotField axis="axisRow" compact="0" outline="0" showAll="0">
      <items count="18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5"/>
        <item x="14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13">
    <i>
      <x/>
      <x v="11"/>
    </i>
    <i r="1">
      <x v="32"/>
    </i>
    <i r="1">
      <x v="41"/>
    </i>
    <i r="1">
      <x v="42"/>
    </i>
    <i r="1">
      <x v="46"/>
    </i>
    <i r="1">
      <x v="49"/>
    </i>
    <i r="1">
      <x v="55"/>
    </i>
    <i r="1">
      <x v="77"/>
    </i>
    <i r="1">
      <x v="80"/>
    </i>
    <i t="default">
      <x/>
    </i>
    <i>
      <x v="1"/>
      <x v="17"/>
    </i>
    <i r="1">
      <x v="37"/>
    </i>
    <i t="default">
      <x v="1"/>
    </i>
    <i>
      <x v="2"/>
      <x v="20"/>
    </i>
    <i r="1">
      <x v="50"/>
    </i>
    <i r="1">
      <x v="59"/>
    </i>
    <i r="1">
      <x v="87"/>
    </i>
    <i r="1">
      <x v="90"/>
    </i>
    <i t="default">
      <x v="2"/>
    </i>
    <i>
      <x v="3"/>
      <x/>
    </i>
    <i r="1">
      <x v="1"/>
    </i>
    <i r="1">
      <x v="3"/>
    </i>
    <i r="1">
      <x v="7"/>
    </i>
    <i r="1">
      <x v="13"/>
    </i>
    <i r="1">
      <x v="14"/>
    </i>
    <i r="1">
      <x v="21"/>
    </i>
    <i r="1">
      <x v="24"/>
    </i>
    <i r="1">
      <x v="25"/>
    </i>
    <i r="1">
      <x v="27"/>
    </i>
    <i r="1">
      <x v="30"/>
    </i>
    <i r="1">
      <x v="31"/>
    </i>
    <i r="1">
      <x v="36"/>
    </i>
    <i r="1">
      <x v="40"/>
    </i>
    <i r="1">
      <x v="45"/>
    </i>
    <i r="1">
      <x v="48"/>
    </i>
    <i r="1">
      <x v="51"/>
    </i>
    <i r="1">
      <x v="52"/>
    </i>
    <i r="1">
      <x v="58"/>
    </i>
    <i r="1">
      <x v="64"/>
    </i>
    <i r="1">
      <x v="74"/>
    </i>
    <i r="1">
      <x v="81"/>
    </i>
    <i t="default">
      <x v="3"/>
    </i>
    <i>
      <x v="4"/>
      <x v="4"/>
    </i>
    <i r="1">
      <x v="6"/>
    </i>
    <i r="1">
      <x v="12"/>
    </i>
    <i r="1">
      <x v="15"/>
    </i>
    <i r="1">
      <x v="19"/>
    </i>
    <i r="1">
      <x v="33"/>
    </i>
    <i r="1">
      <x v="38"/>
    </i>
    <i r="1">
      <x v="39"/>
    </i>
    <i r="1">
      <x v="44"/>
    </i>
    <i r="1">
      <x v="57"/>
    </i>
    <i r="1">
      <x v="66"/>
    </i>
    <i r="1">
      <x v="71"/>
    </i>
    <i r="1">
      <x v="73"/>
    </i>
    <i t="default">
      <x v="4"/>
    </i>
    <i>
      <x v="5"/>
      <x v="16"/>
    </i>
    <i r="1">
      <x v="47"/>
    </i>
    <i t="default">
      <x v="5"/>
    </i>
    <i>
      <x v="6"/>
      <x v="5"/>
    </i>
    <i r="1">
      <x v="8"/>
    </i>
    <i r="1">
      <x v="9"/>
    </i>
    <i r="1">
      <x v="10"/>
    </i>
    <i r="1">
      <x v="26"/>
    </i>
    <i r="1">
      <x v="28"/>
    </i>
    <i r="1">
      <x v="34"/>
    </i>
    <i r="1">
      <x v="35"/>
    </i>
    <i r="1">
      <x v="65"/>
    </i>
    <i r="1">
      <x v="82"/>
    </i>
    <i r="1">
      <x v="85"/>
    </i>
    <i r="1">
      <x v="89"/>
    </i>
    <i r="1">
      <x v="93"/>
    </i>
    <i t="default">
      <x v="6"/>
    </i>
    <i>
      <x v="7"/>
      <x v="2"/>
    </i>
    <i t="default">
      <x v="7"/>
    </i>
    <i>
      <x v="8"/>
      <x v="18"/>
    </i>
    <i r="1">
      <x v="23"/>
    </i>
    <i r="1">
      <x v="54"/>
    </i>
    <i r="1">
      <x v="60"/>
    </i>
    <i r="1">
      <x v="83"/>
    </i>
    <i t="default">
      <x v="8"/>
    </i>
    <i>
      <x v="9"/>
      <x v="22"/>
    </i>
    <i r="1">
      <x v="29"/>
    </i>
    <i r="1">
      <x v="43"/>
    </i>
    <i r="1">
      <x v="53"/>
    </i>
    <i r="1">
      <x v="61"/>
    </i>
    <i r="1">
      <x v="62"/>
    </i>
    <i r="1">
      <x v="67"/>
    </i>
    <i r="1">
      <x v="69"/>
    </i>
    <i r="1">
      <x v="75"/>
    </i>
    <i r="1">
      <x v="91"/>
    </i>
    <i t="default">
      <x v="9"/>
    </i>
    <i>
      <x v="10"/>
      <x v="56"/>
    </i>
    <i t="default">
      <x v="10"/>
    </i>
    <i>
      <x v="11"/>
      <x v="63"/>
    </i>
    <i t="default">
      <x v="11"/>
    </i>
    <i>
      <x v="12"/>
      <x v="68"/>
    </i>
    <i r="1">
      <x v="70"/>
    </i>
    <i r="1">
      <x v="72"/>
    </i>
    <i r="1">
      <x v="79"/>
    </i>
    <i r="1">
      <x v="88"/>
    </i>
    <i t="default">
      <x v="12"/>
    </i>
    <i>
      <x v="13"/>
      <x v="76"/>
    </i>
    <i r="1">
      <x v="78"/>
    </i>
    <i r="1">
      <x v="92"/>
    </i>
    <i t="default">
      <x v="13"/>
    </i>
    <i>
      <x v="14"/>
      <x v="84"/>
    </i>
    <i t="default">
      <x v="14"/>
    </i>
    <i>
      <x v="15"/>
      <x v="84"/>
    </i>
    <i t="default">
      <x v="15"/>
    </i>
    <i>
      <x v="16"/>
      <x v="86"/>
    </i>
    <i t="default">
      <x v="16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Amount" fld="13" baseField="2" baseItem="37" numFmtId="4"/>
  </dataFields>
  <formats count="5">
    <format dxfId="6">
      <pivotArea dataOnly="0" outline="0" fieldPosition="0">
        <references count="1">
          <reference field="1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  <format dxfId="4">
      <pivotArea dataOnly="0" outline="0" fieldPosition="0">
        <references count="1">
          <reference field="5" count="0" defaultSubtotal="1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ED2BB-0866-49D4-B5CE-AE88CAF04B8B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11" firstHeaderRow="1" firstDataRow="2" firstDataCol="3"/>
  <pivotFields count="20">
    <pivotField compact="0" numFmtId="14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axis="axisRow" compact="0" outline="0" showAll="0" defaultSubtota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compact="0" outline="0" showAll="0"/>
    <pivotField axis="axisRow" compact="0" outline="0" showAll="0">
      <items count="18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5"/>
        <item x="14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07">
    <i>
      <x/>
      <x/>
      <x v="5"/>
    </i>
    <i t="default">
      <x/>
    </i>
    <i>
      <x v="1"/>
      <x v="1"/>
      <x v="5"/>
    </i>
    <i r="1">
      <x v="2"/>
      <x v="9"/>
    </i>
    <i r="1">
      <x v="3"/>
      <x v="5"/>
    </i>
    <i r="1">
      <x v="4"/>
      <x v="6"/>
    </i>
    <i t="default">
      <x v="1"/>
    </i>
    <i>
      <x v="2"/>
      <x v="5"/>
      <x v="8"/>
    </i>
    <i r="1">
      <x v="6"/>
      <x v="6"/>
    </i>
    <i r="1">
      <x v="7"/>
      <x v="5"/>
    </i>
    <i t="default">
      <x v="2"/>
    </i>
    <i>
      <x v="3"/>
      <x v="8"/>
      <x v="8"/>
    </i>
    <i r="1">
      <x v="9"/>
      <x v="8"/>
    </i>
    <i r="1">
      <x v="10"/>
      <x v="8"/>
    </i>
    <i r="1">
      <x v="11"/>
      <x/>
    </i>
    <i r="1">
      <x v="12"/>
      <x v="6"/>
    </i>
    <i r="1">
      <x v="13"/>
      <x v="5"/>
    </i>
    <i r="1">
      <x v="14"/>
      <x v="5"/>
    </i>
    <i r="1">
      <x v="15"/>
      <x v="6"/>
    </i>
    <i r="1">
      <x v="16"/>
      <x v="7"/>
    </i>
    <i r="1">
      <x v="17"/>
      <x v="2"/>
    </i>
    <i r="1">
      <x v="18"/>
      <x v="10"/>
    </i>
    <i r="1">
      <x v="19"/>
      <x v="6"/>
    </i>
    <i r="1">
      <x v="20"/>
      <x v="3"/>
    </i>
    <i r="1">
      <x v="21"/>
      <x v="5"/>
    </i>
    <i r="1">
      <x v="22"/>
      <x v="11"/>
    </i>
    <i t="default">
      <x v="3"/>
    </i>
    <i>
      <x v="4"/>
      <x v="23"/>
      <x v="10"/>
    </i>
    <i r="1">
      <x v="24"/>
      <x v="5"/>
    </i>
    <i r="1">
      <x v="25"/>
      <x v="5"/>
    </i>
    <i r="1">
      <x v="26"/>
      <x v="8"/>
    </i>
    <i r="1">
      <x v="27"/>
      <x v="5"/>
    </i>
    <i r="1">
      <x v="28"/>
      <x v="8"/>
    </i>
    <i r="1">
      <x v="29"/>
      <x v="11"/>
    </i>
    <i r="1">
      <x v="30"/>
      <x v="5"/>
    </i>
    <i r="1">
      <x v="31"/>
      <x v="5"/>
    </i>
    <i t="default">
      <x v="4"/>
    </i>
    <i>
      <x v="5"/>
      <x v="32"/>
      <x/>
    </i>
    <i r="1">
      <x v="33"/>
      <x v="6"/>
    </i>
    <i r="1">
      <x v="34"/>
      <x v="8"/>
    </i>
    <i r="1">
      <x v="35"/>
      <x v="8"/>
    </i>
    <i r="1">
      <x v="36"/>
      <x v="5"/>
    </i>
    <i r="1">
      <x v="37"/>
      <x v="2"/>
    </i>
    <i r="1">
      <x v="38"/>
      <x v="6"/>
    </i>
    <i r="1">
      <x v="39"/>
      <x v="6"/>
    </i>
    <i r="1">
      <x v="40"/>
      <x v="5"/>
    </i>
    <i r="1">
      <x v="41"/>
      <x/>
    </i>
    <i r="1">
      <x v="42"/>
      <x/>
    </i>
    <i r="1">
      <x v="43"/>
      <x v="11"/>
    </i>
    <i r="1">
      <x v="44"/>
      <x v="6"/>
    </i>
    <i r="1">
      <x v="45"/>
      <x v="5"/>
    </i>
    <i r="1">
      <x v="46"/>
      <x/>
    </i>
    <i t="default">
      <x v="5"/>
    </i>
    <i>
      <x v="6"/>
      <x v="47"/>
      <x v="7"/>
    </i>
    <i r="1">
      <x v="48"/>
      <x v="5"/>
    </i>
    <i r="1">
      <x v="49"/>
      <x/>
    </i>
    <i r="1">
      <x v="50"/>
      <x v="3"/>
    </i>
    <i r="1">
      <x v="51"/>
      <x v="5"/>
    </i>
    <i r="1">
      <x v="52"/>
      <x v="5"/>
    </i>
    <i r="1">
      <x v="53"/>
      <x v="11"/>
    </i>
    <i r="1">
      <x v="54"/>
      <x v="10"/>
    </i>
    <i r="1">
      <x v="55"/>
      <x/>
    </i>
    <i r="1">
      <x v="56"/>
      <x v="4"/>
    </i>
    <i r="1">
      <x v="57"/>
      <x v="6"/>
    </i>
    <i r="1">
      <x v="58"/>
      <x v="5"/>
    </i>
    <i r="1">
      <x v="59"/>
      <x v="3"/>
    </i>
    <i r="1">
      <x v="60"/>
      <x v="10"/>
    </i>
    <i r="1">
      <x v="61"/>
      <x v="11"/>
    </i>
    <i r="1">
      <x v="62"/>
      <x v="11"/>
    </i>
    <i t="default">
      <x v="6"/>
    </i>
    <i>
      <x v="7"/>
      <x v="63"/>
      <x v="1"/>
    </i>
    <i r="1">
      <x v="64"/>
      <x v="5"/>
    </i>
    <i r="1">
      <x v="65"/>
      <x v="8"/>
    </i>
    <i r="1">
      <x v="66"/>
      <x v="6"/>
    </i>
    <i r="1">
      <x v="67"/>
      <x v="11"/>
    </i>
    <i t="default">
      <x v="7"/>
    </i>
    <i>
      <x v="8"/>
      <x v="68"/>
      <x v="12"/>
    </i>
    <i r="1">
      <x v="69"/>
      <x v="11"/>
    </i>
    <i r="1">
      <x v="70"/>
      <x v="12"/>
    </i>
    <i r="1">
      <x v="71"/>
      <x v="6"/>
    </i>
    <i r="1">
      <x v="72"/>
      <x v="12"/>
    </i>
    <i r="1">
      <x v="73"/>
      <x v="6"/>
    </i>
    <i r="1">
      <x v="74"/>
      <x v="5"/>
    </i>
    <i r="1">
      <x v="75"/>
      <x v="11"/>
    </i>
    <i t="default">
      <x v="8"/>
    </i>
    <i>
      <x v="9"/>
      <x v="76"/>
      <x v="13"/>
    </i>
    <i r="1">
      <x v="77"/>
      <x/>
    </i>
    <i r="1">
      <x v="78"/>
      <x v="13"/>
    </i>
    <i r="1">
      <x v="79"/>
      <x v="12"/>
    </i>
    <i r="1">
      <x v="80"/>
      <x/>
    </i>
    <i r="1">
      <x v="81"/>
      <x v="5"/>
    </i>
    <i r="1">
      <x v="82"/>
      <x v="8"/>
    </i>
    <i r="1">
      <x v="83"/>
      <x v="10"/>
    </i>
    <i r="1">
      <x v="84"/>
      <x v="14"/>
    </i>
    <i r="2">
      <x v="15"/>
    </i>
    <i t="default">
      <x v="9"/>
    </i>
    <i>
      <x v="10"/>
      <x v="85"/>
      <x v="8"/>
    </i>
    <i r="1">
      <x v="86"/>
      <x v="16"/>
    </i>
    <i r="1">
      <x v="87"/>
      <x v="3"/>
    </i>
    <i r="1">
      <x v="88"/>
      <x v="12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0">
      <pivotArea dataOnly="0" outline="0" fieldPosition="0">
        <references count="1">
          <reference field="1" count="0" defaultSubtotal="1"/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75540-D6CB-4A9D-BE39-B5603241EADF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M57" firstHeaderRow="1" firstDataRow="2" firstDataCol="1"/>
  <pivotFields count="20">
    <pivotField compact="0" numFmtId="14" outline="0" showAll="0"/>
    <pivotField axis="axisCol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53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Qty" fld="7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T268"/>
  <sheetViews>
    <sheetView tabSelected="1" zoomScale="80" zoomScaleNormal="80" workbookViewId="0">
      <pane xSplit="6" ySplit="1" topLeftCell="G239" activePane="bottomRight" state="frozen"/>
      <selection pane="topRight" activeCell="F1" sqref="F1"/>
      <selection pane="bottomLeft" activeCell="A2" sqref="A2"/>
      <selection pane="bottomRight" activeCell="A248" sqref="A248"/>
    </sheetView>
  </sheetViews>
  <sheetFormatPr defaultRowHeight="15.5" x14ac:dyDescent="0.35"/>
  <cols>
    <col min="1" max="1" width="11.7265625" style="5" customWidth="1"/>
    <col min="2" max="3" width="6.7265625" style="20" customWidth="1"/>
    <col min="4" max="4" width="19.08984375" style="5" customWidth="1"/>
    <col min="5" max="5" width="11.36328125" style="5" customWidth="1"/>
    <col min="6" max="6" width="18.7265625" style="6" customWidth="1"/>
    <col min="7" max="7" width="28.26953125" style="6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2.1796875" style="7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16384" width="8.7265625" style="1"/>
  </cols>
  <sheetData>
    <row r="1" spans="1:20" ht="31" x14ac:dyDescent="0.35">
      <c r="A1" s="3" t="s">
        <v>3</v>
      </c>
      <c r="B1" s="19" t="s">
        <v>169</v>
      </c>
      <c r="C1" s="19" t="s">
        <v>235</v>
      </c>
      <c r="D1" s="3" t="s">
        <v>2</v>
      </c>
      <c r="E1" s="3" t="s">
        <v>0</v>
      </c>
      <c r="F1" s="3" t="s">
        <v>1</v>
      </c>
      <c r="G1" s="3" t="s">
        <v>9</v>
      </c>
      <c r="H1" s="3" t="s">
        <v>72</v>
      </c>
      <c r="I1" s="3" t="s">
        <v>4</v>
      </c>
      <c r="J1" s="3" t="s">
        <v>92</v>
      </c>
      <c r="K1" s="3" t="s">
        <v>157</v>
      </c>
      <c r="L1" s="3" t="s">
        <v>168</v>
      </c>
      <c r="M1" s="3" t="s">
        <v>214</v>
      </c>
      <c r="N1" s="3" t="s">
        <v>204</v>
      </c>
      <c r="O1" s="3" t="s">
        <v>202</v>
      </c>
      <c r="P1" s="3" t="s">
        <v>203</v>
      </c>
      <c r="Q1" s="3" t="s">
        <v>199</v>
      </c>
      <c r="R1" s="3" t="s">
        <v>87</v>
      </c>
      <c r="S1" s="3" t="s">
        <v>26</v>
      </c>
      <c r="T1" s="3" t="s">
        <v>93</v>
      </c>
    </row>
    <row r="2" spans="1:20" x14ac:dyDescent="0.35">
      <c r="A2" s="4">
        <v>43971</v>
      </c>
      <c r="B2" s="20">
        <f>MONTH(A2)</f>
        <v>5</v>
      </c>
      <c r="C2" s="20">
        <f>YEAR(A2)</f>
        <v>2020</v>
      </c>
      <c r="D2" s="5" t="s">
        <v>6</v>
      </c>
      <c r="E2" s="5" t="s">
        <v>7</v>
      </c>
      <c r="F2" s="6" t="s">
        <v>8</v>
      </c>
      <c r="G2" s="6" t="s">
        <v>10</v>
      </c>
      <c r="H2" s="5">
        <v>1</v>
      </c>
      <c r="I2" s="5" t="s">
        <v>5</v>
      </c>
      <c r="J2" s="5">
        <v>0</v>
      </c>
      <c r="K2" s="4">
        <f>A2+J2</f>
        <v>43971</v>
      </c>
      <c r="L2" s="20">
        <f>MONTH(K2)</f>
        <v>5</v>
      </c>
      <c r="M2" s="20">
        <f>YEAR(K2)</f>
        <v>2020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66" t="s">
        <v>88</v>
      </c>
      <c r="S2" s="1" t="s">
        <v>80</v>
      </c>
    </row>
    <row r="3" spans="1:20" x14ac:dyDescent="0.35">
      <c r="A3" s="4">
        <v>43971</v>
      </c>
      <c r="B3" s="20">
        <f t="shared" ref="B3:B66" si="0">MONTH(A3)</f>
        <v>5</v>
      </c>
      <c r="C3" s="20">
        <f t="shared" ref="C3:C66" si="1">YEAR(A3)</f>
        <v>2020</v>
      </c>
      <c r="D3" s="5" t="s">
        <v>6</v>
      </c>
      <c r="E3" s="5" t="s">
        <v>7</v>
      </c>
      <c r="F3" s="6" t="s">
        <v>8</v>
      </c>
      <c r="G3" s="2" t="s">
        <v>66</v>
      </c>
      <c r="H3" s="5">
        <v>6</v>
      </c>
      <c r="I3" s="5" t="s">
        <v>5</v>
      </c>
      <c r="J3" s="5">
        <v>0</v>
      </c>
      <c r="K3" s="4">
        <f t="shared" ref="K3:K66" si="2">A3+J3</f>
        <v>43971</v>
      </c>
      <c r="L3" s="20">
        <f t="shared" ref="L3:L66" si="3">MONTH(K3)</f>
        <v>5</v>
      </c>
      <c r="M3" s="20">
        <f t="shared" ref="M3:M66" si="4">YEAR(K3)</f>
        <v>2020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66" t="s">
        <v>88</v>
      </c>
      <c r="S3" s="1" t="s">
        <v>80</v>
      </c>
    </row>
    <row r="4" spans="1:20" x14ac:dyDescent="0.35">
      <c r="A4" s="4">
        <v>43984</v>
      </c>
      <c r="B4" s="20">
        <f t="shared" si="0"/>
        <v>6</v>
      </c>
      <c r="C4" s="20">
        <f t="shared" si="1"/>
        <v>2020</v>
      </c>
      <c r="D4" s="5" t="s">
        <v>11</v>
      </c>
      <c r="E4" s="5" t="s">
        <v>7</v>
      </c>
      <c r="F4" s="6" t="s">
        <v>8</v>
      </c>
      <c r="G4" s="13" t="s">
        <v>40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20">
        <f t="shared" si="3"/>
        <v>6</v>
      </c>
      <c r="M4" s="20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66" t="s">
        <v>88</v>
      </c>
      <c r="S4" s="1" t="s">
        <v>81</v>
      </c>
    </row>
    <row r="5" spans="1:20" x14ac:dyDescent="0.35">
      <c r="A5" s="4">
        <v>43993</v>
      </c>
      <c r="B5" s="20">
        <f t="shared" si="0"/>
        <v>6</v>
      </c>
      <c r="C5" s="20">
        <f t="shared" si="1"/>
        <v>2020</v>
      </c>
      <c r="D5" s="5" t="s">
        <v>12</v>
      </c>
      <c r="E5" s="5" t="s">
        <v>14</v>
      </c>
      <c r="F5" s="6" t="s">
        <v>15</v>
      </c>
      <c r="G5" s="6" t="s">
        <v>17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20">
        <f t="shared" si="3"/>
        <v>6</v>
      </c>
      <c r="M5" s="20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66" t="s">
        <v>89</v>
      </c>
      <c r="S5" s="1" t="s">
        <v>86</v>
      </c>
    </row>
    <row r="6" spans="1:20" x14ac:dyDescent="0.35">
      <c r="A6" s="4">
        <v>43993</v>
      </c>
      <c r="B6" s="20">
        <f t="shared" si="0"/>
        <v>6</v>
      </c>
      <c r="C6" s="20">
        <f t="shared" si="1"/>
        <v>2020</v>
      </c>
      <c r="D6" s="5" t="s">
        <v>12</v>
      </c>
      <c r="E6" s="5" t="s">
        <v>14</v>
      </c>
      <c r="F6" s="6" t="s">
        <v>15</v>
      </c>
      <c r="G6" s="6" t="s">
        <v>16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20">
        <f t="shared" si="3"/>
        <v>6</v>
      </c>
      <c r="M6" s="20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66" t="s">
        <v>89</v>
      </c>
      <c r="S6" s="1" t="s">
        <v>86</v>
      </c>
    </row>
    <row r="7" spans="1:20" x14ac:dyDescent="0.35">
      <c r="A7" s="4">
        <v>43999</v>
      </c>
      <c r="B7" s="20">
        <f t="shared" si="0"/>
        <v>6</v>
      </c>
      <c r="C7" s="20">
        <f t="shared" si="1"/>
        <v>2020</v>
      </c>
      <c r="D7" s="5" t="s">
        <v>13</v>
      </c>
      <c r="E7" s="5" t="s">
        <v>7</v>
      </c>
      <c r="F7" s="6" t="s">
        <v>8</v>
      </c>
      <c r="G7" s="6" t="s">
        <v>10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20">
        <f t="shared" si="3"/>
        <v>6</v>
      </c>
      <c r="M7" s="20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66" t="s">
        <v>88</v>
      </c>
      <c r="S7" s="9" t="s">
        <v>81</v>
      </c>
    </row>
    <row r="8" spans="1:20" x14ac:dyDescent="0.35">
      <c r="A8" s="4">
        <v>43999</v>
      </c>
      <c r="B8" s="20">
        <f t="shared" si="0"/>
        <v>6</v>
      </c>
      <c r="C8" s="20">
        <f t="shared" si="1"/>
        <v>2020</v>
      </c>
      <c r="D8" s="5" t="s">
        <v>13</v>
      </c>
      <c r="E8" s="5" t="s">
        <v>7</v>
      </c>
      <c r="F8" s="6" t="s">
        <v>8</v>
      </c>
      <c r="G8" s="2" t="s">
        <v>66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20">
        <f t="shared" si="3"/>
        <v>6</v>
      </c>
      <c r="M8" s="20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66" t="s">
        <v>88</v>
      </c>
      <c r="S8" s="9" t="s">
        <v>81</v>
      </c>
    </row>
    <row r="9" spans="1:20" x14ac:dyDescent="0.35">
      <c r="A9" s="4">
        <v>43999</v>
      </c>
      <c r="B9" s="20">
        <f t="shared" si="0"/>
        <v>6</v>
      </c>
      <c r="C9" s="20">
        <f t="shared" si="1"/>
        <v>2020</v>
      </c>
      <c r="D9" s="5" t="s">
        <v>13</v>
      </c>
      <c r="E9" s="5" t="s">
        <v>7</v>
      </c>
      <c r="F9" s="6" t="s">
        <v>8</v>
      </c>
      <c r="G9" s="6" t="s">
        <v>18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20">
        <f t="shared" si="3"/>
        <v>6</v>
      </c>
      <c r="M9" s="20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66" t="s">
        <v>88</v>
      </c>
      <c r="S9" s="9" t="s">
        <v>81</v>
      </c>
    </row>
    <row r="10" spans="1:20" x14ac:dyDescent="0.35">
      <c r="A10" s="4">
        <v>44004</v>
      </c>
      <c r="B10" s="20">
        <f t="shared" si="0"/>
        <v>6</v>
      </c>
      <c r="C10" s="20">
        <f t="shared" si="1"/>
        <v>2020</v>
      </c>
      <c r="D10" s="5" t="s">
        <v>19</v>
      </c>
      <c r="E10" s="5" t="s">
        <v>20</v>
      </c>
      <c r="F10" s="6" t="s">
        <v>21</v>
      </c>
      <c r="G10" s="6" t="s">
        <v>10</v>
      </c>
      <c r="H10" s="5">
        <v>1</v>
      </c>
      <c r="I10" s="5" t="s">
        <v>73</v>
      </c>
      <c r="J10" s="5">
        <v>45</v>
      </c>
      <c r="K10" s="4">
        <f t="shared" si="2"/>
        <v>44049</v>
      </c>
      <c r="L10" s="20">
        <f t="shared" si="3"/>
        <v>8</v>
      </c>
      <c r="M10" s="20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66" t="s">
        <v>90</v>
      </c>
      <c r="S10" s="18" t="s">
        <v>198</v>
      </c>
    </row>
    <row r="11" spans="1:20" x14ac:dyDescent="0.35">
      <c r="A11" s="4">
        <v>44004</v>
      </c>
      <c r="B11" s="20">
        <f t="shared" si="0"/>
        <v>6</v>
      </c>
      <c r="C11" s="20">
        <f t="shared" si="1"/>
        <v>2020</v>
      </c>
      <c r="D11" s="5" t="s">
        <v>19</v>
      </c>
      <c r="E11" s="5" t="s">
        <v>20</v>
      </c>
      <c r="F11" s="6" t="s">
        <v>21</v>
      </c>
      <c r="G11" s="6" t="s">
        <v>18</v>
      </c>
      <c r="H11" s="5">
        <v>2</v>
      </c>
      <c r="I11" s="5" t="s">
        <v>73</v>
      </c>
      <c r="J11" s="5">
        <v>45</v>
      </c>
      <c r="K11" s="4">
        <f t="shared" si="2"/>
        <v>44049</v>
      </c>
      <c r="L11" s="20">
        <f t="shared" si="3"/>
        <v>8</v>
      </c>
      <c r="M11" s="20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66" t="s">
        <v>90</v>
      </c>
      <c r="S11" s="18" t="s">
        <v>198</v>
      </c>
    </row>
    <row r="12" spans="1:20" x14ac:dyDescent="0.35">
      <c r="A12" s="4">
        <v>44013</v>
      </c>
      <c r="B12" s="20">
        <f t="shared" si="0"/>
        <v>7</v>
      </c>
      <c r="C12" s="20">
        <f t="shared" si="1"/>
        <v>2020</v>
      </c>
      <c r="D12" s="5" t="s">
        <v>22</v>
      </c>
      <c r="E12" s="5" t="s">
        <v>23</v>
      </c>
      <c r="F12" s="6" t="s">
        <v>24</v>
      </c>
      <c r="G12" s="6" t="s">
        <v>25</v>
      </c>
      <c r="H12" s="5">
        <v>9</v>
      </c>
      <c r="I12" s="5" t="s">
        <v>51</v>
      </c>
      <c r="J12" s="5" t="s">
        <v>156</v>
      </c>
      <c r="K12" s="4">
        <f t="shared" si="2"/>
        <v>44133</v>
      </c>
      <c r="L12" s="20">
        <f t="shared" si="3"/>
        <v>10</v>
      </c>
      <c r="M12" s="20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66" t="s">
        <v>92</v>
      </c>
      <c r="S12" s="33" t="s">
        <v>170</v>
      </c>
    </row>
    <row r="13" spans="1:20" x14ac:dyDescent="0.35">
      <c r="A13" s="4">
        <v>44026</v>
      </c>
      <c r="B13" s="20">
        <f t="shared" si="0"/>
        <v>7</v>
      </c>
      <c r="C13" s="20">
        <f t="shared" si="1"/>
        <v>2020</v>
      </c>
      <c r="D13" s="5" t="s">
        <v>27</v>
      </c>
      <c r="E13" s="5" t="s">
        <v>20</v>
      </c>
      <c r="F13" s="6" t="s">
        <v>21</v>
      </c>
      <c r="G13" s="6" t="s">
        <v>29</v>
      </c>
      <c r="H13" s="5">
        <v>1</v>
      </c>
      <c r="I13" s="5" t="s">
        <v>73</v>
      </c>
      <c r="J13" s="5">
        <v>45</v>
      </c>
      <c r="K13" s="4">
        <f t="shared" si="2"/>
        <v>44071</v>
      </c>
      <c r="L13" s="20">
        <f t="shared" si="3"/>
        <v>8</v>
      </c>
      <c r="M13" s="20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66" t="s">
        <v>90</v>
      </c>
      <c r="S13" s="18" t="s">
        <v>75</v>
      </c>
    </row>
    <row r="14" spans="1:20" x14ac:dyDescent="0.35">
      <c r="A14" s="4">
        <v>44027</v>
      </c>
      <c r="B14" s="20">
        <f t="shared" si="0"/>
        <v>7</v>
      </c>
      <c r="C14" s="20">
        <f t="shared" si="1"/>
        <v>2020</v>
      </c>
      <c r="D14" s="5" t="s">
        <v>28</v>
      </c>
      <c r="E14" s="5" t="s">
        <v>7</v>
      </c>
      <c r="F14" s="6" t="s">
        <v>8</v>
      </c>
      <c r="G14" s="15" t="s">
        <v>100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20">
        <f t="shared" si="3"/>
        <v>7</v>
      </c>
      <c r="M14" s="20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66" t="s">
        <v>88</v>
      </c>
      <c r="S14" s="12" t="s">
        <v>82</v>
      </c>
    </row>
    <row r="15" spans="1:20" x14ac:dyDescent="0.35">
      <c r="A15" s="4">
        <v>44027</v>
      </c>
      <c r="B15" s="20">
        <f t="shared" si="0"/>
        <v>7</v>
      </c>
      <c r="C15" s="20">
        <f t="shared" si="1"/>
        <v>2020</v>
      </c>
      <c r="D15" s="5" t="s">
        <v>28</v>
      </c>
      <c r="E15" s="5" t="s">
        <v>7</v>
      </c>
      <c r="F15" s="6" t="s">
        <v>8</v>
      </c>
      <c r="G15" s="6" t="s">
        <v>18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20">
        <f t="shared" si="3"/>
        <v>7</v>
      </c>
      <c r="M15" s="20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66" t="s">
        <v>88</v>
      </c>
      <c r="S15" s="12" t="s">
        <v>82</v>
      </c>
    </row>
    <row r="16" spans="1:20" x14ac:dyDescent="0.35">
      <c r="A16" s="4">
        <v>44027</v>
      </c>
      <c r="B16" s="20">
        <f t="shared" si="0"/>
        <v>7</v>
      </c>
      <c r="C16" s="20">
        <f t="shared" si="1"/>
        <v>2020</v>
      </c>
      <c r="D16" s="5" t="s">
        <v>28</v>
      </c>
      <c r="E16" s="5" t="s">
        <v>7</v>
      </c>
      <c r="F16" s="6" t="s">
        <v>8</v>
      </c>
      <c r="G16" s="6" t="s">
        <v>208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20">
        <f t="shared" si="3"/>
        <v>7</v>
      </c>
      <c r="M16" s="20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66" t="s">
        <v>88</v>
      </c>
      <c r="S16" s="12" t="s">
        <v>82</v>
      </c>
      <c r="T16" s="1" t="s">
        <v>30</v>
      </c>
    </row>
    <row r="17" spans="1:19" x14ac:dyDescent="0.35">
      <c r="A17" s="4">
        <v>44044</v>
      </c>
      <c r="B17" s="20">
        <f t="shared" si="0"/>
        <v>8</v>
      </c>
      <c r="C17" s="20">
        <f t="shared" si="1"/>
        <v>2020</v>
      </c>
      <c r="D17" s="5" t="s">
        <v>31</v>
      </c>
      <c r="E17" s="5" t="s">
        <v>23</v>
      </c>
      <c r="F17" s="6" t="s">
        <v>24</v>
      </c>
      <c r="G17" s="15" t="s">
        <v>100</v>
      </c>
      <c r="H17" s="5">
        <v>2</v>
      </c>
      <c r="I17" s="5" t="s">
        <v>51</v>
      </c>
      <c r="J17" s="5" t="s">
        <v>156</v>
      </c>
      <c r="K17" s="4">
        <f t="shared" si="2"/>
        <v>44164</v>
      </c>
      <c r="L17" s="20">
        <f t="shared" si="3"/>
        <v>11</v>
      </c>
      <c r="M17" s="20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66" t="s">
        <v>92</v>
      </c>
      <c r="S17" s="32" t="s">
        <v>171</v>
      </c>
    </row>
    <row r="18" spans="1:19" x14ac:dyDescent="0.35">
      <c r="A18" s="4">
        <v>44051</v>
      </c>
      <c r="B18" s="20">
        <f t="shared" si="0"/>
        <v>8</v>
      </c>
      <c r="C18" s="20">
        <f t="shared" si="1"/>
        <v>2020</v>
      </c>
      <c r="D18" s="5" t="s">
        <v>32</v>
      </c>
      <c r="E18" s="5" t="s">
        <v>23</v>
      </c>
      <c r="F18" s="6" t="s">
        <v>24</v>
      </c>
      <c r="G18" s="15" t="s">
        <v>100</v>
      </c>
      <c r="H18" s="5">
        <v>2</v>
      </c>
      <c r="I18" s="5" t="s">
        <v>51</v>
      </c>
      <c r="J18" s="5" t="s">
        <v>156</v>
      </c>
      <c r="K18" s="4">
        <f t="shared" si="2"/>
        <v>44171</v>
      </c>
      <c r="L18" s="20">
        <f t="shared" si="3"/>
        <v>12</v>
      </c>
      <c r="M18" s="20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66" t="s">
        <v>92</v>
      </c>
      <c r="S18" s="32" t="s">
        <v>171</v>
      </c>
    </row>
    <row r="19" spans="1:19" x14ac:dyDescent="0.35">
      <c r="A19" s="4">
        <v>44051</v>
      </c>
      <c r="B19" s="20">
        <f t="shared" si="0"/>
        <v>8</v>
      </c>
      <c r="C19" s="20">
        <f t="shared" si="1"/>
        <v>2020</v>
      </c>
      <c r="D19" s="5" t="s">
        <v>33</v>
      </c>
      <c r="E19" s="5" t="s">
        <v>23</v>
      </c>
      <c r="F19" s="6" t="s">
        <v>24</v>
      </c>
      <c r="G19" s="1" t="s">
        <v>116</v>
      </c>
      <c r="H19" s="5">
        <v>2</v>
      </c>
      <c r="I19" s="5" t="s">
        <v>51</v>
      </c>
      <c r="J19" s="5" t="s">
        <v>156</v>
      </c>
      <c r="K19" s="4">
        <f t="shared" si="2"/>
        <v>44171</v>
      </c>
      <c r="L19" s="20">
        <f t="shared" si="3"/>
        <v>12</v>
      </c>
      <c r="M19" s="20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66" t="s">
        <v>92</v>
      </c>
      <c r="S19" s="32" t="s">
        <v>171</v>
      </c>
    </row>
    <row r="20" spans="1:19" x14ac:dyDescent="0.35">
      <c r="A20" s="4">
        <v>44053</v>
      </c>
      <c r="B20" s="20">
        <f t="shared" si="0"/>
        <v>8</v>
      </c>
      <c r="C20" s="20">
        <f t="shared" si="1"/>
        <v>2020</v>
      </c>
      <c r="D20" s="5" t="s">
        <v>34</v>
      </c>
      <c r="E20" s="5" t="s">
        <v>35</v>
      </c>
      <c r="F20" s="6" t="s">
        <v>36</v>
      </c>
      <c r="G20" s="15" t="s">
        <v>100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20">
        <f t="shared" si="3"/>
        <v>8</v>
      </c>
      <c r="M20" s="20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66" t="s">
        <v>89</v>
      </c>
      <c r="S20" s="12" t="s">
        <v>84</v>
      </c>
    </row>
    <row r="21" spans="1:19" x14ac:dyDescent="0.35">
      <c r="A21" s="4">
        <v>44053</v>
      </c>
      <c r="B21" s="20">
        <f t="shared" si="0"/>
        <v>8</v>
      </c>
      <c r="C21" s="20">
        <f t="shared" si="1"/>
        <v>2020</v>
      </c>
      <c r="D21" s="5" t="s">
        <v>34</v>
      </c>
      <c r="E21" s="5" t="s">
        <v>35</v>
      </c>
      <c r="F21" s="6" t="s">
        <v>36</v>
      </c>
      <c r="G21" s="13" t="s">
        <v>18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20">
        <f t="shared" si="3"/>
        <v>8</v>
      </c>
      <c r="M21" s="20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66" t="s">
        <v>89</v>
      </c>
      <c r="S21" s="12" t="s">
        <v>84</v>
      </c>
    </row>
    <row r="22" spans="1:19" x14ac:dyDescent="0.35">
      <c r="A22" s="4">
        <v>44053</v>
      </c>
      <c r="B22" s="20">
        <f t="shared" si="0"/>
        <v>8</v>
      </c>
      <c r="C22" s="20">
        <f t="shared" si="1"/>
        <v>2020</v>
      </c>
      <c r="D22" s="5" t="s">
        <v>37</v>
      </c>
      <c r="E22" s="5" t="s">
        <v>20</v>
      </c>
      <c r="F22" s="6" t="s">
        <v>21</v>
      </c>
      <c r="G22" s="15" t="s">
        <v>100</v>
      </c>
      <c r="H22" s="5">
        <v>2</v>
      </c>
      <c r="I22" s="5" t="s">
        <v>73</v>
      </c>
      <c r="J22" s="5">
        <v>45</v>
      </c>
      <c r="K22" s="4">
        <f t="shared" si="2"/>
        <v>44098</v>
      </c>
      <c r="L22" s="20">
        <f t="shared" si="3"/>
        <v>9</v>
      </c>
      <c r="M22" s="20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66" t="s">
        <v>90</v>
      </c>
      <c r="S22" s="18" t="s">
        <v>79</v>
      </c>
    </row>
    <row r="23" spans="1:19" x14ac:dyDescent="0.35">
      <c r="A23" s="4">
        <v>44053</v>
      </c>
      <c r="B23" s="20">
        <f t="shared" si="0"/>
        <v>8</v>
      </c>
      <c r="C23" s="20">
        <f t="shared" si="1"/>
        <v>2020</v>
      </c>
      <c r="D23" s="5" t="s">
        <v>37</v>
      </c>
      <c r="E23" s="5" t="s">
        <v>20</v>
      </c>
      <c r="F23" s="6" t="s">
        <v>21</v>
      </c>
      <c r="G23" s="13" t="s">
        <v>18</v>
      </c>
      <c r="H23" s="5">
        <v>4</v>
      </c>
      <c r="I23" s="5" t="s">
        <v>73</v>
      </c>
      <c r="J23" s="5">
        <v>45</v>
      </c>
      <c r="K23" s="4">
        <f t="shared" si="2"/>
        <v>44098</v>
      </c>
      <c r="L23" s="20">
        <f t="shared" si="3"/>
        <v>9</v>
      </c>
      <c r="M23" s="20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66" t="s">
        <v>91</v>
      </c>
      <c r="S23" s="18" t="s">
        <v>79</v>
      </c>
    </row>
    <row r="24" spans="1:19" x14ac:dyDescent="0.35">
      <c r="A24" s="4">
        <v>44055</v>
      </c>
      <c r="B24" s="20">
        <f t="shared" si="0"/>
        <v>8</v>
      </c>
      <c r="C24" s="20">
        <f t="shared" si="1"/>
        <v>2020</v>
      </c>
      <c r="D24" s="5" t="s">
        <v>38</v>
      </c>
      <c r="E24" s="5" t="s">
        <v>7</v>
      </c>
      <c r="F24" s="6" t="s">
        <v>8</v>
      </c>
      <c r="G24" s="15" t="s">
        <v>100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20">
        <f t="shared" si="3"/>
        <v>8</v>
      </c>
      <c r="M24" s="20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66" t="s">
        <v>88</v>
      </c>
      <c r="S24" s="1" t="s">
        <v>83</v>
      </c>
    </row>
    <row r="25" spans="1:19" x14ac:dyDescent="0.35">
      <c r="A25" s="4">
        <v>44055</v>
      </c>
      <c r="B25" s="20">
        <f t="shared" si="0"/>
        <v>8</v>
      </c>
      <c r="C25" s="20">
        <f t="shared" si="1"/>
        <v>2020</v>
      </c>
      <c r="D25" s="5" t="s">
        <v>38</v>
      </c>
      <c r="E25" s="5" t="s">
        <v>7</v>
      </c>
      <c r="F25" s="6" t="s">
        <v>8</v>
      </c>
      <c r="G25" s="2" t="s">
        <v>66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20">
        <f t="shared" si="3"/>
        <v>8</v>
      </c>
      <c r="M25" s="20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66" t="s">
        <v>88</v>
      </c>
      <c r="S25" s="1" t="s">
        <v>83</v>
      </c>
    </row>
    <row r="26" spans="1:19" x14ac:dyDescent="0.35">
      <c r="A26" s="4">
        <v>44055</v>
      </c>
      <c r="B26" s="20">
        <f t="shared" si="0"/>
        <v>8</v>
      </c>
      <c r="C26" s="20">
        <f t="shared" si="1"/>
        <v>2020</v>
      </c>
      <c r="D26" s="5" t="s">
        <v>38</v>
      </c>
      <c r="E26" s="5" t="s">
        <v>7</v>
      </c>
      <c r="F26" s="6" t="s">
        <v>8</v>
      </c>
      <c r="G26" s="6" t="s">
        <v>208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20">
        <f t="shared" si="3"/>
        <v>8</v>
      </c>
      <c r="M26" s="20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66" t="s">
        <v>88</v>
      </c>
      <c r="S26" s="1" t="s">
        <v>83</v>
      </c>
    </row>
    <row r="27" spans="1:19" x14ac:dyDescent="0.35">
      <c r="A27" s="4">
        <v>44056</v>
      </c>
      <c r="B27" s="20">
        <f t="shared" si="0"/>
        <v>8</v>
      </c>
      <c r="C27" s="20">
        <f t="shared" si="1"/>
        <v>2020</v>
      </c>
      <c r="D27" s="5" t="s">
        <v>39</v>
      </c>
      <c r="E27" s="5" t="s">
        <v>7</v>
      </c>
      <c r="F27" s="6" t="s">
        <v>8</v>
      </c>
      <c r="G27" s="13" t="s">
        <v>40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20">
        <f t="shared" si="3"/>
        <v>8</v>
      </c>
      <c r="M27" s="20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66" t="s">
        <v>88</v>
      </c>
      <c r="S27" s="1" t="s">
        <v>83</v>
      </c>
    </row>
    <row r="28" spans="1:19" x14ac:dyDescent="0.35">
      <c r="A28" s="4">
        <v>44062</v>
      </c>
      <c r="B28" s="20">
        <f t="shared" si="0"/>
        <v>8</v>
      </c>
      <c r="C28" s="20">
        <f t="shared" si="1"/>
        <v>2020</v>
      </c>
      <c r="D28" s="5" t="s">
        <v>41</v>
      </c>
      <c r="E28" s="5" t="s">
        <v>20</v>
      </c>
      <c r="F28" s="6" t="s">
        <v>21</v>
      </c>
      <c r="G28" s="2" t="s">
        <v>101</v>
      </c>
      <c r="H28" s="5">
        <v>1</v>
      </c>
      <c r="I28" s="5" t="s">
        <v>73</v>
      </c>
      <c r="J28" s="5">
        <v>45</v>
      </c>
      <c r="K28" s="4">
        <f t="shared" si="2"/>
        <v>44107</v>
      </c>
      <c r="L28" s="20">
        <f t="shared" si="3"/>
        <v>10</v>
      </c>
      <c r="M28" s="20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66" t="s">
        <v>90</v>
      </c>
      <c r="S28" s="18" t="s">
        <v>94</v>
      </c>
    </row>
    <row r="29" spans="1:19" x14ac:dyDescent="0.35">
      <c r="A29" s="4">
        <v>44062</v>
      </c>
      <c r="B29" s="20">
        <f t="shared" si="0"/>
        <v>8</v>
      </c>
      <c r="C29" s="20">
        <f t="shared" si="1"/>
        <v>2020</v>
      </c>
      <c r="D29" s="5" t="s">
        <v>42</v>
      </c>
      <c r="E29" s="5" t="s">
        <v>43</v>
      </c>
      <c r="F29" s="6" t="s">
        <v>44</v>
      </c>
      <c r="G29" s="15" t="s">
        <v>100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20">
        <f t="shared" si="3"/>
        <v>8</v>
      </c>
      <c r="M29" s="20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66" t="s">
        <v>89</v>
      </c>
      <c r="S29" s="1" t="s">
        <v>85</v>
      </c>
    </row>
    <row r="30" spans="1:19" x14ac:dyDescent="0.35">
      <c r="A30" s="4">
        <v>44062</v>
      </c>
      <c r="B30" s="20">
        <f t="shared" si="0"/>
        <v>8</v>
      </c>
      <c r="C30" s="20">
        <f t="shared" si="1"/>
        <v>2020</v>
      </c>
      <c r="D30" s="5" t="s">
        <v>42</v>
      </c>
      <c r="E30" s="5" t="s">
        <v>43</v>
      </c>
      <c r="F30" s="6" t="s">
        <v>44</v>
      </c>
      <c r="G30" s="13" t="s">
        <v>25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20">
        <f t="shared" si="3"/>
        <v>8</v>
      </c>
      <c r="M30" s="20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66" t="s">
        <v>89</v>
      </c>
      <c r="S30" s="9" t="s">
        <v>85</v>
      </c>
    </row>
    <row r="31" spans="1:19" x14ac:dyDescent="0.35">
      <c r="A31" s="4">
        <v>44065</v>
      </c>
      <c r="B31" s="20">
        <f t="shared" si="0"/>
        <v>8</v>
      </c>
      <c r="C31" s="20">
        <f t="shared" si="1"/>
        <v>2020</v>
      </c>
      <c r="D31" s="5" t="s">
        <v>50</v>
      </c>
      <c r="E31" s="5" t="s">
        <v>49</v>
      </c>
      <c r="F31" s="1" t="s">
        <v>48</v>
      </c>
      <c r="G31" s="2" t="s">
        <v>101</v>
      </c>
      <c r="H31" s="17">
        <v>4</v>
      </c>
      <c r="I31" s="5" t="s">
        <v>52</v>
      </c>
      <c r="J31" s="5">
        <v>60</v>
      </c>
      <c r="K31" s="4">
        <f t="shared" si="2"/>
        <v>44125</v>
      </c>
      <c r="L31" s="20">
        <f t="shared" si="3"/>
        <v>10</v>
      </c>
      <c r="M31" s="20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66" t="s">
        <v>92</v>
      </c>
      <c r="S31" s="22" t="s">
        <v>113</v>
      </c>
    </row>
    <row r="32" spans="1:19" x14ac:dyDescent="0.35">
      <c r="A32" s="4">
        <v>44065</v>
      </c>
      <c r="B32" s="20">
        <f t="shared" si="0"/>
        <v>8</v>
      </c>
      <c r="C32" s="20">
        <f t="shared" si="1"/>
        <v>2020</v>
      </c>
      <c r="D32" s="5" t="s">
        <v>50</v>
      </c>
      <c r="E32" s="5" t="s">
        <v>49</v>
      </c>
      <c r="F32" s="1" t="s">
        <v>48</v>
      </c>
      <c r="G32" s="1" t="s">
        <v>45</v>
      </c>
      <c r="H32" s="17">
        <v>4</v>
      </c>
      <c r="I32" s="5" t="s">
        <v>52</v>
      </c>
      <c r="J32" s="5">
        <v>60</v>
      </c>
      <c r="K32" s="4">
        <f t="shared" si="2"/>
        <v>44125</v>
      </c>
      <c r="L32" s="20">
        <f t="shared" si="3"/>
        <v>10</v>
      </c>
      <c r="M32" s="20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66" t="s">
        <v>92</v>
      </c>
      <c r="S32" s="22" t="s">
        <v>113</v>
      </c>
    </row>
    <row r="33" spans="1:19" x14ac:dyDescent="0.35">
      <c r="A33" s="4">
        <v>44065</v>
      </c>
      <c r="B33" s="20">
        <f t="shared" si="0"/>
        <v>8</v>
      </c>
      <c r="C33" s="20">
        <f t="shared" si="1"/>
        <v>2020</v>
      </c>
      <c r="D33" s="5" t="s">
        <v>50</v>
      </c>
      <c r="E33" s="5" t="s">
        <v>49</v>
      </c>
      <c r="F33" s="1" t="s">
        <v>48</v>
      </c>
      <c r="G33" s="2" t="s">
        <v>46</v>
      </c>
      <c r="H33" s="17">
        <v>2</v>
      </c>
      <c r="I33" s="5" t="s">
        <v>52</v>
      </c>
      <c r="J33" s="5">
        <v>60</v>
      </c>
      <c r="K33" s="4">
        <f t="shared" si="2"/>
        <v>44125</v>
      </c>
      <c r="L33" s="20">
        <f t="shared" si="3"/>
        <v>10</v>
      </c>
      <c r="M33" s="20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66" t="s">
        <v>92</v>
      </c>
      <c r="S33" s="22" t="s">
        <v>113</v>
      </c>
    </row>
    <row r="34" spans="1:19" x14ac:dyDescent="0.35">
      <c r="A34" s="4">
        <v>44065</v>
      </c>
      <c r="B34" s="20">
        <f t="shared" si="0"/>
        <v>8</v>
      </c>
      <c r="C34" s="20">
        <f t="shared" si="1"/>
        <v>2020</v>
      </c>
      <c r="D34" s="5" t="s">
        <v>50</v>
      </c>
      <c r="E34" s="5" t="s">
        <v>49</v>
      </c>
      <c r="F34" s="1" t="s">
        <v>48</v>
      </c>
      <c r="G34" s="1" t="s">
        <v>47</v>
      </c>
      <c r="H34" s="17">
        <v>4</v>
      </c>
      <c r="I34" s="5" t="s">
        <v>52</v>
      </c>
      <c r="J34" s="5">
        <v>60</v>
      </c>
      <c r="K34" s="4">
        <f t="shared" si="2"/>
        <v>44125</v>
      </c>
      <c r="L34" s="20">
        <f t="shared" si="3"/>
        <v>10</v>
      </c>
      <c r="M34" s="20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66" t="s">
        <v>92</v>
      </c>
      <c r="S34" s="22" t="s">
        <v>113</v>
      </c>
    </row>
    <row r="35" spans="1:19" x14ac:dyDescent="0.35">
      <c r="A35" s="4">
        <v>44065</v>
      </c>
      <c r="B35" s="20">
        <f t="shared" si="0"/>
        <v>8</v>
      </c>
      <c r="C35" s="20">
        <f t="shared" si="1"/>
        <v>2020</v>
      </c>
      <c r="D35" s="5" t="s">
        <v>53</v>
      </c>
      <c r="E35" s="5" t="s">
        <v>54</v>
      </c>
      <c r="F35" s="1" t="s">
        <v>55</v>
      </c>
      <c r="G35" s="15" t="s">
        <v>100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20">
        <f t="shared" si="3"/>
        <v>8</v>
      </c>
      <c r="M35" s="20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66" t="s">
        <v>88</v>
      </c>
      <c r="S35" s="1" t="s">
        <v>77</v>
      </c>
    </row>
    <row r="36" spans="1:19" x14ac:dyDescent="0.35">
      <c r="A36" s="4">
        <v>44067</v>
      </c>
      <c r="B36" s="20">
        <f t="shared" si="0"/>
        <v>8</v>
      </c>
      <c r="C36" s="20">
        <f t="shared" si="1"/>
        <v>2020</v>
      </c>
      <c r="D36" s="5" t="s">
        <v>56</v>
      </c>
      <c r="E36" s="5" t="s">
        <v>20</v>
      </c>
      <c r="F36" s="6" t="s">
        <v>21</v>
      </c>
      <c r="G36" s="15" t="s">
        <v>100</v>
      </c>
      <c r="H36" s="17">
        <v>1</v>
      </c>
      <c r="I36" s="5" t="s">
        <v>73</v>
      </c>
      <c r="J36" s="5">
        <v>45</v>
      </c>
      <c r="K36" s="4">
        <f t="shared" si="2"/>
        <v>44112</v>
      </c>
      <c r="L36" s="20">
        <f t="shared" si="3"/>
        <v>10</v>
      </c>
      <c r="M36" s="20">
        <f t="shared" si="4"/>
        <v>2020</v>
      </c>
      <c r="N36" s="16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66" t="s">
        <v>90</v>
      </c>
      <c r="S36" s="18" t="s">
        <v>95</v>
      </c>
    </row>
    <row r="37" spans="1:19" x14ac:dyDescent="0.35">
      <c r="A37" s="4">
        <v>44067</v>
      </c>
      <c r="B37" s="20">
        <f t="shared" si="0"/>
        <v>8</v>
      </c>
      <c r="C37" s="20">
        <f t="shared" si="1"/>
        <v>2020</v>
      </c>
      <c r="D37" s="5" t="s">
        <v>56</v>
      </c>
      <c r="E37" s="5" t="s">
        <v>20</v>
      </c>
      <c r="F37" s="6" t="s">
        <v>21</v>
      </c>
      <c r="G37" s="14" t="s">
        <v>57</v>
      </c>
      <c r="H37" s="17">
        <v>4</v>
      </c>
      <c r="I37" s="5" t="s">
        <v>73</v>
      </c>
      <c r="J37" s="5">
        <v>45</v>
      </c>
      <c r="K37" s="4">
        <f t="shared" si="2"/>
        <v>44112</v>
      </c>
      <c r="L37" s="20">
        <f t="shared" si="3"/>
        <v>10</v>
      </c>
      <c r="M37" s="20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66" t="s">
        <v>90</v>
      </c>
      <c r="S37" s="18" t="s">
        <v>76</v>
      </c>
    </row>
    <row r="38" spans="1:19" x14ac:dyDescent="0.35">
      <c r="A38" s="4">
        <v>44067</v>
      </c>
      <c r="B38" s="20">
        <f t="shared" si="0"/>
        <v>8</v>
      </c>
      <c r="C38" s="20">
        <f t="shared" si="1"/>
        <v>2020</v>
      </c>
      <c r="D38" s="5" t="s">
        <v>56</v>
      </c>
      <c r="E38" s="5" t="s">
        <v>20</v>
      </c>
      <c r="F38" s="6" t="s">
        <v>21</v>
      </c>
      <c r="G38" s="14" t="s">
        <v>47</v>
      </c>
      <c r="H38" s="17">
        <v>2</v>
      </c>
      <c r="I38" s="5" t="s">
        <v>73</v>
      </c>
      <c r="J38" s="5">
        <v>45</v>
      </c>
      <c r="K38" s="4">
        <f t="shared" si="2"/>
        <v>44112</v>
      </c>
      <c r="L38" s="20">
        <f t="shared" si="3"/>
        <v>10</v>
      </c>
      <c r="M38" s="20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66" t="s">
        <v>90</v>
      </c>
      <c r="S38" s="18" t="s">
        <v>76</v>
      </c>
    </row>
    <row r="39" spans="1:19" x14ac:dyDescent="0.35">
      <c r="A39" s="4">
        <v>44068</v>
      </c>
      <c r="B39" s="20">
        <f t="shared" si="0"/>
        <v>8</v>
      </c>
      <c r="C39" s="20">
        <f t="shared" si="1"/>
        <v>2020</v>
      </c>
      <c r="D39" s="5" t="s">
        <v>58</v>
      </c>
      <c r="E39" s="5" t="s">
        <v>62</v>
      </c>
      <c r="F39" s="1" t="s">
        <v>61</v>
      </c>
      <c r="G39" s="15" t="s">
        <v>100</v>
      </c>
      <c r="H39" s="5">
        <v>1</v>
      </c>
      <c r="I39" s="5" t="s">
        <v>52</v>
      </c>
      <c r="J39" s="5">
        <v>60</v>
      </c>
      <c r="K39" s="4">
        <f t="shared" si="2"/>
        <v>44128</v>
      </c>
      <c r="L39" s="20">
        <f t="shared" si="3"/>
        <v>10</v>
      </c>
      <c r="M39" s="20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66" t="s">
        <v>92</v>
      </c>
      <c r="S39" s="22" t="s">
        <v>193</v>
      </c>
    </row>
    <row r="40" spans="1:19" x14ac:dyDescent="0.35">
      <c r="A40" s="4">
        <v>44068</v>
      </c>
      <c r="B40" s="20">
        <f t="shared" si="0"/>
        <v>8</v>
      </c>
      <c r="C40" s="20">
        <f t="shared" si="1"/>
        <v>2020</v>
      </c>
      <c r="D40" s="5" t="s">
        <v>58</v>
      </c>
      <c r="E40" s="5" t="s">
        <v>62</v>
      </c>
      <c r="F40" s="1" t="s">
        <v>61</v>
      </c>
      <c r="G40" s="2" t="s">
        <v>60</v>
      </c>
      <c r="H40" s="5">
        <v>1</v>
      </c>
      <c r="I40" s="5" t="s">
        <v>52</v>
      </c>
      <c r="J40" s="5">
        <v>60</v>
      </c>
      <c r="K40" s="4">
        <f t="shared" si="2"/>
        <v>44128</v>
      </c>
      <c r="L40" s="20">
        <f t="shared" si="3"/>
        <v>10</v>
      </c>
      <c r="M40" s="20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66" t="s">
        <v>92</v>
      </c>
      <c r="S40" s="22" t="s">
        <v>193</v>
      </c>
    </row>
    <row r="41" spans="1:19" x14ac:dyDescent="0.35">
      <c r="A41" s="4">
        <v>44068</v>
      </c>
      <c r="B41" s="20">
        <f t="shared" si="0"/>
        <v>8</v>
      </c>
      <c r="C41" s="20">
        <f t="shared" si="1"/>
        <v>2020</v>
      </c>
      <c r="D41" s="5" t="s">
        <v>59</v>
      </c>
      <c r="E41" s="5" t="s">
        <v>7</v>
      </c>
      <c r="F41" s="6" t="s">
        <v>8</v>
      </c>
      <c r="G41" s="15" t="s">
        <v>100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20">
        <f t="shared" si="3"/>
        <v>8</v>
      </c>
      <c r="M41" s="20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66" t="s">
        <v>88</v>
      </c>
      <c r="S41" s="1" t="s">
        <v>99</v>
      </c>
    </row>
    <row r="42" spans="1:19" x14ac:dyDescent="0.35">
      <c r="A42" s="4">
        <v>44070</v>
      </c>
      <c r="B42" s="20">
        <f t="shared" si="0"/>
        <v>8</v>
      </c>
      <c r="C42" s="20">
        <f t="shared" si="1"/>
        <v>2020</v>
      </c>
      <c r="D42" s="5" t="s">
        <v>63</v>
      </c>
      <c r="E42" s="5" t="s">
        <v>64</v>
      </c>
      <c r="F42" s="6" t="s">
        <v>65</v>
      </c>
      <c r="G42" s="15" t="s">
        <v>100</v>
      </c>
      <c r="H42" s="17">
        <v>4</v>
      </c>
      <c r="I42" s="5" t="s">
        <v>51</v>
      </c>
      <c r="J42" s="5" t="s">
        <v>156</v>
      </c>
      <c r="K42" s="4">
        <f t="shared" si="2"/>
        <v>44190</v>
      </c>
      <c r="L42" s="20">
        <f t="shared" si="3"/>
        <v>12</v>
      </c>
      <c r="M42" s="20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66" t="s">
        <v>92</v>
      </c>
      <c r="S42" s="18" t="s">
        <v>221</v>
      </c>
    </row>
    <row r="43" spans="1:19" x14ac:dyDescent="0.35">
      <c r="A43" s="4">
        <v>44070</v>
      </c>
      <c r="B43" s="20">
        <f t="shared" si="0"/>
        <v>8</v>
      </c>
      <c r="C43" s="20">
        <f t="shared" si="1"/>
        <v>2020</v>
      </c>
      <c r="D43" s="5" t="s">
        <v>63</v>
      </c>
      <c r="E43" s="5" t="s">
        <v>64</v>
      </c>
      <c r="F43" s="6" t="s">
        <v>65</v>
      </c>
      <c r="G43" s="2" t="s">
        <v>66</v>
      </c>
      <c r="H43" s="5">
        <v>2</v>
      </c>
      <c r="I43" s="5" t="s">
        <v>51</v>
      </c>
      <c r="J43" s="5" t="s">
        <v>156</v>
      </c>
      <c r="K43" s="4">
        <f t="shared" si="2"/>
        <v>44190</v>
      </c>
      <c r="L43" s="20">
        <f t="shared" si="3"/>
        <v>12</v>
      </c>
      <c r="M43" s="20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66" t="s">
        <v>92</v>
      </c>
      <c r="S43" s="18" t="s">
        <v>221</v>
      </c>
    </row>
    <row r="44" spans="1:19" x14ac:dyDescent="0.35">
      <c r="A44" s="4">
        <v>44070</v>
      </c>
      <c r="B44" s="20">
        <f t="shared" si="0"/>
        <v>8</v>
      </c>
      <c r="C44" s="20">
        <f t="shared" si="1"/>
        <v>2020</v>
      </c>
      <c r="D44" s="5" t="s">
        <v>63</v>
      </c>
      <c r="E44" s="5" t="s">
        <v>64</v>
      </c>
      <c r="F44" s="6" t="s">
        <v>65</v>
      </c>
      <c r="G44" s="2" t="s">
        <v>67</v>
      </c>
      <c r="H44" s="5">
        <v>5</v>
      </c>
      <c r="I44" s="5" t="s">
        <v>51</v>
      </c>
      <c r="J44" s="5" t="s">
        <v>156</v>
      </c>
      <c r="K44" s="4">
        <f t="shared" si="2"/>
        <v>44190</v>
      </c>
      <c r="L44" s="20">
        <f t="shared" si="3"/>
        <v>12</v>
      </c>
      <c r="M44" s="20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66" t="s">
        <v>92</v>
      </c>
      <c r="S44" s="18" t="s">
        <v>221</v>
      </c>
    </row>
    <row r="45" spans="1:19" x14ac:dyDescent="0.35">
      <c r="A45" s="4">
        <v>44070</v>
      </c>
      <c r="B45" s="20">
        <f t="shared" si="0"/>
        <v>8</v>
      </c>
      <c r="C45" s="20">
        <f t="shared" si="1"/>
        <v>2020</v>
      </c>
      <c r="D45" s="5" t="s">
        <v>63</v>
      </c>
      <c r="E45" s="5" t="s">
        <v>64</v>
      </c>
      <c r="F45" s="6" t="s">
        <v>65</v>
      </c>
      <c r="G45" s="1" t="s">
        <v>47</v>
      </c>
      <c r="H45" s="5">
        <v>4</v>
      </c>
      <c r="I45" s="5" t="s">
        <v>51</v>
      </c>
      <c r="J45" s="5" t="s">
        <v>156</v>
      </c>
      <c r="K45" s="4">
        <f t="shared" si="2"/>
        <v>44190</v>
      </c>
      <c r="L45" s="20">
        <f t="shared" si="3"/>
        <v>12</v>
      </c>
      <c r="M45" s="20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66" t="s">
        <v>92</v>
      </c>
      <c r="S45" s="18" t="s">
        <v>221</v>
      </c>
    </row>
    <row r="46" spans="1:19" x14ac:dyDescent="0.35">
      <c r="A46" s="4">
        <v>44070</v>
      </c>
      <c r="B46" s="20">
        <f t="shared" si="0"/>
        <v>8</v>
      </c>
      <c r="C46" s="20">
        <f t="shared" si="1"/>
        <v>2020</v>
      </c>
      <c r="D46" s="5" t="s">
        <v>63</v>
      </c>
      <c r="E46" s="5" t="s">
        <v>64</v>
      </c>
      <c r="F46" s="6" t="s">
        <v>65</v>
      </c>
      <c r="G46" s="1" t="s">
        <v>68</v>
      </c>
      <c r="H46" s="5">
        <v>1</v>
      </c>
      <c r="I46" s="5" t="s">
        <v>51</v>
      </c>
      <c r="J46" s="5" t="s">
        <v>156</v>
      </c>
      <c r="K46" s="4">
        <f t="shared" si="2"/>
        <v>44190</v>
      </c>
      <c r="L46" s="20">
        <f t="shared" si="3"/>
        <v>12</v>
      </c>
      <c r="M46" s="20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66" t="s">
        <v>92</v>
      </c>
      <c r="S46" s="18" t="s">
        <v>221</v>
      </c>
    </row>
    <row r="47" spans="1:19" x14ac:dyDescent="0.35">
      <c r="A47" s="4">
        <v>44075</v>
      </c>
      <c r="B47" s="20">
        <f t="shared" si="0"/>
        <v>9</v>
      </c>
      <c r="C47" s="20">
        <f t="shared" si="1"/>
        <v>2020</v>
      </c>
      <c r="D47" s="5" t="s">
        <v>69</v>
      </c>
      <c r="E47" s="5" t="s">
        <v>54</v>
      </c>
      <c r="F47" s="6" t="s">
        <v>55</v>
      </c>
      <c r="G47" s="6" t="s">
        <v>70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20">
        <f t="shared" si="3"/>
        <v>9</v>
      </c>
      <c r="M47" s="20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66" t="s">
        <v>88</v>
      </c>
      <c r="S47" s="1" t="s">
        <v>98</v>
      </c>
    </row>
    <row r="48" spans="1:19" x14ac:dyDescent="0.35">
      <c r="A48" s="4">
        <v>44075</v>
      </c>
      <c r="B48" s="20">
        <f t="shared" si="0"/>
        <v>9</v>
      </c>
      <c r="C48" s="20">
        <f t="shared" si="1"/>
        <v>2020</v>
      </c>
      <c r="D48" s="5" t="s">
        <v>69</v>
      </c>
      <c r="E48" s="5" t="s">
        <v>54</v>
      </c>
      <c r="F48" s="6" t="s">
        <v>55</v>
      </c>
      <c r="G48" s="6" t="s">
        <v>45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20">
        <f t="shared" si="3"/>
        <v>9</v>
      </c>
      <c r="M48" s="20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66" t="s">
        <v>88</v>
      </c>
      <c r="S48" s="1" t="s">
        <v>98</v>
      </c>
    </row>
    <row r="49" spans="1:20" x14ac:dyDescent="0.35">
      <c r="A49" s="4">
        <v>44075</v>
      </c>
      <c r="B49" s="20">
        <f t="shared" si="0"/>
        <v>9</v>
      </c>
      <c r="C49" s="20">
        <f t="shared" si="1"/>
        <v>2020</v>
      </c>
      <c r="D49" s="5" t="s">
        <v>69</v>
      </c>
      <c r="E49" s="5" t="s">
        <v>54</v>
      </c>
      <c r="F49" s="6" t="s">
        <v>55</v>
      </c>
      <c r="G49" s="6" t="s">
        <v>47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20">
        <f t="shared" si="3"/>
        <v>9</v>
      </c>
      <c r="M49" s="20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66" t="s">
        <v>88</v>
      </c>
      <c r="S49" s="1" t="s">
        <v>98</v>
      </c>
    </row>
    <row r="50" spans="1:20" x14ac:dyDescent="0.35">
      <c r="A50" s="4">
        <v>44076</v>
      </c>
      <c r="B50" s="20">
        <f t="shared" si="0"/>
        <v>9</v>
      </c>
      <c r="C50" s="20">
        <f t="shared" si="1"/>
        <v>2020</v>
      </c>
      <c r="D50" s="5" t="s">
        <v>71</v>
      </c>
      <c r="E50" s="5" t="s">
        <v>7</v>
      </c>
      <c r="F50" s="6" t="s">
        <v>8</v>
      </c>
      <c r="G50" s="6" t="s">
        <v>29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20">
        <f t="shared" si="3"/>
        <v>9</v>
      </c>
      <c r="M50" s="20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66" t="s">
        <v>88</v>
      </c>
      <c r="S50" s="1" t="s">
        <v>97</v>
      </c>
      <c r="T50" s="1" t="s">
        <v>78</v>
      </c>
    </row>
    <row r="51" spans="1:20" x14ac:dyDescent="0.35">
      <c r="A51" s="4">
        <v>44079</v>
      </c>
      <c r="B51" s="20">
        <f t="shared" si="0"/>
        <v>9</v>
      </c>
      <c r="C51" s="20">
        <f t="shared" si="1"/>
        <v>2020</v>
      </c>
      <c r="D51" s="5" t="s">
        <v>96</v>
      </c>
      <c r="E51" s="5" t="s">
        <v>7</v>
      </c>
      <c r="F51" s="6" t="s">
        <v>8</v>
      </c>
      <c r="G51" s="6" t="s">
        <v>70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20">
        <f t="shared" si="3"/>
        <v>9</v>
      </c>
      <c r="M51" s="20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66" t="s">
        <v>88</v>
      </c>
      <c r="S51" s="1" t="s">
        <v>97</v>
      </c>
    </row>
    <row r="52" spans="1:20" x14ac:dyDescent="0.35">
      <c r="A52" s="4">
        <v>44079</v>
      </c>
      <c r="B52" s="20">
        <f t="shared" si="0"/>
        <v>9</v>
      </c>
      <c r="C52" s="20">
        <f t="shared" si="1"/>
        <v>2020</v>
      </c>
      <c r="D52" s="5" t="s">
        <v>96</v>
      </c>
      <c r="E52" s="5" t="s">
        <v>7</v>
      </c>
      <c r="F52" s="6" t="s">
        <v>8</v>
      </c>
      <c r="G52" s="2" t="s">
        <v>66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20">
        <f t="shared" si="3"/>
        <v>9</v>
      </c>
      <c r="M52" s="20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66" t="s">
        <v>88</v>
      </c>
      <c r="S52" s="1" t="s">
        <v>97</v>
      </c>
    </row>
    <row r="53" spans="1:20" x14ac:dyDescent="0.35">
      <c r="A53" s="4">
        <v>44091</v>
      </c>
      <c r="B53" s="20">
        <f t="shared" si="0"/>
        <v>9</v>
      </c>
      <c r="C53" s="20">
        <f t="shared" si="1"/>
        <v>2020</v>
      </c>
      <c r="D53" s="5" t="s">
        <v>104</v>
      </c>
      <c r="E53" s="5" t="s">
        <v>23</v>
      </c>
      <c r="F53" s="6" t="s">
        <v>24</v>
      </c>
      <c r="G53" s="15" t="s">
        <v>100</v>
      </c>
      <c r="H53" s="5">
        <v>5</v>
      </c>
      <c r="I53" s="5" t="s">
        <v>51</v>
      </c>
      <c r="J53" s="5" t="s">
        <v>156</v>
      </c>
      <c r="K53" s="4">
        <f t="shared" si="2"/>
        <v>44211</v>
      </c>
      <c r="L53" s="20">
        <f t="shared" si="3"/>
        <v>1</v>
      </c>
      <c r="M53" s="20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66" t="s">
        <v>92</v>
      </c>
      <c r="S53" s="18" t="s">
        <v>258</v>
      </c>
    </row>
    <row r="54" spans="1:20" x14ac:dyDescent="0.35">
      <c r="A54" s="4">
        <v>44091</v>
      </c>
      <c r="B54" s="20">
        <f t="shared" si="0"/>
        <v>9</v>
      </c>
      <c r="C54" s="20">
        <f t="shared" si="1"/>
        <v>2020</v>
      </c>
      <c r="D54" s="5" t="s">
        <v>104</v>
      </c>
      <c r="E54" s="5" t="s">
        <v>23</v>
      </c>
      <c r="F54" s="6" t="s">
        <v>24</v>
      </c>
      <c r="G54" s="2" t="s">
        <v>60</v>
      </c>
      <c r="H54" s="5">
        <v>1</v>
      </c>
      <c r="I54" s="5" t="s">
        <v>51</v>
      </c>
      <c r="J54" s="5" t="s">
        <v>156</v>
      </c>
      <c r="K54" s="4">
        <f t="shared" si="2"/>
        <v>44211</v>
      </c>
      <c r="L54" s="20">
        <f t="shared" si="3"/>
        <v>1</v>
      </c>
      <c r="M54" s="20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66" t="s">
        <v>92</v>
      </c>
      <c r="S54" s="18" t="s">
        <v>258</v>
      </c>
    </row>
    <row r="55" spans="1:20" x14ac:dyDescent="0.35">
      <c r="A55" s="4">
        <v>44091</v>
      </c>
      <c r="B55" s="20">
        <f t="shared" si="0"/>
        <v>9</v>
      </c>
      <c r="C55" s="20">
        <f t="shared" si="1"/>
        <v>2020</v>
      </c>
      <c r="D55" s="5" t="s">
        <v>104</v>
      </c>
      <c r="E55" s="5" t="s">
        <v>23</v>
      </c>
      <c r="F55" s="6" t="s">
        <v>24</v>
      </c>
      <c r="G55" s="2" t="s">
        <v>101</v>
      </c>
      <c r="H55" s="5">
        <v>3</v>
      </c>
      <c r="I55" s="5" t="s">
        <v>51</v>
      </c>
      <c r="J55" s="5" t="s">
        <v>156</v>
      </c>
      <c r="K55" s="4">
        <f t="shared" si="2"/>
        <v>44211</v>
      </c>
      <c r="L55" s="20">
        <f t="shared" si="3"/>
        <v>1</v>
      </c>
      <c r="M55" s="20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66" t="s">
        <v>92</v>
      </c>
      <c r="S55" s="18" t="s">
        <v>258</v>
      </c>
    </row>
    <row r="56" spans="1:20" x14ac:dyDescent="0.35">
      <c r="A56" s="4">
        <v>44091</v>
      </c>
      <c r="B56" s="20">
        <f t="shared" si="0"/>
        <v>9</v>
      </c>
      <c r="C56" s="20">
        <f t="shared" si="1"/>
        <v>2020</v>
      </c>
      <c r="D56" s="5" t="s">
        <v>104</v>
      </c>
      <c r="E56" s="5" t="s">
        <v>23</v>
      </c>
      <c r="F56" s="6" t="s">
        <v>24</v>
      </c>
      <c r="G56" s="2" t="s">
        <v>102</v>
      </c>
      <c r="H56" s="5">
        <v>3</v>
      </c>
      <c r="I56" s="5" t="s">
        <v>51</v>
      </c>
      <c r="J56" s="5" t="s">
        <v>156</v>
      </c>
      <c r="K56" s="4">
        <f t="shared" si="2"/>
        <v>44211</v>
      </c>
      <c r="L56" s="20">
        <f t="shared" si="3"/>
        <v>1</v>
      </c>
      <c r="M56" s="20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66" t="s">
        <v>92</v>
      </c>
      <c r="S56" s="18" t="s">
        <v>258</v>
      </c>
    </row>
    <row r="57" spans="1:20" x14ac:dyDescent="0.35">
      <c r="A57" s="4">
        <v>44091</v>
      </c>
      <c r="B57" s="20">
        <f t="shared" si="0"/>
        <v>9</v>
      </c>
      <c r="C57" s="20">
        <f t="shared" si="1"/>
        <v>2020</v>
      </c>
      <c r="D57" s="5" t="s">
        <v>104</v>
      </c>
      <c r="E57" s="5" t="s">
        <v>23</v>
      </c>
      <c r="F57" s="6" t="s">
        <v>24</v>
      </c>
      <c r="G57" s="1" t="s">
        <v>45</v>
      </c>
      <c r="H57" s="5">
        <v>6</v>
      </c>
      <c r="I57" s="5" t="s">
        <v>51</v>
      </c>
      <c r="J57" s="5" t="s">
        <v>156</v>
      </c>
      <c r="K57" s="4">
        <f t="shared" si="2"/>
        <v>44211</v>
      </c>
      <c r="L57" s="20">
        <f t="shared" si="3"/>
        <v>1</v>
      </c>
      <c r="M57" s="20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66" t="s">
        <v>92</v>
      </c>
      <c r="S57" s="18" t="s">
        <v>258</v>
      </c>
    </row>
    <row r="58" spans="1:20" x14ac:dyDescent="0.35">
      <c r="A58" s="4">
        <v>44091</v>
      </c>
      <c r="B58" s="20">
        <f t="shared" si="0"/>
        <v>9</v>
      </c>
      <c r="C58" s="20">
        <f t="shared" si="1"/>
        <v>2020</v>
      </c>
      <c r="D58" s="5" t="s">
        <v>104</v>
      </c>
      <c r="E58" s="5" t="s">
        <v>23</v>
      </c>
      <c r="F58" s="6" t="s">
        <v>24</v>
      </c>
      <c r="G58" s="1" t="s">
        <v>47</v>
      </c>
      <c r="H58" s="5">
        <v>4</v>
      </c>
      <c r="I58" s="5" t="s">
        <v>51</v>
      </c>
      <c r="J58" s="5" t="s">
        <v>156</v>
      </c>
      <c r="K58" s="4">
        <f t="shared" si="2"/>
        <v>44211</v>
      </c>
      <c r="L58" s="20">
        <f t="shared" si="3"/>
        <v>1</v>
      </c>
      <c r="M58" s="20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66" t="s">
        <v>92</v>
      </c>
      <c r="S58" s="18" t="s">
        <v>258</v>
      </c>
    </row>
    <row r="59" spans="1:20" x14ac:dyDescent="0.35">
      <c r="A59" s="4">
        <v>44091</v>
      </c>
      <c r="B59" s="20">
        <f t="shared" si="0"/>
        <v>9</v>
      </c>
      <c r="C59" s="20">
        <f t="shared" si="1"/>
        <v>2020</v>
      </c>
      <c r="D59" s="5" t="s">
        <v>104</v>
      </c>
      <c r="E59" s="5" t="s">
        <v>23</v>
      </c>
      <c r="F59" s="6" t="s">
        <v>24</v>
      </c>
      <c r="G59" s="1" t="s">
        <v>103</v>
      </c>
      <c r="H59" s="5">
        <v>1</v>
      </c>
      <c r="I59" s="5" t="s">
        <v>51</v>
      </c>
      <c r="J59" s="5" t="s">
        <v>156</v>
      </c>
      <c r="K59" s="4">
        <f t="shared" si="2"/>
        <v>44211</v>
      </c>
      <c r="L59" s="20">
        <f t="shared" si="3"/>
        <v>1</v>
      </c>
      <c r="M59" s="20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66" t="s">
        <v>92</v>
      </c>
      <c r="S59" s="18" t="s">
        <v>258</v>
      </c>
    </row>
    <row r="60" spans="1:20" x14ac:dyDescent="0.35">
      <c r="A60" s="4">
        <v>44091</v>
      </c>
      <c r="B60" s="20">
        <f t="shared" si="0"/>
        <v>9</v>
      </c>
      <c r="C60" s="20">
        <f t="shared" si="1"/>
        <v>2020</v>
      </c>
      <c r="D60" s="5" t="s">
        <v>105</v>
      </c>
      <c r="E60" s="5" t="s">
        <v>7</v>
      </c>
      <c r="F60" s="6" t="s">
        <v>8</v>
      </c>
      <c r="G60" s="6" t="s">
        <v>70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20">
        <f t="shared" si="3"/>
        <v>9</v>
      </c>
      <c r="M60" s="20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88</v>
      </c>
      <c r="S60" s="1" t="s">
        <v>109</v>
      </c>
    </row>
    <row r="61" spans="1:20" x14ac:dyDescent="0.35">
      <c r="A61" s="4">
        <v>44091</v>
      </c>
      <c r="B61" s="20">
        <f t="shared" si="0"/>
        <v>9</v>
      </c>
      <c r="C61" s="20">
        <f t="shared" si="1"/>
        <v>2020</v>
      </c>
      <c r="D61" s="5" t="s">
        <v>105</v>
      </c>
      <c r="E61" s="5" t="s">
        <v>7</v>
      </c>
      <c r="F61" s="6" t="s">
        <v>8</v>
      </c>
      <c r="G61" s="2" t="s">
        <v>66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20">
        <f t="shared" si="3"/>
        <v>9</v>
      </c>
      <c r="M61" s="20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88</v>
      </c>
      <c r="S61" s="1" t="s">
        <v>109</v>
      </c>
    </row>
    <row r="62" spans="1:20" x14ac:dyDescent="0.35">
      <c r="A62" s="4">
        <v>44096</v>
      </c>
      <c r="B62" s="20">
        <f t="shared" si="0"/>
        <v>9</v>
      </c>
      <c r="C62" s="20">
        <f t="shared" si="1"/>
        <v>2020</v>
      </c>
      <c r="D62" s="5" t="s">
        <v>106</v>
      </c>
      <c r="E62" s="5" t="s">
        <v>23</v>
      </c>
      <c r="F62" s="6" t="s">
        <v>24</v>
      </c>
      <c r="G62" s="15" t="s">
        <v>100</v>
      </c>
      <c r="H62" s="5">
        <v>5</v>
      </c>
      <c r="I62" s="5" t="s">
        <v>51</v>
      </c>
      <c r="J62" s="5" t="s">
        <v>156</v>
      </c>
      <c r="K62" s="4">
        <f t="shared" si="2"/>
        <v>44216</v>
      </c>
      <c r="L62" s="20">
        <f t="shared" si="3"/>
        <v>1</v>
      </c>
      <c r="M62" s="20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92</v>
      </c>
      <c r="S62" s="18" t="s">
        <v>258</v>
      </c>
    </row>
    <row r="63" spans="1:20" x14ac:dyDescent="0.35">
      <c r="A63" s="4">
        <v>44096</v>
      </c>
      <c r="B63" s="20">
        <f t="shared" si="0"/>
        <v>9</v>
      </c>
      <c r="C63" s="20">
        <f t="shared" si="1"/>
        <v>2020</v>
      </c>
      <c r="D63" s="5" t="s">
        <v>106</v>
      </c>
      <c r="E63" s="5" t="s">
        <v>23</v>
      </c>
      <c r="F63" s="6" t="s">
        <v>24</v>
      </c>
      <c r="G63" s="2" t="s">
        <v>60</v>
      </c>
      <c r="H63" s="5">
        <v>1</v>
      </c>
      <c r="I63" s="5" t="s">
        <v>51</v>
      </c>
      <c r="J63" s="5" t="s">
        <v>156</v>
      </c>
      <c r="K63" s="4">
        <f t="shared" si="2"/>
        <v>44216</v>
      </c>
      <c r="L63" s="20">
        <f t="shared" si="3"/>
        <v>1</v>
      </c>
      <c r="M63" s="20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92</v>
      </c>
      <c r="S63" s="18" t="s">
        <v>258</v>
      </c>
    </row>
    <row r="64" spans="1:20" x14ac:dyDescent="0.35">
      <c r="A64" s="4">
        <v>44096</v>
      </c>
      <c r="B64" s="20">
        <f t="shared" si="0"/>
        <v>9</v>
      </c>
      <c r="C64" s="20">
        <f t="shared" si="1"/>
        <v>2020</v>
      </c>
      <c r="D64" s="5" t="s">
        <v>106</v>
      </c>
      <c r="E64" s="5" t="s">
        <v>23</v>
      </c>
      <c r="F64" s="6" t="s">
        <v>24</v>
      </c>
      <c r="G64" s="2" t="s">
        <v>101</v>
      </c>
      <c r="H64" s="5">
        <v>5</v>
      </c>
      <c r="I64" s="5" t="s">
        <v>51</v>
      </c>
      <c r="J64" s="5" t="s">
        <v>156</v>
      </c>
      <c r="K64" s="4">
        <f t="shared" si="2"/>
        <v>44216</v>
      </c>
      <c r="L64" s="20">
        <f t="shared" si="3"/>
        <v>1</v>
      </c>
      <c r="M64" s="20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92</v>
      </c>
      <c r="S64" s="18" t="s">
        <v>258</v>
      </c>
    </row>
    <row r="65" spans="1:19" x14ac:dyDescent="0.35">
      <c r="A65" s="4">
        <v>44096</v>
      </c>
      <c r="B65" s="20">
        <f t="shared" si="0"/>
        <v>9</v>
      </c>
      <c r="C65" s="20">
        <f t="shared" si="1"/>
        <v>2020</v>
      </c>
      <c r="D65" s="5" t="s">
        <v>106</v>
      </c>
      <c r="E65" s="5" t="s">
        <v>23</v>
      </c>
      <c r="F65" s="6" t="s">
        <v>24</v>
      </c>
      <c r="G65" s="6" t="s">
        <v>102</v>
      </c>
      <c r="H65" s="5">
        <v>2</v>
      </c>
      <c r="I65" s="5" t="s">
        <v>51</v>
      </c>
      <c r="J65" s="5" t="s">
        <v>156</v>
      </c>
      <c r="K65" s="4">
        <f t="shared" si="2"/>
        <v>44216</v>
      </c>
      <c r="L65" s="20">
        <f t="shared" si="3"/>
        <v>1</v>
      </c>
      <c r="M65" s="20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92</v>
      </c>
      <c r="S65" s="18" t="s">
        <v>258</v>
      </c>
    </row>
    <row r="66" spans="1:19" x14ac:dyDescent="0.35">
      <c r="A66" s="4">
        <v>44096</v>
      </c>
      <c r="B66" s="20">
        <f t="shared" si="0"/>
        <v>9</v>
      </c>
      <c r="C66" s="20">
        <f t="shared" si="1"/>
        <v>2020</v>
      </c>
      <c r="D66" s="5" t="s">
        <v>106</v>
      </c>
      <c r="E66" s="5" t="s">
        <v>23</v>
      </c>
      <c r="F66" s="6" t="s">
        <v>24</v>
      </c>
      <c r="G66" s="6" t="s">
        <v>45</v>
      </c>
      <c r="H66" s="5">
        <v>10</v>
      </c>
      <c r="I66" s="5" t="s">
        <v>51</v>
      </c>
      <c r="J66" s="5" t="s">
        <v>156</v>
      </c>
      <c r="K66" s="4">
        <f t="shared" si="2"/>
        <v>44216</v>
      </c>
      <c r="L66" s="20">
        <f t="shared" si="3"/>
        <v>1</v>
      </c>
      <c r="M66" s="20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92</v>
      </c>
      <c r="S66" s="18" t="s">
        <v>258</v>
      </c>
    </row>
    <row r="67" spans="1:19" x14ac:dyDescent="0.35">
      <c r="A67" s="4">
        <v>44097</v>
      </c>
      <c r="B67" s="20">
        <f t="shared" ref="B67:B116" si="9">MONTH(A67)</f>
        <v>9</v>
      </c>
      <c r="C67" s="20">
        <f t="shared" ref="C67:C130" si="10">YEAR(A67)</f>
        <v>2020</v>
      </c>
      <c r="D67" s="5" t="s">
        <v>107</v>
      </c>
      <c r="E67" s="5" t="s">
        <v>64</v>
      </c>
      <c r="F67" s="6" t="s">
        <v>65</v>
      </c>
      <c r="G67" s="15" t="s">
        <v>100</v>
      </c>
      <c r="H67" s="5">
        <v>5</v>
      </c>
      <c r="I67" s="5" t="s">
        <v>51</v>
      </c>
      <c r="J67" s="5" t="s">
        <v>156</v>
      </c>
      <c r="K67" s="4">
        <f t="shared" ref="K67:K115" si="11">A67+J67</f>
        <v>44217</v>
      </c>
      <c r="L67" s="20">
        <f t="shared" ref="L67:L131" si="12">MONTH(K67)</f>
        <v>1</v>
      </c>
      <c r="M67" s="20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92</v>
      </c>
      <c r="S67" s="18" t="s">
        <v>259</v>
      </c>
    </row>
    <row r="68" spans="1:19" x14ac:dyDescent="0.35">
      <c r="A68" s="4">
        <v>44097</v>
      </c>
      <c r="B68" s="20">
        <f t="shared" si="9"/>
        <v>9</v>
      </c>
      <c r="C68" s="20">
        <f t="shared" si="10"/>
        <v>2020</v>
      </c>
      <c r="D68" s="5" t="s">
        <v>107</v>
      </c>
      <c r="E68" s="5" t="s">
        <v>64</v>
      </c>
      <c r="F68" s="6" t="s">
        <v>65</v>
      </c>
      <c r="G68" s="6" t="s">
        <v>66</v>
      </c>
      <c r="H68" s="5">
        <v>4</v>
      </c>
      <c r="I68" s="5" t="s">
        <v>51</v>
      </c>
      <c r="J68" s="5" t="s">
        <v>156</v>
      </c>
      <c r="K68" s="4">
        <f t="shared" si="11"/>
        <v>44217</v>
      </c>
      <c r="L68" s="20">
        <f t="shared" si="12"/>
        <v>1</v>
      </c>
      <c r="M68" s="20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92</v>
      </c>
      <c r="S68" s="18" t="s">
        <v>259</v>
      </c>
    </row>
    <row r="69" spans="1:19" x14ac:dyDescent="0.35">
      <c r="A69" s="4">
        <v>44097</v>
      </c>
      <c r="B69" s="20">
        <f t="shared" si="9"/>
        <v>9</v>
      </c>
      <c r="C69" s="20">
        <f t="shared" si="10"/>
        <v>2020</v>
      </c>
      <c r="D69" s="5" t="s">
        <v>107</v>
      </c>
      <c r="E69" s="5" t="s">
        <v>64</v>
      </c>
      <c r="F69" s="6" t="s">
        <v>65</v>
      </c>
      <c r="G69" s="6" t="s">
        <v>67</v>
      </c>
      <c r="H69" s="5">
        <v>5</v>
      </c>
      <c r="I69" s="5" t="s">
        <v>51</v>
      </c>
      <c r="J69" s="5" t="s">
        <v>156</v>
      </c>
      <c r="K69" s="4">
        <f t="shared" si="11"/>
        <v>44217</v>
      </c>
      <c r="L69" s="20">
        <f t="shared" si="12"/>
        <v>1</v>
      </c>
      <c r="M69" s="20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92</v>
      </c>
      <c r="S69" s="18" t="s">
        <v>259</v>
      </c>
    </row>
    <row r="70" spans="1:19" x14ac:dyDescent="0.35">
      <c r="A70" s="4">
        <v>44097</v>
      </c>
      <c r="B70" s="20">
        <f t="shared" si="9"/>
        <v>9</v>
      </c>
      <c r="C70" s="20">
        <f t="shared" si="10"/>
        <v>2020</v>
      </c>
      <c r="D70" s="5" t="s">
        <v>107</v>
      </c>
      <c r="E70" s="5" t="s">
        <v>64</v>
      </c>
      <c r="F70" s="6" t="s">
        <v>65</v>
      </c>
      <c r="G70" s="6" t="s">
        <v>47</v>
      </c>
      <c r="H70" s="5">
        <v>4</v>
      </c>
      <c r="I70" s="5" t="s">
        <v>51</v>
      </c>
      <c r="J70" s="5" t="s">
        <v>156</v>
      </c>
      <c r="K70" s="4">
        <f t="shared" si="11"/>
        <v>44217</v>
      </c>
      <c r="L70" s="20">
        <f t="shared" si="12"/>
        <v>1</v>
      </c>
      <c r="M70" s="20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92</v>
      </c>
      <c r="S70" s="18" t="s">
        <v>259</v>
      </c>
    </row>
    <row r="71" spans="1:19" ht="15" customHeight="1" x14ac:dyDescent="0.35">
      <c r="A71" s="4">
        <v>44097</v>
      </c>
      <c r="B71" s="20">
        <f t="shared" si="9"/>
        <v>9</v>
      </c>
      <c r="C71" s="20">
        <f t="shared" si="10"/>
        <v>2020</v>
      </c>
      <c r="D71" s="5" t="s">
        <v>108</v>
      </c>
      <c r="E71" s="5" t="s">
        <v>7</v>
      </c>
      <c r="F71" s="6" t="s">
        <v>8</v>
      </c>
      <c r="G71" s="6" t="s">
        <v>208</v>
      </c>
      <c r="H71" s="17">
        <v>6</v>
      </c>
      <c r="I71" s="5" t="s">
        <v>5</v>
      </c>
      <c r="J71" s="5">
        <v>0</v>
      </c>
      <c r="K71" s="4">
        <f t="shared" si="11"/>
        <v>44097</v>
      </c>
      <c r="L71" s="20">
        <f t="shared" si="12"/>
        <v>9</v>
      </c>
      <c r="M71" s="20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92</v>
      </c>
      <c r="S71" s="1" t="s">
        <v>112</v>
      </c>
    </row>
    <row r="72" spans="1:19" x14ac:dyDescent="0.35">
      <c r="A72" s="4">
        <v>44100</v>
      </c>
      <c r="B72" s="20">
        <f t="shared" si="9"/>
        <v>9</v>
      </c>
      <c r="C72" s="20">
        <f t="shared" si="10"/>
        <v>2020</v>
      </c>
      <c r="D72" s="5" t="s">
        <v>110</v>
      </c>
      <c r="E72" s="5" t="s">
        <v>7</v>
      </c>
      <c r="F72" s="6" t="s">
        <v>8</v>
      </c>
      <c r="G72" s="15" t="s">
        <v>100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20">
        <f t="shared" si="12"/>
        <v>9</v>
      </c>
      <c r="M72" s="20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92</v>
      </c>
      <c r="S72" s="1" t="s">
        <v>112</v>
      </c>
    </row>
    <row r="73" spans="1:19" x14ac:dyDescent="0.35">
      <c r="A73" s="4">
        <v>44109</v>
      </c>
      <c r="B73" s="20">
        <f t="shared" si="9"/>
        <v>10</v>
      </c>
      <c r="C73" s="20">
        <f t="shared" si="10"/>
        <v>2020</v>
      </c>
      <c r="D73" s="5" t="s">
        <v>111</v>
      </c>
      <c r="E73" s="5" t="s">
        <v>35</v>
      </c>
      <c r="F73" s="6" t="s">
        <v>36</v>
      </c>
      <c r="G73" s="6" t="s">
        <v>70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20">
        <f t="shared" si="12"/>
        <v>10</v>
      </c>
      <c r="M73" s="20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92</v>
      </c>
      <c r="S73" s="1" t="s">
        <v>133</v>
      </c>
    </row>
    <row r="74" spans="1:19" x14ac:dyDescent="0.35">
      <c r="A74" s="4">
        <v>44109</v>
      </c>
      <c r="B74" s="20">
        <f t="shared" si="9"/>
        <v>10</v>
      </c>
      <c r="C74" s="20">
        <f t="shared" si="10"/>
        <v>2020</v>
      </c>
      <c r="D74" s="5" t="s">
        <v>114</v>
      </c>
      <c r="E74" s="5" t="s">
        <v>20</v>
      </c>
      <c r="F74" s="6" t="s">
        <v>21</v>
      </c>
      <c r="G74" s="15" t="s">
        <v>70</v>
      </c>
      <c r="H74" s="17">
        <v>3</v>
      </c>
      <c r="I74" s="5" t="s">
        <v>73</v>
      </c>
      <c r="J74" s="5">
        <v>45</v>
      </c>
      <c r="K74" s="4">
        <f t="shared" si="11"/>
        <v>44154</v>
      </c>
      <c r="L74" s="20">
        <f t="shared" si="12"/>
        <v>11</v>
      </c>
      <c r="M74" s="20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92</v>
      </c>
      <c r="S74" s="18" t="s">
        <v>118</v>
      </c>
    </row>
    <row r="75" spans="1:19" x14ac:dyDescent="0.35">
      <c r="A75" s="4">
        <v>44109</v>
      </c>
      <c r="B75" s="20">
        <f t="shared" si="9"/>
        <v>10</v>
      </c>
      <c r="C75" s="20">
        <f t="shared" si="10"/>
        <v>2020</v>
      </c>
      <c r="D75" s="5" t="s">
        <v>114</v>
      </c>
      <c r="E75" s="5" t="s">
        <v>20</v>
      </c>
      <c r="F75" s="6" t="s">
        <v>21</v>
      </c>
      <c r="G75" s="1" t="s">
        <v>57</v>
      </c>
      <c r="H75" s="17">
        <v>8</v>
      </c>
      <c r="I75" s="5" t="s">
        <v>73</v>
      </c>
      <c r="J75" s="5">
        <v>45</v>
      </c>
      <c r="K75" s="4">
        <f t="shared" si="11"/>
        <v>44154</v>
      </c>
      <c r="L75" s="20">
        <f t="shared" si="12"/>
        <v>11</v>
      </c>
      <c r="M75" s="20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92</v>
      </c>
      <c r="S75" s="18" t="s">
        <v>119</v>
      </c>
    </row>
    <row r="76" spans="1:19" x14ac:dyDescent="0.35">
      <c r="A76" s="4">
        <v>44109</v>
      </c>
      <c r="B76" s="20">
        <f t="shared" si="9"/>
        <v>10</v>
      </c>
      <c r="C76" s="20">
        <f t="shared" si="10"/>
        <v>2020</v>
      </c>
      <c r="D76" s="5" t="s">
        <v>114</v>
      </c>
      <c r="E76" s="5" t="s">
        <v>20</v>
      </c>
      <c r="F76" s="6" t="s">
        <v>21</v>
      </c>
      <c r="G76" s="2" t="s">
        <v>47</v>
      </c>
      <c r="H76" s="5">
        <v>6</v>
      </c>
      <c r="I76" s="5" t="s">
        <v>73</v>
      </c>
      <c r="J76" s="5">
        <v>45</v>
      </c>
      <c r="K76" s="4">
        <f t="shared" si="11"/>
        <v>44154</v>
      </c>
      <c r="L76" s="20">
        <f t="shared" si="12"/>
        <v>11</v>
      </c>
      <c r="M76" s="20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92</v>
      </c>
      <c r="S76" s="18" t="s">
        <v>120</v>
      </c>
    </row>
    <row r="77" spans="1:19" x14ac:dyDescent="0.35">
      <c r="A77" s="4">
        <v>44109</v>
      </c>
      <c r="B77" s="20">
        <f t="shared" si="9"/>
        <v>10</v>
      </c>
      <c r="C77" s="20">
        <f t="shared" si="10"/>
        <v>2020</v>
      </c>
      <c r="D77" s="5" t="s">
        <v>114</v>
      </c>
      <c r="E77" s="5" t="s">
        <v>20</v>
      </c>
      <c r="F77" s="6" t="s">
        <v>21</v>
      </c>
      <c r="G77" s="1" t="s">
        <v>116</v>
      </c>
      <c r="H77" s="5">
        <v>1</v>
      </c>
      <c r="I77" s="5" t="s">
        <v>73</v>
      </c>
      <c r="J77" s="5">
        <v>45</v>
      </c>
      <c r="K77" s="4">
        <f t="shared" si="11"/>
        <v>44154</v>
      </c>
      <c r="L77" s="20">
        <f t="shared" si="12"/>
        <v>11</v>
      </c>
      <c r="M77" s="20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92</v>
      </c>
      <c r="S77" s="18" t="s">
        <v>120</v>
      </c>
    </row>
    <row r="78" spans="1:19" x14ac:dyDescent="0.35">
      <c r="A78" s="4">
        <v>44112</v>
      </c>
      <c r="B78" s="20">
        <f t="shared" si="9"/>
        <v>10</v>
      </c>
      <c r="C78" s="20">
        <f t="shared" si="10"/>
        <v>2020</v>
      </c>
      <c r="D78" s="5" t="s">
        <v>115</v>
      </c>
      <c r="E78" s="5" t="s">
        <v>23</v>
      </c>
      <c r="F78" s="15" t="s">
        <v>24</v>
      </c>
      <c r="G78" s="15" t="s">
        <v>100</v>
      </c>
      <c r="H78" s="17">
        <v>5</v>
      </c>
      <c r="I78" s="5" t="s">
        <v>51</v>
      </c>
      <c r="J78" s="5" t="s">
        <v>156</v>
      </c>
      <c r="K78" s="4">
        <f t="shared" si="11"/>
        <v>44232</v>
      </c>
      <c r="L78" s="20">
        <f t="shared" si="12"/>
        <v>2</v>
      </c>
      <c r="M78" s="20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92</v>
      </c>
      <c r="S78" s="18" t="s">
        <v>297</v>
      </c>
    </row>
    <row r="79" spans="1:19" x14ac:dyDescent="0.35">
      <c r="A79" s="4">
        <v>44112</v>
      </c>
      <c r="B79" s="20">
        <f t="shared" si="9"/>
        <v>10</v>
      </c>
      <c r="C79" s="20">
        <f t="shared" si="10"/>
        <v>2020</v>
      </c>
      <c r="D79" s="5" t="s">
        <v>115</v>
      </c>
      <c r="E79" s="5" t="s">
        <v>23</v>
      </c>
      <c r="F79" s="15" t="s">
        <v>24</v>
      </c>
      <c r="G79" s="2" t="s">
        <v>60</v>
      </c>
      <c r="H79" s="17">
        <v>1</v>
      </c>
      <c r="I79" s="5" t="s">
        <v>51</v>
      </c>
      <c r="J79" s="5" t="s">
        <v>156</v>
      </c>
      <c r="K79" s="4">
        <f t="shared" si="11"/>
        <v>44232</v>
      </c>
      <c r="L79" s="20">
        <f t="shared" si="12"/>
        <v>2</v>
      </c>
      <c r="M79" s="20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92</v>
      </c>
      <c r="S79" s="18" t="s">
        <v>297</v>
      </c>
    </row>
    <row r="80" spans="1:19" x14ac:dyDescent="0.35">
      <c r="A80" s="4">
        <v>44112</v>
      </c>
      <c r="B80" s="20">
        <f t="shared" si="9"/>
        <v>10</v>
      </c>
      <c r="C80" s="20">
        <f t="shared" si="10"/>
        <v>2020</v>
      </c>
      <c r="D80" s="5" t="s">
        <v>115</v>
      </c>
      <c r="E80" s="5" t="s">
        <v>23</v>
      </c>
      <c r="F80" s="15" t="s">
        <v>24</v>
      </c>
      <c r="G80" s="14" t="s">
        <v>102</v>
      </c>
      <c r="H80" s="17">
        <v>3</v>
      </c>
      <c r="I80" s="5" t="s">
        <v>51</v>
      </c>
      <c r="J80" s="5" t="s">
        <v>156</v>
      </c>
      <c r="K80" s="4">
        <f t="shared" si="11"/>
        <v>44232</v>
      </c>
      <c r="L80" s="20">
        <f t="shared" si="12"/>
        <v>2</v>
      </c>
      <c r="M80" s="20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92</v>
      </c>
      <c r="S80" s="18" t="s">
        <v>297</v>
      </c>
    </row>
    <row r="81" spans="1:19" x14ac:dyDescent="0.35">
      <c r="A81" s="4">
        <v>44112</v>
      </c>
      <c r="B81" s="20">
        <f t="shared" si="9"/>
        <v>10</v>
      </c>
      <c r="C81" s="20">
        <f t="shared" si="10"/>
        <v>2020</v>
      </c>
      <c r="D81" s="5" t="s">
        <v>115</v>
      </c>
      <c r="E81" s="5" t="s">
        <v>23</v>
      </c>
      <c r="F81" s="15" t="s">
        <v>24</v>
      </c>
      <c r="G81" s="14" t="s">
        <v>45</v>
      </c>
      <c r="H81" s="17">
        <v>10</v>
      </c>
      <c r="I81" s="5" t="s">
        <v>51</v>
      </c>
      <c r="J81" s="5" t="s">
        <v>156</v>
      </c>
      <c r="K81" s="4">
        <f t="shared" si="11"/>
        <v>44232</v>
      </c>
      <c r="L81" s="20">
        <f t="shared" si="12"/>
        <v>2</v>
      </c>
      <c r="M81" s="20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92</v>
      </c>
      <c r="S81" s="18" t="s">
        <v>297</v>
      </c>
    </row>
    <row r="82" spans="1:19" x14ac:dyDescent="0.35">
      <c r="A82" s="4">
        <v>44112</v>
      </c>
      <c r="B82" s="20">
        <f t="shared" si="9"/>
        <v>10</v>
      </c>
      <c r="C82" s="20">
        <f t="shared" si="10"/>
        <v>2020</v>
      </c>
      <c r="D82" s="5" t="s">
        <v>115</v>
      </c>
      <c r="E82" s="5" t="s">
        <v>23</v>
      </c>
      <c r="F82" s="15" t="s">
        <v>24</v>
      </c>
      <c r="G82" s="14" t="s">
        <v>47</v>
      </c>
      <c r="H82" s="17">
        <v>2</v>
      </c>
      <c r="I82" s="5" t="s">
        <v>51</v>
      </c>
      <c r="J82" s="5" t="s">
        <v>156</v>
      </c>
      <c r="K82" s="4">
        <f t="shared" si="11"/>
        <v>44232</v>
      </c>
      <c r="L82" s="20">
        <f t="shared" si="12"/>
        <v>2</v>
      </c>
      <c r="M82" s="20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92</v>
      </c>
      <c r="S82" s="18" t="s">
        <v>297</v>
      </c>
    </row>
    <row r="83" spans="1:19" x14ac:dyDescent="0.35">
      <c r="A83" s="4">
        <v>44116</v>
      </c>
      <c r="B83" s="20">
        <f t="shared" si="9"/>
        <v>10</v>
      </c>
      <c r="C83" s="20">
        <f t="shared" si="10"/>
        <v>2020</v>
      </c>
      <c r="D83" s="5" t="s">
        <v>117</v>
      </c>
      <c r="E83" s="5" t="s">
        <v>23</v>
      </c>
      <c r="F83" s="15" t="s">
        <v>24</v>
      </c>
      <c r="G83" s="15" t="s">
        <v>100</v>
      </c>
      <c r="H83" s="5">
        <v>6</v>
      </c>
      <c r="I83" s="5" t="s">
        <v>51</v>
      </c>
      <c r="J83" s="5" t="s">
        <v>156</v>
      </c>
      <c r="K83" s="4">
        <f t="shared" si="11"/>
        <v>44236</v>
      </c>
      <c r="L83" s="20">
        <f t="shared" si="12"/>
        <v>2</v>
      </c>
      <c r="M83" s="20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92</v>
      </c>
      <c r="S83" s="18" t="s">
        <v>297</v>
      </c>
    </row>
    <row r="84" spans="1:19" x14ac:dyDescent="0.35">
      <c r="A84" s="4">
        <v>44116</v>
      </c>
      <c r="B84" s="20">
        <f t="shared" si="9"/>
        <v>10</v>
      </c>
      <c r="C84" s="20">
        <f t="shared" si="10"/>
        <v>2020</v>
      </c>
      <c r="D84" s="5" t="s">
        <v>117</v>
      </c>
      <c r="E84" s="5" t="s">
        <v>23</v>
      </c>
      <c r="F84" s="15" t="s">
        <v>24</v>
      </c>
      <c r="G84" s="2" t="s">
        <v>60</v>
      </c>
      <c r="H84" s="5">
        <v>1</v>
      </c>
      <c r="I84" s="5" t="s">
        <v>51</v>
      </c>
      <c r="J84" s="5" t="s">
        <v>156</v>
      </c>
      <c r="K84" s="4">
        <f t="shared" si="11"/>
        <v>44236</v>
      </c>
      <c r="L84" s="20">
        <f t="shared" si="12"/>
        <v>2</v>
      </c>
      <c r="M84" s="20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92</v>
      </c>
      <c r="S84" s="18" t="s">
        <v>297</v>
      </c>
    </row>
    <row r="85" spans="1:19" x14ac:dyDescent="0.35">
      <c r="A85" s="4">
        <v>44116</v>
      </c>
      <c r="B85" s="20">
        <f t="shared" si="9"/>
        <v>10</v>
      </c>
      <c r="C85" s="20">
        <f t="shared" si="10"/>
        <v>2020</v>
      </c>
      <c r="D85" s="5" t="s">
        <v>121</v>
      </c>
      <c r="E85" s="5" t="s">
        <v>7</v>
      </c>
      <c r="F85" s="6" t="s">
        <v>8</v>
      </c>
      <c r="G85" s="6" t="s">
        <v>70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20">
        <f t="shared" si="12"/>
        <v>10</v>
      </c>
      <c r="M85" s="20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88</v>
      </c>
      <c r="S85" s="1" t="s">
        <v>134</v>
      </c>
    </row>
    <row r="86" spans="1:19" x14ac:dyDescent="0.35">
      <c r="A86" s="4">
        <v>44116</v>
      </c>
      <c r="B86" s="20">
        <f t="shared" si="9"/>
        <v>10</v>
      </c>
      <c r="C86" s="20">
        <f t="shared" si="10"/>
        <v>2020</v>
      </c>
      <c r="D86" s="5" t="s">
        <v>121</v>
      </c>
      <c r="E86" s="5" t="s">
        <v>7</v>
      </c>
      <c r="F86" s="6" t="s">
        <v>8</v>
      </c>
      <c r="G86" s="2" t="s">
        <v>66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20">
        <f t="shared" si="12"/>
        <v>10</v>
      </c>
      <c r="M86" s="20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88</v>
      </c>
      <c r="S86" s="1" t="s">
        <v>134</v>
      </c>
    </row>
    <row r="87" spans="1:19" x14ac:dyDescent="0.35">
      <c r="A87" s="4">
        <v>44118</v>
      </c>
      <c r="B87" s="20">
        <f t="shared" si="9"/>
        <v>10</v>
      </c>
      <c r="C87" s="20">
        <f t="shared" si="10"/>
        <v>2020</v>
      </c>
      <c r="D87" s="5" t="s">
        <v>122</v>
      </c>
      <c r="E87" s="5" t="s">
        <v>49</v>
      </c>
      <c r="F87" s="1" t="s">
        <v>48</v>
      </c>
      <c r="G87" s="1" t="s">
        <v>45</v>
      </c>
      <c r="H87" s="5">
        <v>7</v>
      </c>
      <c r="I87" s="5" t="s">
        <v>52</v>
      </c>
      <c r="J87" s="5">
        <v>60</v>
      </c>
      <c r="K87" s="4">
        <f t="shared" si="11"/>
        <v>44178</v>
      </c>
      <c r="L87" s="20">
        <f t="shared" si="12"/>
        <v>12</v>
      </c>
      <c r="M87" s="20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92</v>
      </c>
      <c r="S87" s="11" t="s">
        <v>74</v>
      </c>
    </row>
    <row r="88" spans="1:19" x14ac:dyDescent="0.35">
      <c r="A88" s="4">
        <v>44118</v>
      </c>
      <c r="B88" s="20">
        <f t="shared" si="9"/>
        <v>10</v>
      </c>
      <c r="C88" s="20">
        <f t="shared" si="10"/>
        <v>2020</v>
      </c>
      <c r="D88" s="5" t="s">
        <v>122</v>
      </c>
      <c r="E88" s="5" t="s">
        <v>49</v>
      </c>
      <c r="F88" s="1" t="s">
        <v>48</v>
      </c>
      <c r="G88" s="1" t="s">
        <v>47</v>
      </c>
      <c r="H88" s="5">
        <v>8</v>
      </c>
      <c r="I88" s="5" t="s">
        <v>52</v>
      </c>
      <c r="J88" s="5">
        <v>60</v>
      </c>
      <c r="K88" s="4">
        <f t="shared" si="11"/>
        <v>44178</v>
      </c>
      <c r="L88" s="20">
        <f t="shared" si="12"/>
        <v>12</v>
      </c>
      <c r="M88" s="20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92</v>
      </c>
      <c r="S88" s="11" t="s">
        <v>74</v>
      </c>
    </row>
    <row r="89" spans="1:19" x14ac:dyDescent="0.35">
      <c r="A89" s="4">
        <v>44123</v>
      </c>
      <c r="B89" s="20">
        <f t="shared" si="9"/>
        <v>10</v>
      </c>
      <c r="C89" s="20">
        <f t="shared" si="10"/>
        <v>2020</v>
      </c>
      <c r="D89" s="5" t="s">
        <v>122</v>
      </c>
      <c r="E89" s="5" t="s">
        <v>49</v>
      </c>
      <c r="F89" s="1" t="s">
        <v>48</v>
      </c>
      <c r="G89" s="14" t="s">
        <v>46</v>
      </c>
      <c r="H89" s="17">
        <v>2</v>
      </c>
      <c r="I89" s="5" t="s">
        <v>52</v>
      </c>
      <c r="J89" s="5">
        <v>60</v>
      </c>
      <c r="K89" s="4">
        <f t="shared" si="11"/>
        <v>44183</v>
      </c>
      <c r="L89" s="20">
        <f t="shared" si="12"/>
        <v>12</v>
      </c>
      <c r="M89" s="20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92</v>
      </c>
      <c r="S89" s="11" t="s">
        <v>74</v>
      </c>
    </row>
    <row r="90" spans="1:19" ht="15" customHeight="1" x14ac:dyDescent="0.35">
      <c r="A90" s="4">
        <v>44121</v>
      </c>
      <c r="B90" s="20">
        <f t="shared" si="9"/>
        <v>10</v>
      </c>
      <c r="C90" s="20">
        <f t="shared" si="10"/>
        <v>2020</v>
      </c>
      <c r="D90" s="5" t="s">
        <v>123</v>
      </c>
      <c r="E90" s="5" t="s">
        <v>20</v>
      </c>
      <c r="F90" s="6" t="s">
        <v>21</v>
      </c>
      <c r="G90" s="15" t="s">
        <v>124</v>
      </c>
      <c r="H90" s="17">
        <v>4</v>
      </c>
      <c r="I90" s="5" t="s">
        <v>73</v>
      </c>
      <c r="J90" s="5">
        <v>45</v>
      </c>
      <c r="K90" s="4">
        <f t="shared" si="11"/>
        <v>44166</v>
      </c>
      <c r="L90" s="20">
        <f t="shared" si="12"/>
        <v>12</v>
      </c>
      <c r="M90" s="20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92</v>
      </c>
      <c r="S90" s="18" t="s">
        <v>126</v>
      </c>
    </row>
    <row r="91" spans="1:19" x14ac:dyDescent="0.35">
      <c r="A91" s="4">
        <v>44121</v>
      </c>
      <c r="B91" s="20">
        <f t="shared" si="9"/>
        <v>10</v>
      </c>
      <c r="C91" s="20">
        <f t="shared" si="10"/>
        <v>2020</v>
      </c>
      <c r="D91" s="5" t="s">
        <v>125</v>
      </c>
      <c r="E91" s="5" t="s">
        <v>20</v>
      </c>
      <c r="F91" s="6" t="s">
        <v>21</v>
      </c>
      <c r="G91" s="1" t="s">
        <v>116</v>
      </c>
      <c r="H91" s="5">
        <v>1</v>
      </c>
      <c r="I91" s="5" t="s">
        <v>73</v>
      </c>
      <c r="J91" s="5">
        <v>45</v>
      </c>
      <c r="K91" s="4">
        <f t="shared" si="11"/>
        <v>44166</v>
      </c>
      <c r="L91" s="20">
        <f t="shared" si="12"/>
        <v>12</v>
      </c>
      <c r="M91" s="20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92</v>
      </c>
      <c r="S91" s="18" t="s">
        <v>126</v>
      </c>
    </row>
    <row r="92" spans="1:19" x14ac:dyDescent="0.35">
      <c r="A92" s="4">
        <v>44123</v>
      </c>
      <c r="B92" s="20">
        <f t="shared" si="9"/>
        <v>10</v>
      </c>
      <c r="C92" s="20">
        <f t="shared" si="10"/>
        <v>2020</v>
      </c>
      <c r="D92" s="5" t="s">
        <v>127</v>
      </c>
      <c r="E92" s="5" t="s">
        <v>7</v>
      </c>
      <c r="F92" s="6" t="s">
        <v>8</v>
      </c>
      <c r="G92" s="13" t="s">
        <v>40</v>
      </c>
      <c r="H92" s="17">
        <v>4</v>
      </c>
      <c r="I92" s="5" t="s">
        <v>5</v>
      </c>
      <c r="J92" s="5">
        <v>0</v>
      </c>
      <c r="K92" s="4">
        <f t="shared" si="11"/>
        <v>44123</v>
      </c>
      <c r="L92" s="20">
        <f t="shared" si="12"/>
        <v>10</v>
      </c>
      <c r="M92" s="20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66" t="s">
        <v>88</v>
      </c>
      <c r="S92" s="1" t="s">
        <v>166</v>
      </c>
    </row>
    <row r="93" spans="1:19" x14ac:dyDescent="0.35">
      <c r="A93" s="4">
        <v>44123</v>
      </c>
      <c r="B93" s="20">
        <f t="shared" si="9"/>
        <v>10</v>
      </c>
      <c r="C93" s="20">
        <f t="shared" si="10"/>
        <v>2020</v>
      </c>
      <c r="D93" s="5" t="s">
        <v>127</v>
      </c>
      <c r="E93" s="5" t="s">
        <v>7</v>
      </c>
      <c r="F93" s="6" t="s">
        <v>8</v>
      </c>
      <c r="G93" s="2" t="s">
        <v>129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20">
        <f t="shared" si="12"/>
        <v>10</v>
      </c>
      <c r="M93" s="20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66" t="s">
        <v>88</v>
      </c>
      <c r="S93" s="1" t="s">
        <v>166</v>
      </c>
    </row>
    <row r="94" spans="1:19" x14ac:dyDescent="0.35">
      <c r="A94" s="4">
        <v>44123</v>
      </c>
      <c r="B94" s="20">
        <f t="shared" si="9"/>
        <v>10</v>
      </c>
      <c r="C94" s="20">
        <f t="shared" si="10"/>
        <v>2020</v>
      </c>
      <c r="D94" s="5" t="s">
        <v>127</v>
      </c>
      <c r="E94" s="5" t="s">
        <v>7</v>
      </c>
      <c r="F94" s="6" t="s">
        <v>8</v>
      </c>
      <c r="G94" s="2" t="s">
        <v>130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20">
        <f t="shared" si="12"/>
        <v>10</v>
      </c>
      <c r="M94" s="20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66" t="s">
        <v>88</v>
      </c>
      <c r="S94" s="1" t="s">
        <v>166</v>
      </c>
    </row>
    <row r="95" spans="1:19" x14ac:dyDescent="0.35">
      <c r="A95" s="4">
        <v>44123</v>
      </c>
      <c r="B95" s="20">
        <f t="shared" si="9"/>
        <v>10</v>
      </c>
      <c r="C95" s="20">
        <f t="shared" si="10"/>
        <v>2020</v>
      </c>
      <c r="D95" s="5" t="s">
        <v>128</v>
      </c>
      <c r="E95" s="5" t="s">
        <v>35</v>
      </c>
      <c r="F95" s="6" t="s">
        <v>36</v>
      </c>
      <c r="G95" s="1" t="s">
        <v>47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20">
        <f t="shared" si="12"/>
        <v>10</v>
      </c>
      <c r="M95" s="20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89</v>
      </c>
      <c r="S95" s="1" t="s">
        <v>164</v>
      </c>
    </row>
    <row r="96" spans="1:19" x14ac:dyDescent="0.35">
      <c r="A96" s="4">
        <v>44125</v>
      </c>
      <c r="B96" s="20">
        <f t="shared" si="9"/>
        <v>10</v>
      </c>
      <c r="C96" s="20">
        <f t="shared" si="10"/>
        <v>2020</v>
      </c>
      <c r="D96" s="5" t="s">
        <v>131</v>
      </c>
      <c r="E96" s="5" t="s">
        <v>35</v>
      </c>
      <c r="F96" s="6" t="s">
        <v>36</v>
      </c>
      <c r="G96" s="6" t="s">
        <v>70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20">
        <f t="shared" si="12"/>
        <v>10</v>
      </c>
      <c r="M96" s="20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89</v>
      </c>
      <c r="S96" s="1" t="s">
        <v>163</v>
      </c>
    </row>
    <row r="97" spans="1:19" x14ac:dyDescent="0.35">
      <c r="A97" s="4">
        <v>44125</v>
      </c>
      <c r="B97" s="20">
        <f t="shared" si="9"/>
        <v>10</v>
      </c>
      <c r="C97" s="20">
        <f t="shared" si="10"/>
        <v>2020</v>
      </c>
      <c r="D97" s="5" t="s">
        <v>132</v>
      </c>
      <c r="E97" s="5" t="s">
        <v>64</v>
      </c>
      <c r="F97" s="6" t="s">
        <v>65</v>
      </c>
      <c r="G97" s="15" t="s">
        <v>100</v>
      </c>
      <c r="H97" s="5">
        <v>5</v>
      </c>
      <c r="I97" s="5" t="s">
        <v>51</v>
      </c>
      <c r="J97" s="5" t="s">
        <v>156</v>
      </c>
      <c r="K97" s="4">
        <f t="shared" si="11"/>
        <v>44245</v>
      </c>
      <c r="L97" s="20">
        <f t="shared" si="12"/>
        <v>2</v>
      </c>
      <c r="M97" s="20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92</v>
      </c>
      <c r="S97" s="18" t="s">
        <v>333</v>
      </c>
    </row>
    <row r="98" spans="1:19" x14ac:dyDescent="0.35">
      <c r="A98" s="4">
        <v>44125</v>
      </c>
      <c r="B98" s="20">
        <f t="shared" si="9"/>
        <v>10</v>
      </c>
      <c r="C98" s="20">
        <f t="shared" si="10"/>
        <v>2020</v>
      </c>
      <c r="D98" s="5" t="s">
        <v>132</v>
      </c>
      <c r="E98" s="5" t="s">
        <v>64</v>
      </c>
      <c r="F98" s="6" t="s">
        <v>65</v>
      </c>
      <c r="G98" s="6" t="s">
        <v>66</v>
      </c>
      <c r="H98" s="5">
        <v>4</v>
      </c>
      <c r="I98" s="5" t="s">
        <v>51</v>
      </c>
      <c r="J98" s="5" t="s">
        <v>156</v>
      </c>
      <c r="K98" s="4">
        <f t="shared" si="11"/>
        <v>44245</v>
      </c>
      <c r="L98" s="20">
        <f t="shared" si="12"/>
        <v>2</v>
      </c>
      <c r="M98" s="20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92</v>
      </c>
      <c r="S98" s="18" t="s">
        <v>333</v>
      </c>
    </row>
    <row r="99" spans="1:19" x14ac:dyDescent="0.35">
      <c r="A99" s="4">
        <v>44125</v>
      </c>
      <c r="B99" s="20">
        <f t="shared" si="9"/>
        <v>10</v>
      </c>
      <c r="C99" s="20">
        <f t="shared" si="10"/>
        <v>2020</v>
      </c>
      <c r="D99" s="5" t="s">
        <v>132</v>
      </c>
      <c r="E99" s="5" t="s">
        <v>64</v>
      </c>
      <c r="F99" s="6" t="s">
        <v>65</v>
      </c>
      <c r="G99" s="6" t="s">
        <v>67</v>
      </c>
      <c r="H99" s="5">
        <v>5</v>
      </c>
      <c r="I99" s="5" t="s">
        <v>51</v>
      </c>
      <c r="J99" s="5" t="s">
        <v>156</v>
      </c>
      <c r="K99" s="4">
        <f t="shared" si="11"/>
        <v>44245</v>
      </c>
      <c r="L99" s="20">
        <f t="shared" si="12"/>
        <v>2</v>
      </c>
      <c r="M99" s="20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92</v>
      </c>
      <c r="S99" s="18" t="s">
        <v>333</v>
      </c>
    </row>
    <row r="100" spans="1:19" x14ac:dyDescent="0.35">
      <c r="A100" s="4">
        <v>44125</v>
      </c>
      <c r="B100" s="20">
        <f t="shared" si="9"/>
        <v>10</v>
      </c>
      <c r="C100" s="20">
        <f t="shared" si="10"/>
        <v>2020</v>
      </c>
      <c r="D100" s="5" t="s">
        <v>132</v>
      </c>
      <c r="E100" s="5" t="s">
        <v>64</v>
      </c>
      <c r="F100" s="6" t="s">
        <v>65</v>
      </c>
      <c r="G100" s="6" t="s">
        <v>47</v>
      </c>
      <c r="H100" s="5">
        <v>4</v>
      </c>
      <c r="I100" s="5" t="s">
        <v>51</v>
      </c>
      <c r="J100" s="5" t="s">
        <v>156</v>
      </c>
      <c r="K100" s="4">
        <f t="shared" si="11"/>
        <v>44245</v>
      </c>
      <c r="L100" s="20">
        <f t="shared" si="12"/>
        <v>2</v>
      </c>
      <c r="M100" s="20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92</v>
      </c>
      <c r="S100" s="18" t="s">
        <v>333</v>
      </c>
    </row>
    <row r="101" spans="1:19" x14ac:dyDescent="0.35">
      <c r="A101" s="4">
        <v>44130</v>
      </c>
      <c r="B101" s="20">
        <f t="shared" si="9"/>
        <v>10</v>
      </c>
      <c r="C101" s="20">
        <f t="shared" si="10"/>
        <v>2020</v>
      </c>
      <c r="D101" s="5" t="s">
        <v>135</v>
      </c>
      <c r="E101" s="5" t="s">
        <v>20</v>
      </c>
      <c r="F101" s="6" t="s">
        <v>21</v>
      </c>
      <c r="G101" s="15" t="s">
        <v>70</v>
      </c>
      <c r="H101" s="17">
        <v>3</v>
      </c>
      <c r="I101" s="5" t="s">
        <v>73</v>
      </c>
      <c r="J101" s="5">
        <v>45</v>
      </c>
      <c r="K101" s="4">
        <f t="shared" si="11"/>
        <v>44175</v>
      </c>
      <c r="L101" s="20">
        <f t="shared" si="12"/>
        <v>12</v>
      </c>
      <c r="M101" s="20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92</v>
      </c>
      <c r="S101" s="18" t="s">
        <v>152</v>
      </c>
    </row>
    <row r="102" spans="1:19" x14ac:dyDescent="0.35">
      <c r="A102" s="4">
        <v>44130</v>
      </c>
      <c r="B102" s="20">
        <f t="shared" si="9"/>
        <v>10</v>
      </c>
      <c r="C102" s="20">
        <f t="shared" si="10"/>
        <v>2020</v>
      </c>
      <c r="D102" s="5" t="s">
        <v>135</v>
      </c>
      <c r="E102" s="5" t="s">
        <v>20</v>
      </c>
      <c r="F102" s="6" t="s">
        <v>21</v>
      </c>
      <c r="G102" s="2" t="s">
        <v>47</v>
      </c>
      <c r="H102" s="5">
        <v>6</v>
      </c>
      <c r="I102" s="5" t="s">
        <v>73</v>
      </c>
      <c r="J102" s="5">
        <v>45</v>
      </c>
      <c r="K102" s="4">
        <f t="shared" si="11"/>
        <v>44175</v>
      </c>
      <c r="L102" s="20">
        <f t="shared" si="12"/>
        <v>12</v>
      </c>
      <c r="M102" s="20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92</v>
      </c>
      <c r="S102" s="18" t="s">
        <v>153</v>
      </c>
    </row>
    <row r="103" spans="1:19" x14ac:dyDescent="0.35">
      <c r="A103" s="4">
        <v>44135</v>
      </c>
      <c r="B103" s="20">
        <f t="shared" si="9"/>
        <v>10</v>
      </c>
      <c r="C103" s="20">
        <f t="shared" si="10"/>
        <v>2020</v>
      </c>
      <c r="D103" s="5" t="s">
        <v>154</v>
      </c>
      <c r="E103" s="5" t="s">
        <v>7</v>
      </c>
      <c r="F103" s="6" t="s">
        <v>8</v>
      </c>
      <c r="G103" s="6" t="s">
        <v>70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20">
        <f t="shared" si="12"/>
        <v>10</v>
      </c>
      <c r="M103" s="20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88</v>
      </c>
      <c r="S103" s="1" t="s">
        <v>166</v>
      </c>
    </row>
    <row r="104" spans="1:19" x14ac:dyDescent="0.35">
      <c r="A104" s="4">
        <v>44135</v>
      </c>
      <c r="B104" s="20">
        <f t="shared" si="9"/>
        <v>10</v>
      </c>
      <c r="C104" s="20">
        <f t="shared" si="10"/>
        <v>2020</v>
      </c>
      <c r="D104" s="5" t="s">
        <v>154</v>
      </c>
      <c r="E104" s="5" t="s">
        <v>7</v>
      </c>
      <c r="F104" s="6" t="s">
        <v>8</v>
      </c>
      <c r="G104" s="2" t="s">
        <v>66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20">
        <f t="shared" si="12"/>
        <v>10</v>
      </c>
      <c r="M104" s="20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88</v>
      </c>
      <c r="S104" s="1" t="s">
        <v>166</v>
      </c>
    </row>
    <row r="105" spans="1:19" x14ac:dyDescent="0.35">
      <c r="A105" s="4">
        <v>44135</v>
      </c>
      <c r="B105" s="20">
        <f t="shared" si="9"/>
        <v>10</v>
      </c>
      <c r="C105" s="20">
        <f t="shared" si="10"/>
        <v>2020</v>
      </c>
      <c r="D105" s="5" t="s">
        <v>155</v>
      </c>
      <c r="E105" s="5" t="s">
        <v>35</v>
      </c>
      <c r="F105" s="6" t="s">
        <v>36</v>
      </c>
      <c r="G105" s="6" t="s">
        <v>70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20">
        <f t="shared" si="12"/>
        <v>10</v>
      </c>
      <c r="M105" s="20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89</v>
      </c>
      <c r="S105" s="1" t="s">
        <v>165</v>
      </c>
    </row>
    <row r="106" spans="1:19" x14ac:dyDescent="0.35">
      <c r="A106" s="4">
        <v>44144</v>
      </c>
      <c r="B106" s="20">
        <f t="shared" si="9"/>
        <v>11</v>
      </c>
      <c r="C106" s="20">
        <f t="shared" si="10"/>
        <v>2020</v>
      </c>
      <c r="D106" s="5" t="s">
        <v>158</v>
      </c>
      <c r="E106" s="5" t="s">
        <v>43</v>
      </c>
      <c r="F106" s="6" t="s">
        <v>44</v>
      </c>
      <c r="G106" s="15" t="s">
        <v>100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20">
        <f t="shared" si="12"/>
        <v>11</v>
      </c>
      <c r="M106" s="20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89</v>
      </c>
      <c r="S106" s="1" t="s">
        <v>222</v>
      </c>
    </row>
    <row r="107" spans="1:19" x14ac:dyDescent="0.35">
      <c r="A107" s="4">
        <v>44144</v>
      </c>
      <c r="B107" s="20">
        <f t="shared" si="9"/>
        <v>11</v>
      </c>
      <c r="C107" s="20">
        <f t="shared" si="10"/>
        <v>2020</v>
      </c>
      <c r="D107" s="5" t="s">
        <v>158</v>
      </c>
      <c r="E107" s="5" t="s">
        <v>43</v>
      </c>
      <c r="F107" s="6" t="s">
        <v>44</v>
      </c>
      <c r="G107" s="1" t="s">
        <v>45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20">
        <f t="shared" si="12"/>
        <v>11</v>
      </c>
      <c r="M107" s="20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89</v>
      </c>
      <c r="S107" s="1" t="s">
        <v>222</v>
      </c>
    </row>
    <row r="108" spans="1:19" x14ac:dyDescent="0.35">
      <c r="A108" s="4">
        <v>44144</v>
      </c>
      <c r="B108" s="20">
        <f t="shared" si="9"/>
        <v>11</v>
      </c>
      <c r="C108" s="20">
        <f t="shared" si="10"/>
        <v>2020</v>
      </c>
      <c r="D108" s="5" t="s">
        <v>158</v>
      </c>
      <c r="E108" s="5" t="s">
        <v>43</v>
      </c>
      <c r="F108" s="6" t="s">
        <v>44</v>
      </c>
      <c r="G108" s="14" t="s">
        <v>102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20">
        <f t="shared" si="12"/>
        <v>11</v>
      </c>
      <c r="M108" s="20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89</v>
      </c>
      <c r="S108" s="1" t="s">
        <v>222</v>
      </c>
    </row>
    <row r="109" spans="1:19" x14ac:dyDescent="0.35">
      <c r="A109" s="4">
        <v>44144</v>
      </c>
      <c r="B109" s="20">
        <f t="shared" si="9"/>
        <v>11</v>
      </c>
      <c r="C109" s="20">
        <f t="shared" si="10"/>
        <v>2020</v>
      </c>
      <c r="D109" s="5" t="s">
        <v>158</v>
      </c>
      <c r="E109" s="5" t="s">
        <v>43</v>
      </c>
      <c r="F109" s="6" t="s">
        <v>44</v>
      </c>
      <c r="G109" s="2" t="s">
        <v>159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20">
        <f t="shared" si="12"/>
        <v>11</v>
      </c>
      <c r="M109" s="20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89</v>
      </c>
      <c r="S109" s="1" t="s">
        <v>222</v>
      </c>
    </row>
    <row r="110" spans="1:19" x14ac:dyDescent="0.35">
      <c r="A110" s="4">
        <v>44145</v>
      </c>
      <c r="B110" s="20">
        <f t="shared" si="9"/>
        <v>11</v>
      </c>
      <c r="C110" s="20">
        <f t="shared" si="10"/>
        <v>2020</v>
      </c>
      <c r="D110" s="5" t="s">
        <v>160</v>
      </c>
      <c r="E110" s="5" t="s">
        <v>7</v>
      </c>
      <c r="F110" s="6" t="s">
        <v>8</v>
      </c>
      <c r="G110" s="6" t="s">
        <v>70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20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89</v>
      </c>
      <c r="S110" s="1" t="s">
        <v>178</v>
      </c>
    </row>
    <row r="111" spans="1:19" x14ac:dyDescent="0.35">
      <c r="A111" s="4">
        <v>44145</v>
      </c>
      <c r="B111" s="20">
        <f t="shared" si="9"/>
        <v>11</v>
      </c>
      <c r="C111" s="20">
        <f t="shared" si="10"/>
        <v>2020</v>
      </c>
      <c r="D111" s="5" t="s">
        <v>160</v>
      </c>
      <c r="E111" s="5" t="s">
        <v>7</v>
      </c>
      <c r="F111" s="6" t="s">
        <v>8</v>
      </c>
      <c r="G111" s="6" t="s">
        <v>47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20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89</v>
      </c>
      <c r="S111" s="1" t="s">
        <v>178</v>
      </c>
    </row>
    <row r="112" spans="1:19" x14ac:dyDescent="0.35">
      <c r="A112" s="4">
        <v>44145</v>
      </c>
      <c r="B112" s="20">
        <f t="shared" si="9"/>
        <v>11</v>
      </c>
      <c r="C112" s="20">
        <f t="shared" si="10"/>
        <v>2020</v>
      </c>
      <c r="D112" s="5" t="s">
        <v>161</v>
      </c>
      <c r="E112" s="5" t="s">
        <v>35</v>
      </c>
      <c r="F112" s="6" t="s">
        <v>36</v>
      </c>
      <c r="G112" s="6" t="s">
        <v>70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20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89</v>
      </c>
      <c r="S112" s="1" t="s">
        <v>196</v>
      </c>
    </row>
    <row r="113" spans="1:19" x14ac:dyDescent="0.35">
      <c r="A113" s="4">
        <v>44145</v>
      </c>
      <c r="B113" s="20">
        <f t="shared" si="9"/>
        <v>11</v>
      </c>
      <c r="C113" s="20">
        <f t="shared" si="10"/>
        <v>2020</v>
      </c>
      <c r="D113" s="5" t="s">
        <v>161</v>
      </c>
      <c r="E113" s="5" t="s">
        <v>35</v>
      </c>
      <c r="F113" s="6" t="s">
        <v>36</v>
      </c>
      <c r="G113" s="6" t="s">
        <v>47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20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89</v>
      </c>
      <c r="S113" s="1" t="s">
        <v>196</v>
      </c>
    </row>
    <row r="114" spans="1:19" x14ac:dyDescent="0.35">
      <c r="A114" s="4">
        <v>44146</v>
      </c>
      <c r="B114" s="20">
        <f t="shared" si="9"/>
        <v>11</v>
      </c>
      <c r="C114" s="20">
        <f t="shared" si="10"/>
        <v>2020</v>
      </c>
      <c r="D114" s="5" t="s">
        <v>162</v>
      </c>
      <c r="E114" s="5" t="s">
        <v>62</v>
      </c>
      <c r="F114" s="6" t="s">
        <v>61</v>
      </c>
      <c r="G114" s="2" t="s">
        <v>101</v>
      </c>
      <c r="H114" s="5">
        <v>3</v>
      </c>
      <c r="I114" s="5" t="s">
        <v>52</v>
      </c>
      <c r="J114" s="5">
        <v>60</v>
      </c>
      <c r="K114" s="4">
        <f t="shared" si="11"/>
        <v>44206</v>
      </c>
      <c r="L114" s="20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92</v>
      </c>
      <c r="S114" s="10" t="s">
        <v>276</v>
      </c>
    </row>
    <row r="115" spans="1:19" x14ac:dyDescent="0.35">
      <c r="A115" s="4">
        <v>44146</v>
      </c>
      <c r="B115" s="20">
        <f t="shared" si="9"/>
        <v>11</v>
      </c>
      <c r="C115" s="20">
        <f t="shared" si="10"/>
        <v>2020</v>
      </c>
      <c r="D115" s="5" t="s">
        <v>162</v>
      </c>
      <c r="E115" s="5" t="s">
        <v>62</v>
      </c>
      <c r="F115" s="6" t="s">
        <v>61</v>
      </c>
      <c r="G115" s="6" t="s">
        <v>102</v>
      </c>
      <c r="H115" s="5">
        <v>1</v>
      </c>
      <c r="I115" s="5" t="s">
        <v>52</v>
      </c>
      <c r="J115" s="5">
        <v>60</v>
      </c>
      <c r="K115" s="4">
        <f t="shared" si="11"/>
        <v>44206</v>
      </c>
      <c r="L115" s="20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92</v>
      </c>
      <c r="S115" s="10" t="s">
        <v>276</v>
      </c>
    </row>
    <row r="116" spans="1:19" x14ac:dyDescent="0.35">
      <c r="A116" s="4">
        <v>44153</v>
      </c>
      <c r="B116" s="20">
        <f t="shared" si="9"/>
        <v>11</v>
      </c>
      <c r="C116" s="20">
        <f t="shared" si="10"/>
        <v>2020</v>
      </c>
      <c r="D116" s="5" t="s">
        <v>172</v>
      </c>
      <c r="E116" s="5" t="s">
        <v>7</v>
      </c>
      <c r="F116" s="6" t="s">
        <v>8</v>
      </c>
      <c r="G116" s="6" t="s">
        <v>70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20">
        <f t="shared" si="12"/>
        <v>11</v>
      </c>
      <c r="M116" s="20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92</v>
      </c>
      <c r="S116" s="1" t="s">
        <v>178</v>
      </c>
    </row>
    <row r="117" spans="1:19" x14ac:dyDescent="0.35">
      <c r="A117" s="4">
        <v>44159</v>
      </c>
      <c r="B117" s="20">
        <f t="shared" ref="B117:B122" si="23">MONTH(A117)</f>
        <v>11</v>
      </c>
      <c r="C117" s="20">
        <f t="shared" si="10"/>
        <v>2020</v>
      </c>
      <c r="D117" s="5" t="s">
        <v>173</v>
      </c>
      <c r="E117" s="5" t="s">
        <v>7</v>
      </c>
      <c r="F117" s="6" t="s">
        <v>8</v>
      </c>
      <c r="G117" s="6" t="s">
        <v>208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20">
        <f t="shared" si="12"/>
        <v>11</v>
      </c>
      <c r="M117" s="20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92</v>
      </c>
      <c r="S117" s="1" t="s">
        <v>223</v>
      </c>
    </row>
    <row r="118" spans="1:19" x14ac:dyDescent="0.35">
      <c r="A118" s="4">
        <v>44155</v>
      </c>
      <c r="B118" s="20">
        <f t="shared" si="23"/>
        <v>11</v>
      </c>
      <c r="C118" s="20">
        <f t="shared" si="10"/>
        <v>2020</v>
      </c>
      <c r="D118" s="5" t="s">
        <v>174</v>
      </c>
      <c r="E118" s="5" t="s">
        <v>64</v>
      </c>
      <c r="F118" s="6" t="s">
        <v>65</v>
      </c>
      <c r="G118" s="70" t="s">
        <v>175</v>
      </c>
      <c r="H118" s="5">
        <v>3</v>
      </c>
      <c r="I118" s="5" t="s">
        <v>51</v>
      </c>
      <c r="J118" s="5" t="s">
        <v>156</v>
      </c>
      <c r="K118" s="4">
        <f t="shared" si="24"/>
        <v>44275</v>
      </c>
      <c r="L118" s="20">
        <f t="shared" si="12"/>
        <v>3</v>
      </c>
      <c r="M118" s="20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92</v>
      </c>
      <c r="S118" s="18" t="s">
        <v>194</v>
      </c>
    </row>
    <row r="119" spans="1:19" x14ac:dyDescent="0.35">
      <c r="A119" s="4">
        <v>44155</v>
      </c>
      <c r="B119" s="20">
        <f t="shared" si="23"/>
        <v>11</v>
      </c>
      <c r="C119" s="20">
        <f t="shared" si="10"/>
        <v>2020</v>
      </c>
      <c r="D119" s="5" t="s">
        <v>174</v>
      </c>
      <c r="E119" s="5" t="s">
        <v>64</v>
      </c>
      <c r="F119" s="6" t="s">
        <v>65</v>
      </c>
      <c r="G119" s="15" t="s">
        <v>100</v>
      </c>
      <c r="H119" s="5">
        <v>2</v>
      </c>
      <c r="I119" s="5" t="s">
        <v>51</v>
      </c>
      <c r="J119" s="5" t="s">
        <v>156</v>
      </c>
      <c r="K119" s="4">
        <f t="shared" si="24"/>
        <v>44275</v>
      </c>
      <c r="L119" s="20">
        <f t="shared" si="12"/>
        <v>3</v>
      </c>
      <c r="M119" s="20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92</v>
      </c>
      <c r="S119" s="18" t="s">
        <v>194</v>
      </c>
    </row>
    <row r="120" spans="1:19" x14ac:dyDescent="0.35">
      <c r="A120" s="4">
        <v>44155</v>
      </c>
      <c r="B120" s="20">
        <f t="shared" si="23"/>
        <v>11</v>
      </c>
      <c r="C120" s="20">
        <f t="shared" si="10"/>
        <v>2020</v>
      </c>
      <c r="D120" s="5" t="s">
        <v>174</v>
      </c>
      <c r="E120" s="5" t="s">
        <v>64</v>
      </c>
      <c r="F120" s="6" t="s">
        <v>65</v>
      </c>
      <c r="G120" s="2" t="s">
        <v>66</v>
      </c>
      <c r="H120" s="5">
        <v>8</v>
      </c>
      <c r="I120" s="5" t="s">
        <v>51</v>
      </c>
      <c r="J120" s="5" t="s">
        <v>156</v>
      </c>
      <c r="K120" s="4">
        <f t="shared" si="24"/>
        <v>44275</v>
      </c>
      <c r="L120" s="20">
        <f t="shared" si="12"/>
        <v>3</v>
      </c>
      <c r="M120" s="20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92</v>
      </c>
      <c r="S120" s="18" t="s">
        <v>194</v>
      </c>
    </row>
    <row r="121" spans="1:19" x14ac:dyDescent="0.35">
      <c r="A121" s="4">
        <v>44155</v>
      </c>
      <c r="B121" s="20">
        <f t="shared" si="23"/>
        <v>11</v>
      </c>
      <c r="C121" s="20">
        <f t="shared" si="10"/>
        <v>2020</v>
      </c>
      <c r="D121" s="5" t="s">
        <v>174</v>
      </c>
      <c r="E121" s="5" t="s">
        <v>64</v>
      </c>
      <c r="F121" s="6" t="s">
        <v>65</v>
      </c>
      <c r="G121" s="1" t="s">
        <v>67</v>
      </c>
      <c r="H121" s="5">
        <v>5</v>
      </c>
      <c r="I121" s="5" t="s">
        <v>51</v>
      </c>
      <c r="J121" s="5" t="s">
        <v>156</v>
      </c>
      <c r="K121" s="4">
        <f t="shared" si="24"/>
        <v>44275</v>
      </c>
      <c r="L121" s="20">
        <f t="shared" si="12"/>
        <v>3</v>
      </c>
      <c r="M121" s="20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92</v>
      </c>
      <c r="S121" s="18" t="s">
        <v>194</v>
      </c>
    </row>
    <row r="122" spans="1:19" x14ac:dyDescent="0.35">
      <c r="A122" s="4">
        <v>44155</v>
      </c>
      <c r="B122" s="20">
        <f t="shared" si="23"/>
        <v>11</v>
      </c>
      <c r="C122" s="20">
        <f t="shared" si="10"/>
        <v>2020</v>
      </c>
      <c r="D122" s="5" t="s">
        <v>174</v>
      </c>
      <c r="E122" s="5" t="s">
        <v>64</v>
      </c>
      <c r="F122" s="6" t="s">
        <v>65</v>
      </c>
      <c r="G122" s="1" t="s">
        <v>47</v>
      </c>
      <c r="H122" s="5">
        <v>2</v>
      </c>
      <c r="I122" s="5" t="s">
        <v>51</v>
      </c>
      <c r="J122" s="5" t="s">
        <v>156</v>
      </c>
      <c r="K122" s="4">
        <f t="shared" si="24"/>
        <v>44275</v>
      </c>
      <c r="L122" s="20">
        <f t="shared" si="12"/>
        <v>3</v>
      </c>
      <c r="M122" s="20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92</v>
      </c>
      <c r="S122" s="18" t="s">
        <v>194</v>
      </c>
    </row>
    <row r="123" spans="1:19" x14ac:dyDescent="0.35">
      <c r="A123" s="4">
        <v>44155</v>
      </c>
      <c r="B123" s="20">
        <f t="shared" ref="B123:B145" si="27">MONTH(A123)</f>
        <v>11</v>
      </c>
      <c r="C123" s="20">
        <f t="shared" si="10"/>
        <v>2020</v>
      </c>
      <c r="D123" s="5" t="s">
        <v>174</v>
      </c>
      <c r="E123" s="5" t="s">
        <v>64</v>
      </c>
      <c r="F123" s="6" t="s">
        <v>65</v>
      </c>
      <c r="G123" s="1" t="s">
        <v>68</v>
      </c>
      <c r="H123" s="5">
        <v>1</v>
      </c>
      <c r="I123" s="5" t="s">
        <v>51</v>
      </c>
      <c r="J123" s="5" t="s">
        <v>156</v>
      </c>
      <c r="K123" s="4">
        <f t="shared" ref="K123:K128" si="28">A123+J123</f>
        <v>44275</v>
      </c>
      <c r="L123" s="20">
        <f t="shared" si="12"/>
        <v>3</v>
      </c>
      <c r="M123" s="20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92</v>
      </c>
      <c r="S123" s="18" t="s">
        <v>194</v>
      </c>
    </row>
    <row r="124" spans="1:19" x14ac:dyDescent="0.35">
      <c r="A124" s="4">
        <v>44156</v>
      </c>
      <c r="B124" s="20">
        <f t="shared" si="27"/>
        <v>11</v>
      </c>
      <c r="C124" s="20">
        <f t="shared" si="10"/>
        <v>2020</v>
      </c>
      <c r="D124" s="5" t="s">
        <v>177</v>
      </c>
      <c r="E124" s="5" t="s">
        <v>54</v>
      </c>
      <c r="F124" s="6" t="s">
        <v>55</v>
      </c>
      <c r="G124" s="15" t="s">
        <v>100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20">
        <f t="shared" si="12"/>
        <v>11</v>
      </c>
      <c r="M124" s="20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88</v>
      </c>
    </row>
    <row r="125" spans="1:19" x14ac:dyDescent="0.35">
      <c r="A125" s="4">
        <v>44156</v>
      </c>
      <c r="B125" s="20">
        <f t="shared" si="27"/>
        <v>11</v>
      </c>
      <c r="C125" s="20">
        <f t="shared" si="10"/>
        <v>2020</v>
      </c>
      <c r="D125" s="5" t="s">
        <v>177</v>
      </c>
      <c r="E125" s="5" t="s">
        <v>54</v>
      </c>
      <c r="F125" s="6" t="s">
        <v>55</v>
      </c>
      <c r="G125" s="6" t="s">
        <v>45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20">
        <f t="shared" si="12"/>
        <v>11</v>
      </c>
      <c r="M125" s="20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88</v>
      </c>
    </row>
    <row r="126" spans="1:19" x14ac:dyDescent="0.35">
      <c r="A126" s="4">
        <v>44156</v>
      </c>
      <c r="B126" s="20">
        <f t="shared" si="27"/>
        <v>11</v>
      </c>
      <c r="C126" s="20">
        <f t="shared" si="10"/>
        <v>2020</v>
      </c>
      <c r="D126" s="5" t="s">
        <v>177</v>
      </c>
      <c r="E126" s="5" t="s">
        <v>54</v>
      </c>
      <c r="F126" s="6" t="s">
        <v>55</v>
      </c>
      <c r="G126" s="6" t="s">
        <v>47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20">
        <f t="shared" si="12"/>
        <v>11</v>
      </c>
      <c r="M126" s="20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88</v>
      </c>
    </row>
    <row r="127" spans="1:19" x14ac:dyDescent="0.35">
      <c r="A127" s="4">
        <v>44156</v>
      </c>
      <c r="B127" s="20">
        <f t="shared" si="27"/>
        <v>11</v>
      </c>
      <c r="C127" s="20">
        <f t="shared" si="10"/>
        <v>2020</v>
      </c>
      <c r="D127" s="5" t="s">
        <v>177</v>
      </c>
      <c r="E127" s="5" t="s">
        <v>54</v>
      </c>
      <c r="F127" s="6" t="s">
        <v>55</v>
      </c>
      <c r="G127" s="6" t="s">
        <v>66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20">
        <f t="shared" si="12"/>
        <v>11</v>
      </c>
      <c r="M127" s="20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88</v>
      </c>
    </row>
    <row r="128" spans="1:19" x14ac:dyDescent="0.35">
      <c r="A128" s="4">
        <v>44158</v>
      </c>
      <c r="B128" s="20">
        <f t="shared" si="27"/>
        <v>11</v>
      </c>
      <c r="C128" s="20">
        <f t="shared" si="10"/>
        <v>2020</v>
      </c>
      <c r="D128" s="5" t="s">
        <v>179</v>
      </c>
      <c r="E128" s="5" t="s">
        <v>35</v>
      </c>
      <c r="F128" s="6" t="s">
        <v>36</v>
      </c>
      <c r="G128" s="6" t="s">
        <v>70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20">
        <f t="shared" si="12"/>
        <v>11</v>
      </c>
      <c r="M128" s="20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89</v>
      </c>
      <c r="S128" s="1" t="s">
        <v>197</v>
      </c>
    </row>
    <row r="129" spans="1:19" x14ac:dyDescent="0.35">
      <c r="A129" s="4">
        <v>44159</v>
      </c>
      <c r="B129" s="20">
        <f t="shared" si="27"/>
        <v>11</v>
      </c>
      <c r="C129" s="20">
        <f t="shared" si="10"/>
        <v>2020</v>
      </c>
      <c r="D129" s="5" t="s">
        <v>182</v>
      </c>
      <c r="E129" s="5" t="s">
        <v>181</v>
      </c>
      <c r="F129" s="1" t="s">
        <v>180</v>
      </c>
      <c r="G129" s="15" t="s">
        <v>183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20">
        <f t="shared" si="12"/>
        <v>11</v>
      </c>
      <c r="M129" s="20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88</v>
      </c>
      <c r="S129" s="1" t="s">
        <v>195</v>
      </c>
    </row>
    <row r="130" spans="1:19" x14ac:dyDescent="0.35">
      <c r="A130" s="4">
        <v>44159</v>
      </c>
      <c r="B130" s="20">
        <f t="shared" si="27"/>
        <v>11</v>
      </c>
      <c r="C130" s="20">
        <f t="shared" si="10"/>
        <v>2020</v>
      </c>
      <c r="D130" s="5" t="s">
        <v>182</v>
      </c>
      <c r="E130" s="5" t="s">
        <v>181</v>
      </c>
      <c r="F130" s="6" t="s">
        <v>180</v>
      </c>
      <c r="G130" s="15" t="s">
        <v>184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20">
        <f t="shared" si="12"/>
        <v>11</v>
      </c>
      <c r="M130" s="20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88</v>
      </c>
      <c r="S130" s="1" t="s">
        <v>195</v>
      </c>
    </row>
    <row r="131" spans="1:19" x14ac:dyDescent="0.35">
      <c r="A131" s="4">
        <v>44159</v>
      </c>
      <c r="B131" s="20">
        <f t="shared" si="27"/>
        <v>11</v>
      </c>
      <c r="C131" s="20">
        <f t="shared" ref="C131:C178" si="31">YEAR(A131)</f>
        <v>2020</v>
      </c>
      <c r="D131" s="5" t="s">
        <v>186</v>
      </c>
      <c r="E131" s="5" t="s">
        <v>20</v>
      </c>
      <c r="F131" s="6" t="s">
        <v>21</v>
      </c>
      <c r="G131" s="71" t="s">
        <v>70</v>
      </c>
      <c r="H131" s="5">
        <v>1</v>
      </c>
      <c r="I131" s="5" t="s">
        <v>73</v>
      </c>
      <c r="J131" s="5">
        <v>45</v>
      </c>
      <c r="K131" s="4">
        <f t="shared" ref="K131:K180" si="32">A131+J131</f>
        <v>44204</v>
      </c>
      <c r="L131" s="20">
        <f t="shared" si="12"/>
        <v>1</v>
      </c>
      <c r="M131" s="20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92</v>
      </c>
      <c r="S131" s="18" t="s">
        <v>230</v>
      </c>
    </row>
    <row r="132" spans="1:19" x14ac:dyDescent="0.35">
      <c r="A132" s="4">
        <v>44159</v>
      </c>
      <c r="B132" s="20">
        <f t="shared" si="27"/>
        <v>11</v>
      </c>
      <c r="C132" s="20">
        <f t="shared" si="31"/>
        <v>2020</v>
      </c>
      <c r="D132" s="5" t="s">
        <v>186</v>
      </c>
      <c r="E132" s="5" t="s">
        <v>20</v>
      </c>
      <c r="F132" s="6" t="s">
        <v>21</v>
      </c>
      <c r="G132" s="6" t="s">
        <v>57</v>
      </c>
      <c r="H132" s="5">
        <v>3</v>
      </c>
      <c r="I132" s="5" t="s">
        <v>73</v>
      </c>
      <c r="J132" s="5">
        <v>45</v>
      </c>
      <c r="K132" s="4">
        <f t="shared" si="32"/>
        <v>44204</v>
      </c>
      <c r="L132" s="20">
        <f t="shared" ref="L132:L183" si="36">MONTH(K132)</f>
        <v>1</v>
      </c>
      <c r="M132" s="20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92</v>
      </c>
      <c r="S132" s="18" t="s">
        <v>230</v>
      </c>
    </row>
    <row r="133" spans="1:19" x14ac:dyDescent="0.35">
      <c r="A133" s="4">
        <v>44159</v>
      </c>
      <c r="B133" s="20">
        <f t="shared" si="27"/>
        <v>11</v>
      </c>
      <c r="C133" s="20">
        <f t="shared" si="31"/>
        <v>2020</v>
      </c>
      <c r="D133" s="5" t="s">
        <v>186</v>
      </c>
      <c r="E133" s="5" t="s">
        <v>20</v>
      </c>
      <c r="F133" s="6" t="s">
        <v>21</v>
      </c>
      <c r="G133" s="6" t="s">
        <v>47</v>
      </c>
      <c r="H133" s="5">
        <v>2</v>
      </c>
      <c r="I133" s="5" t="s">
        <v>73</v>
      </c>
      <c r="J133" s="5">
        <v>45</v>
      </c>
      <c r="K133" s="4">
        <f t="shared" si="32"/>
        <v>44204</v>
      </c>
      <c r="L133" s="20">
        <f t="shared" si="36"/>
        <v>1</v>
      </c>
      <c r="M133" s="20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92</v>
      </c>
      <c r="S133" s="18" t="s">
        <v>230</v>
      </c>
    </row>
    <row r="134" spans="1:19" x14ac:dyDescent="0.35">
      <c r="A134" s="4">
        <v>44159</v>
      </c>
      <c r="B134" s="20">
        <f t="shared" si="27"/>
        <v>11</v>
      </c>
      <c r="C134" s="20">
        <f t="shared" si="31"/>
        <v>2020</v>
      </c>
      <c r="D134" s="5" t="s">
        <v>186</v>
      </c>
      <c r="E134" s="5" t="s">
        <v>20</v>
      </c>
      <c r="F134" s="6" t="s">
        <v>21</v>
      </c>
      <c r="G134" s="6" t="s">
        <v>185</v>
      </c>
      <c r="H134" s="5">
        <v>1</v>
      </c>
      <c r="I134" s="5" t="s">
        <v>73</v>
      </c>
      <c r="J134" s="5">
        <v>45</v>
      </c>
      <c r="K134" s="4">
        <f t="shared" si="32"/>
        <v>44204</v>
      </c>
      <c r="L134" s="20">
        <f t="shared" si="36"/>
        <v>1</v>
      </c>
      <c r="M134" s="20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92</v>
      </c>
      <c r="S134" s="18" t="s">
        <v>230</v>
      </c>
    </row>
    <row r="135" spans="1:19" x14ac:dyDescent="0.35">
      <c r="A135" s="4">
        <v>44162</v>
      </c>
      <c r="B135" s="20">
        <f t="shared" si="27"/>
        <v>11</v>
      </c>
      <c r="C135" s="20">
        <f t="shared" si="31"/>
        <v>2020</v>
      </c>
      <c r="D135" s="5" t="s">
        <v>188</v>
      </c>
      <c r="E135" s="5" t="s">
        <v>7</v>
      </c>
      <c r="F135" s="6" t="s">
        <v>8</v>
      </c>
      <c r="G135" s="15" t="s">
        <v>100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20">
        <f t="shared" si="36"/>
        <v>11</v>
      </c>
      <c r="M135" s="20">
        <f t="shared" si="33"/>
        <v>2020</v>
      </c>
      <c r="N135" s="38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88</v>
      </c>
      <c r="S135" s="1" t="s">
        <v>223</v>
      </c>
    </row>
    <row r="136" spans="1:19" x14ac:dyDescent="0.35">
      <c r="A136" s="4">
        <v>44162</v>
      </c>
      <c r="B136" s="20">
        <f t="shared" si="27"/>
        <v>11</v>
      </c>
      <c r="C136" s="20">
        <f t="shared" si="31"/>
        <v>2020</v>
      </c>
      <c r="D136" s="5" t="s">
        <v>188</v>
      </c>
      <c r="E136" s="5" t="s">
        <v>7</v>
      </c>
      <c r="F136" s="6" t="s">
        <v>8</v>
      </c>
      <c r="G136" s="6" t="s">
        <v>187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20">
        <f t="shared" si="36"/>
        <v>11</v>
      </c>
      <c r="M136" s="20">
        <f t="shared" si="33"/>
        <v>2020</v>
      </c>
      <c r="N136" s="72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88</v>
      </c>
      <c r="S136" s="1" t="s">
        <v>223</v>
      </c>
    </row>
    <row r="137" spans="1:19" x14ac:dyDescent="0.35">
      <c r="A137" s="4">
        <v>44163</v>
      </c>
      <c r="B137" s="20">
        <f t="shared" si="27"/>
        <v>11</v>
      </c>
      <c r="C137" s="20">
        <f t="shared" si="31"/>
        <v>2020</v>
      </c>
      <c r="D137" s="5" t="s">
        <v>189</v>
      </c>
      <c r="E137" s="5" t="s">
        <v>62</v>
      </c>
      <c r="F137" s="6" t="s">
        <v>61</v>
      </c>
      <c r="G137" s="6" t="s">
        <v>45</v>
      </c>
      <c r="H137" s="5">
        <v>2</v>
      </c>
      <c r="I137" s="5" t="s">
        <v>52</v>
      </c>
      <c r="J137" s="5">
        <v>60</v>
      </c>
      <c r="K137" s="4">
        <f t="shared" si="32"/>
        <v>44223</v>
      </c>
      <c r="L137" s="20">
        <f t="shared" si="36"/>
        <v>1</v>
      </c>
      <c r="M137" s="20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92</v>
      </c>
      <c r="S137" s="10" t="s">
        <v>276</v>
      </c>
    </row>
    <row r="138" spans="1:19" x14ac:dyDescent="0.35">
      <c r="A138" s="4">
        <v>44165</v>
      </c>
      <c r="B138" s="20">
        <f t="shared" si="27"/>
        <v>11</v>
      </c>
      <c r="C138" s="20">
        <f t="shared" si="31"/>
        <v>2020</v>
      </c>
      <c r="D138" s="5" t="s">
        <v>190</v>
      </c>
      <c r="E138" s="5" t="s">
        <v>54</v>
      </c>
      <c r="F138" s="6" t="s">
        <v>55</v>
      </c>
      <c r="G138" s="6" t="s">
        <v>45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20">
        <f t="shared" si="36"/>
        <v>11</v>
      </c>
      <c r="M138" s="20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88</v>
      </c>
    </row>
    <row r="139" spans="1:19" x14ac:dyDescent="0.35">
      <c r="A139" s="4">
        <v>44165</v>
      </c>
      <c r="B139" s="20">
        <f t="shared" si="27"/>
        <v>11</v>
      </c>
      <c r="C139" s="20">
        <f t="shared" si="31"/>
        <v>2020</v>
      </c>
      <c r="D139" s="5" t="s">
        <v>191</v>
      </c>
      <c r="E139" s="5" t="s">
        <v>64</v>
      </c>
      <c r="F139" s="6" t="s">
        <v>65</v>
      </c>
      <c r="G139" s="15" t="s">
        <v>100</v>
      </c>
      <c r="H139" s="5">
        <v>5</v>
      </c>
      <c r="I139" s="5" t="s">
        <v>51</v>
      </c>
      <c r="J139" s="5" t="s">
        <v>156</v>
      </c>
      <c r="K139" s="4">
        <f t="shared" si="32"/>
        <v>44285</v>
      </c>
      <c r="L139" s="20">
        <f t="shared" si="36"/>
        <v>3</v>
      </c>
      <c r="M139" s="20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92</v>
      </c>
      <c r="S139" s="18" t="s">
        <v>194</v>
      </c>
    </row>
    <row r="140" spans="1:19" x14ac:dyDescent="0.35">
      <c r="A140" s="4">
        <v>44165</v>
      </c>
      <c r="B140" s="20">
        <f t="shared" si="27"/>
        <v>11</v>
      </c>
      <c r="C140" s="20">
        <f t="shared" si="31"/>
        <v>2020</v>
      </c>
      <c r="D140" s="5" t="s">
        <v>191</v>
      </c>
      <c r="E140" s="5" t="s">
        <v>64</v>
      </c>
      <c r="F140" s="6" t="s">
        <v>65</v>
      </c>
      <c r="G140" s="6" t="s">
        <v>187</v>
      </c>
      <c r="H140" s="5">
        <v>4</v>
      </c>
      <c r="I140" s="5" t="s">
        <v>51</v>
      </c>
      <c r="J140" s="5" t="s">
        <v>156</v>
      </c>
      <c r="K140" s="4">
        <f t="shared" si="32"/>
        <v>44285</v>
      </c>
      <c r="L140" s="20">
        <f t="shared" si="36"/>
        <v>3</v>
      </c>
      <c r="M140" s="20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92</v>
      </c>
      <c r="S140" s="18" t="s">
        <v>194</v>
      </c>
    </row>
    <row r="141" spans="1:19" x14ac:dyDescent="0.35">
      <c r="A141" s="4">
        <v>44165</v>
      </c>
      <c r="B141" s="20">
        <f t="shared" si="27"/>
        <v>11</v>
      </c>
      <c r="C141" s="20">
        <f t="shared" si="31"/>
        <v>2020</v>
      </c>
      <c r="D141" s="5" t="s">
        <v>191</v>
      </c>
      <c r="E141" s="5" t="s">
        <v>64</v>
      </c>
      <c r="F141" s="6" t="s">
        <v>65</v>
      </c>
      <c r="G141" s="6" t="s">
        <v>67</v>
      </c>
      <c r="H141" s="5">
        <v>5</v>
      </c>
      <c r="I141" s="5" t="s">
        <v>51</v>
      </c>
      <c r="J141" s="5" t="s">
        <v>156</v>
      </c>
      <c r="K141" s="4">
        <f t="shared" si="32"/>
        <v>44285</v>
      </c>
      <c r="L141" s="20">
        <f t="shared" si="36"/>
        <v>3</v>
      </c>
      <c r="M141" s="20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92</v>
      </c>
      <c r="S141" s="18" t="s">
        <v>194</v>
      </c>
    </row>
    <row r="142" spans="1:19" x14ac:dyDescent="0.35">
      <c r="A142" s="4">
        <v>44165</v>
      </c>
      <c r="B142" s="20">
        <f t="shared" si="27"/>
        <v>11</v>
      </c>
      <c r="C142" s="20">
        <f t="shared" si="31"/>
        <v>2020</v>
      </c>
      <c r="D142" s="5" t="s">
        <v>191</v>
      </c>
      <c r="E142" s="5" t="s">
        <v>64</v>
      </c>
      <c r="F142" s="6" t="s">
        <v>65</v>
      </c>
      <c r="G142" s="6" t="s">
        <v>47</v>
      </c>
      <c r="H142" s="5">
        <v>2</v>
      </c>
      <c r="I142" s="5" t="s">
        <v>51</v>
      </c>
      <c r="J142" s="5" t="s">
        <v>156</v>
      </c>
      <c r="K142" s="4">
        <f t="shared" si="32"/>
        <v>44285</v>
      </c>
      <c r="L142" s="20">
        <f t="shared" si="36"/>
        <v>3</v>
      </c>
      <c r="M142" s="20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92</v>
      </c>
      <c r="S142" s="18" t="s">
        <v>194</v>
      </c>
    </row>
    <row r="143" spans="1:19" x14ac:dyDescent="0.35">
      <c r="A143" s="4">
        <v>44165</v>
      </c>
      <c r="B143" s="20">
        <f t="shared" si="27"/>
        <v>11</v>
      </c>
      <c r="C143" s="20">
        <f t="shared" si="31"/>
        <v>2020</v>
      </c>
      <c r="D143" s="5" t="s">
        <v>207</v>
      </c>
      <c r="E143" s="5" t="s">
        <v>64</v>
      </c>
      <c r="F143" s="6" t="s">
        <v>65</v>
      </c>
      <c r="G143" s="6" t="s">
        <v>67</v>
      </c>
      <c r="H143" s="5">
        <v>5</v>
      </c>
      <c r="I143" s="5" t="s">
        <v>51</v>
      </c>
      <c r="J143" s="5" t="s">
        <v>156</v>
      </c>
      <c r="K143" s="4">
        <f t="shared" si="32"/>
        <v>44285</v>
      </c>
      <c r="L143" s="20">
        <f t="shared" si="36"/>
        <v>3</v>
      </c>
      <c r="M143" s="20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52" t="s">
        <v>92</v>
      </c>
      <c r="S143" s="18" t="s">
        <v>194</v>
      </c>
    </row>
    <row r="144" spans="1:19" x14ac:dyDescent="0.35">
      <c r="A144" s="4">
        <v>44170</v>
      </c>
      <c r="B144" s="20">
        <f t="shared" si="27"/>
        <v>12</v>
      </c>
      <c r="C144" s="20">
        <f t="shared" si="31"/>
        <v>2020</v>
      </c>
      <c r="D144" s="5" t="s">
        <v>217</v>
      </c>
      <c r="E144" s="5" t="s">
        <v>181</v>
      </c>
      <c r="F144" s="6" t="s">
        <v>233</v>
      </c>
      <c r="G144" s="2" t="s">
        <v>101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20">
        <f t="shared" si="36"/>
        <v>12</v>
      </c>
      <c r="M144" s="20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52" t="s">
        <v>92</v>
      </c>
      <c r="S144" s="18" t="s">
        <v>223</v>
      </c>
    </row>
    <row r="145" spans="1:19" x14ac:dyDescent="0.35">
      <c r="A145" s="4">
        <v>44180</v>
      </c>
      <c r="B145" s="20">
        <f t="shared" si="27"/>
        <v>12</v>
      </c>
      <c r="C145" s="20">
        <f t="shared" si="31"/>
        <v>2020</v>
      </c>
      <c r="D145" s="5" t="s">
        <v>219</v>
      </c>
      <c r="E145" s="5" t="s">
        <v>7</v>
      </c>
      <c r="F145" s="6" t="s">
        <v>8</v>
      </c>
      <c r="G145" s="6" t="s">
        <v>70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20">
        <f t="shared" si="36"/>
        <v>12</v>
      </c>
      <c r="M145" s="20">
        <f t="shared" si="33"/>
        <v>2020</v>
      </c>
      <c r="N145" s="38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52" t="s">
        <v>88</v>
      </c>
      <c r="S145" s="12" t="s">
        <v>224</v>
      </c>
    </row>
    <row r="146" spans="1:19" x14ac:dyDescent="0.35">
      <c r="A146" s="4">
        <v>44180</v>
      </c>
      <c r="B146" s="20">
        <f t="shared" ref="B146:B178" si="38">MONTH(A146)</f>
        <v>12</v>
      </c>
      <c r="C146" s="20">
        <f t="shared" si="31"/>
        <v>2020</v>
      </c>
      <c r="D146" s="5" t="s">
        <v>219</v>
      </c>
      <c r="E146" s="5" t="s">
        <v>7</v>
      </c>
      <c r="F146" s="6" t="s">
        <v>8</v>
      </c>
      <c r="G146" s="6" t="s">
        <v>40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20">
        <f t="shared" si="36"/>
        <v>12</v>
      </c>
      <c r="M146" s="20">
        <f t="shared" si="33"/>
        <v>2020</v>
      </c>
      <c r="N146" s="38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52" t="s">
        <v>88</v>
      </c>
      <c r="S146" s="12" t="s">
        <v>224</v>
      </c>
    </row>
    <row r="147" spans="1:19" x14ac:dyDescent="0.35">
      <c r="A147" s="4">
        <v>44191</v>
      </c>
      <c r="B147" s="20">
        <f t="shared" si="38"/>
        <v>12</v>
      </c>
      <c r="C147" s="20">
        <f t="shared" si="31"/>
        <v>2020</v>
      </c>
      <c r="D147" s="5" t="s">
        <v>220</v>
      </c>
      <c r="E147" s="5" t="s">
        <v>23</v>
      </c>
      <c r="F147" s="6" t="s">
        <v>24</v>
      </c>
      <c r="G147" s="6" t="s">
        <v>60</v>
      </c>
      <c r="H147" s="5">
        <v>2</v>
      </c>
      <c r="I147" s="5" t="s">
        <v>51</v>
      </c>
      <c r="J147" s="5">
        <v>120</v>
      </c>
      <c r="K147" s="4">
        <f t="shared" si="32"/>
        <v>44311</v>
      </c>
      <c r="L147" s="20">
        <f t="shared" si="36"/>
        <v>4</v>
      </c>
      <c r="M147" s="20">
        <f t="shared" si="33"/>
        <v>2021</v>
      </c>
      <c r="N147" s="38">
        <v>2860</v>
      </c>
      <c r="P147" s="7">
        <f t="shared" si="37"/>
        <v>2860</v>
      </c>
      <c r="Q147" s="8">
        <f t="shared" si="35"/>
        <v>187907.49999999997</v>
      </c>
      <c r="R147" s="52" t="s">
        <v>92</v>
      </c>
      <c r="S147" s="12"/>
    </row>
    <row r="148" spans="1:19" ht="46.5" x14ac:dyDescent="0.35">
      <c r="A148" s="4">
        <v>44195</v>
      </c>
      <c r="B148" s="20">
        <f t="shared" si="38"/>
        <v>12</v>
      </c>
      <c r="C148" s="20">
        <f t="shared" si="31"/>
        <v>2020</v>
      </c>
      <c r="D148" s="5" t="s">
        <v>225</v>
      </c>
      <c r="E148" s="5" t="s">
        <v>20</v>
      </c>
      <c r="F148" s="6" t="s">
        <v>21</v>
      </c>
      <c r="G148" s="6" t="s">
        <v>70</v>
      </c>
      <c r="H148" s="5">
        <v>3</v>
      </c>
      <c r="I148" s="5" t="s">
        <v>73</v>
      </c>
      <c r="J148" s="5">
        <v>45</v>
      </c>
      <c r="K148" s="4">
        <f t="shared" si="32"/>
        <v>44240</v>
      </c>
      <c r="L148" s="20">
        <f t="shared" si="36"/>
        <v>2</v>
      </c>
      <c r="M148" s="20">
        <f t="shared" si="33"/>
        <v>2021</v>
      </c>
      <c r="N148" s="38">
        <v>5148</v>
      </c>
      <c r="O148" s="7">
        <f t="shared" si="29"/>
        <v>-5148</v>
      </c>
      <c r="P148" s="75"/>
      <c r="Q148" s="8">
        <f t="shared" si="35"/>
        <v>193055.49999999997</v>
      </c>
      <c r="R148" s="52" t="s">
        <v>92</v>
      </c>
      <c r="S148" s="59" t="s">
        <v>229</v>
      </c>
    </row>
    <row r="149" spans="1:19" ht="46.5" x14ac:dyDescent="0.35">
      <c r="A149" s="4">
        <v>44195</v>
      </c>
      <c r="B149" s="20">
        <f t="shared" si="38"/>
        <v>12</v>
      </c>
      <c r="C149" s="20">
        <f t="shared" si="31"/>
        <v>2020</v>
      </c>
      <c r="D149" s="5" t="s">
        <v>225</v>
      </c>
      <c r="E149" s="5" t="s">
        <v>20</v>
      </c>
      <c r="F149" s="6" t="s">
        <v>21</v>
      </c>
      <c r="G149" s="6" t="s">
        <v>101</v>
      </c>
      <c r="H149" s="5">
        <v>1</v>
      </c>
      <c r="I149" s="5" t="s">
        <v>73</v>
      </c>
      <c r="J149" s="5">
        <v>45</v>
      </c>
      <c r="K149" s="4">
        <f t="shared" si="32"/>
        <v>44240</v>
      </c>
      <c r="L149" s="20">
        <f t="shared" si="36"/>
        <v>2</v>
      </c>
      <c r="M149" s="20">
        <f t="shared" si="33"/>
        <v>2021</v>
      </c>
      <c r="N149" s="38">
        <v>405</v>
      </c>
      <c r="O149" s="7">
        <f t="shared" ref="O149:O150" si="39">SUM(-N149)</f>
        <v>-405</v>
      </c>
      <c r="P149" s="7">
        <f t="shared" si="37"/>
        <v>0</v>
      </c>
      <c r="Q149" s="8">
        <f t="shared" si="35"/>
        <v>193460.49999999997</v>
      </c>
      <c r="R149" s="52" t="s">
        <v>92</v>
      </c>
      <c r="S149" s="59" t="s">
        <v>229</v>
      </c>
    </row>
    <row r="150" spans="1:19" ht="46.5" x14ac:dyDescent="0.35">
      <c r="A150" s="4">
        <v>44195</v>
      </c>
      <c r="B150" s="20">
        <f t="shared" si="38"/>
        <v>12</v>
      </c>
      <c r="C150" s="20">
        <f t="shared" si="31"/>
        <v>2020</v>
      </c>
      <c r="D150" s="5" t="s">
        <v>225</v>
      </c>
      <c r="E150" s="5" t="s">
        <v>20</v>
      </c>
      <c r="F150" s="6" t="s">
        <v>21</v>
      </c>
      <c r="G150" s="6" t="s">
        <v>47</v>
      </c>
      <c r="H150" s="5">
        <v>6</v>
      </c>
      <c r="I150" s="5" t="s">
        <v>73</v>
      </c>
      <c r="J150" s="5">
        <v>45</v>
      </c>
      <c r="K150" s="4">
        <f t="shared" si="32"/>
        <v>44240</v>
      </c>
      <c r="L150" s="20">
        <f t="shared" si="36"/>
        <v>2</v>
      </c>
      <c r="M150" s="20">
        <f t="shared" si="33"/>
        <v>2021</v>
      </c>
      <c r="N150" s="38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52" t="s">
        <v>92</v>
      </c>
      <c r="S150" s="59" t="s">
        <v>229</v>
      </c>
    </row>
    <row r="151" spans="1:19" x14ac:dyDescent="0.35">
      <c r="A151" s="4">
        <v>44196</v>
      </c>
      <c r="B151" s="20">
        <f t="shared" si="38"/>
        <v>12</v>
      </c>
      <c r="C151" s="20">
        <f t="shared" si="31"/>
        <v>2020</v>
      </c>
      <c r="D151" s="5" t="s">
        <v>226</v>
      </c>
      <c r="E151" s="5" t="s">
        <v>64</v>
      </c>
      <c r="F151" s="6" t="s">
        <v>65</v>
      </c>
      <c r="G151" s="6" t="s">
        <v>227</v>
      </c>
      <c r="H151" s="5">
        <v>5</v>
      </c>
      <c r="I151" s="5" t="s">
        <v>51</v>
      </c>
      <c r="J151" s="5" t="s">
        <v>156</v>
      </c>
      <c r="K151" s="4">
        <f t="shared" si="32"/>
        <v>44316</v>
      </c>
      <c r="L151" s="20">
        <f t="shared" si="36"/>
        <v>4</v>
      </c>
      <c r="M151" s="20">
        <f t="shared" si="33"/>
        <v>2021</v>
      </c>
      <c r="N151" s="38">
        <v>7700</v>
      </c>
      <c r="P151" s="7">
        <f t="shared" si="37"/>
        <v>7700</v>
      </c>
      <c r="Q151" s="8">
        <f t="shared" si="35"/>
        <v>201715.49999999997</v>
      </c>
      <c r="R151" s="52" t="s">
        <v>92</v>
      </c>
      <c r="S151" s="12"/>
    </row>
    <row r="152" spans="1:19" x14ac:dyDescent="0.35">
      <c r="A152" s="4">
        <v>44196</v>
      </c>
      <c r="B152" s="20">
        <f t="shared" si="38"/>
        <v>12</v>
      </c>
      <c r="C152" s="20">
        <f t="shared" si="31"/>
        <v>2020</v>
      </c>
      <c r="D152" s="5" t="s">
        <v>226</v>
      </c>
      <c r="E152" s="5" t="s">
        <v>64</v>
      </c>
      <c r="F152" s="6" t="s">
        <v>65</v>
      </c>
      <c r="G152" s="6" t="s">
        <v>228</v>
      </c>
      <c r="H152" s="5">
        <v>8</v>
      </c>
      <c r="I152" s="5" t="s">
        <v>51</v>
      </c>
      <c r="J152" s="5" t="s">
        <v>156</v>
      </c>
      <c r="K152" s="4">
        <f t="shared" si="32"/>
        <v>44316</v>
      </c>
      <c r="L152" s="20">
        <f t="shared" si="36"/>
        <v>4</v>
      </c>
      <c r="M152" s="20">
        <f t="shared" si="33"/>
        <v>2021</v>
      </c>
      <c r="N152" s="38">
        <v>1680</v>
      </c>
      <c r="P152" s="7">
        <f t="shared" si="37"/>
        <v>1680</v>
      </c>
      <c r="Q152" s="8">
        <f t="shared" si="35"/>
        <v>203395.49999999997</v>
      </c>
      <c r="R152" s="52" t="s">
        <v>92</v>
      </c>
      <c r="S152" s="12"/>
    </row>
    <row r="153" spans="1:19" x14ac:dyDescent="0.35">
      <c r="A153" s="4">
        <v>44196</v>
      </c>
      <c r="B153" s="20">
        <f t="shared" si="38"/>
        <v>12</v>
      </c>
      <c r="C153" s="20">
        <f t="shared" si="31"/>
        <v>2020</v>
      </c>
      <c r="D153" s="5" t="s">
        <v>226</v>
      </c>
      <c r="E153" s="5" t="s">
        <v>64</v>
      </c>
      <c r="F153" s="6" t="s">
        <v>65</v>
      </c>
      <c r="G153" s="6" t="s">
        <v>67</v>
      </c>
      <c r="H153" s="5">
        <v>10</v>
      </c>
      <c r="I153" s="5" t="s">
        <v>51</v>
      </c>
      <c r="J153" s="5" t="s">
        <v>156</v>
      </c>
      <c r="K153" s="4">
        <f t="shared" si="32"/>
        <v>44316</v>
      </c>
      <c r="L153" s="20">
        <f t="shared" si="36"/>
        <v>4</v>
      </c>
      <c r="M153" s="20">
        <f t="shared" si="33"/>
        <v>2021</v>
      </c>
      <c r="N153" s="38">
        <v>550</v>
      </c>
      <c r="P153" s="7">
        <f t="shared" si="37"/>
        <v>550</v>
      </c>
      <c r="Q153" s="8">
        <f t="shared" si="35"/>
        <v>203945.49999999997</v>
      </c>
      <c r="R153" s="52" t="s">
        <v>92</v>
      </c>
      <c r="S153" s="12"/>
    </row>
    <row r="154" spans="1:19" x14ac:dyDescent="0.35">
      <c r="A154" s="4">
        <v>44196</v>
      </c>
      <c r="B154" s="20">
        <f t="shared" si="38"/>
        <v>12</v>
      </c>
      <c r="C154" s="20">
        <f t="shared" si="31"/>
        <v>2020</v>
      </c>
      <c r="D154" s="5" t="s">
        <v>226</v>
      </c>
      <c r="E154" s="5" t="s">
        <v>64</v>
      </c>
      <c r="F154" s="6" t="s">
        <v>65</v>
      </c>
      <c r="G154" s="6" t="s">
        <v>47</v>
      </c>
      <c r="H154" s="5">
        <v>2</v>
      </c>
      <c r="I154" s="5" t="s">
        <v>51</v>
      </c>
      <c r="J154" s="5" t="s">
        <v>156</v>
      </c>
      <c r="K154" s="4">
        <f t="shared" si="32"/>
        <v>44316</v>
      </c>
      <c r="L154" s="20">
        <f t="shared" si="36"/>
        <v>4</v>
      </c>
      <c r="M154" s="20">
        <f t="shared" si="33"/>
        <v>2021</v>
      </c>
      <c r="N154" s="38">
        <v>190</v>
      </c>
      <c r="P154" s="7">
        <f t="shared" si="37"/>
        <v>190</v>
      </c>
      <c r="Q154" s="8">
        <f t="shared" si="35"/>
        <v>204135.49999999997</v>
      </c>
      <c r="R154" s="52" t="s">
        <v>92</v>
      </c>
      <c r="S154" s="12"/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236</v>
      </c>
      <c r="E155" s="5" t="s">
        <v>237</v>
      </c>
      <c r="F155" s="1" t="s">
        <v>238</v>
      </c>
      <c r="G155" s="1" t="s">
        <v>239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8">
        <v>1540</v>
      </c>
      <c r="O155" s="7">
        <f t="shared" ref="O155:O177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240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236</v>
      </c>
      <c r="E156" s="5" t="s">
        <v>237</v>
      </c>
      <c r="F156" s="1" t="s">
        <v>238</v>
      </c>
      <c r="G156" s="1" t="s">
        <v>241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8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240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236</v>
      </c>
      <c r="E157" s="5" t="s">
        <v>237</v>
      </c>
      <c r="F157" s="1" t="s">
        <v>238</v>
      </c>
      <c r="G157" s="1" t="s">
        <v>102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8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240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236</v>
      </c>
      <c r="E158" s="5" t="s">
        <v>237</v>
      </c>
      <c r="F158" s="1" t="s">
        <v>238</v>
      </c>
      <c r="G158" s="1" t="s">
        <v>242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8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240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236</v>
      </c>
      <c r="E159" s="5" t="s">
        <v>237</v>
      </c>
      <c r="F159" s="1" t="s">
        <v>238</v>
      </c>
      <c r="G159" s="1" t="s">
        <v>243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8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240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236</v>
      </c>
      <c r="E160" s="5" t="s">
        <v>237</v>
      </c>
      <c r="F160" s="1" t="s">
        <v>238</v>
      </c>
      <c r="G160" s="1" t="s">
        <v>244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8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240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236</v>
      </c>
      <c r="E161" s="5" t="s">
        <v>237</v>
      </c>
      <c r="F161" s="1" t="s">
        <v>238</v>
      </c>
      <c r="G161" s="1" t="s">
        <v>245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8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240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236</v>
      </c>
      <c r="E162" s="5" t="s">
        <v>237</v>
      </c>
      <c r="F162" s="1" t="s">
        <v>238</v>
      </c>
      <c r="G162" s="1" t="s">
        <v>246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8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240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236</v>
      </c>
      <c r="E163" s="5" t="s">
        <v>237</v>
      </c>
      <c r="F163" s="1" t="s">
        <v>238</v>
      </c>
      <c r="G163" s="1" t="s">
        <v>247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8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240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236</v>
      </c>
      <c r="E164" s="5" t="s">
        <v>237</v>
      </c>
      <c r="F164" s="1" t="s">
        <v>238</v>
      </c>
      <c r="G164" s="1" t="s">
        <v>248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8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240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236</v>
      </c>
      <c r="E165" s="5" t="s">
        <v>237</v>
      </c>
      <c r="F165" s="1" t="s">
        <v>238</v>
      </c>
      <c r="G165" s="1" t="s">
        <v>18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8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240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236</v>
      </c>
      <c r="E166" s="5" t="s">
        <v>237</v>
      </c>
      <c r="F166" s="1" t="s">
        <v>238</v>
      </c>
      <c r="G166" s="1" t="s">
        <v>298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8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240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249</v>
      </c>
      <c r="E167" s="5" t="s">
        <v>64</v>
      </c>
      <c r="F167" s="1" t="s">
        <v>65</v>
      </c>
      <c r="G167" s="1" t="s">
        <v>250</v>
      </c>
      <c r="H167" s="5">
        <v>1</v>
      </c>
      <c r="I167" s="5" t="s">
        <v>251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62">
        <v>0</v>
      </c>
      <c r="O167" s="63">
        <f t="shared" si="40"/>
        <v>0</v>
      </c>
      <c r="P167" s="63">
        <f t="shared" si="41"/>
        <v>0</v>
      </c>
      <c r="Q167" s="8">
        <f t="shared" si="35"/>
        <v>214534.49999999997</v>
      </c>
      <c r="R167" s="64" t="s">
        <v>251</v>
      </c>
      <c r="S167" s="65" t="s">
        <v>251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252</v>
      </c>
      <c r="E168" s="5" t="s">
        <v>237</v>
      </c>
      <c r="F168" s="1" t="s">
        <v>238</v>
      </c>
      <c r="G168" s="1" t="s">
        <v>253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8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254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255</v>
      </c>
      <c r="E169" s="5" t="s">
        <v>20</v>
      </c>
      <c r="F169" s="1" t="s">
        <v>21</v>
      </c>
      <c r="G169" s="1" t="s">
        <v>57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8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256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255</v>
      </c>
      <c r="E170" s="5" t="s">
        <v>20</v>
      </c>
      <c r="F170" s="1" t="s">
        <v>21</v>
      </c>
      <c r="G170" s="1" t="s">
        <v>185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8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256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257</v>
      </c>
      <c r="E171" s="5" t="s">
        <v>237</v>
      </c>
      <c r="F171" s="1" t="s">
        <v>238</v>
      </c>
      <c r="G171" s="1" t="s">
        <v>25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8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260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257</v>
      </c>
      <c r="E172" s="5" t="s">
        <v>237</v>
      </c>
      <c r="F172" s="1" t="s">
        <v>238</v>
      </c>
      <c r="G172" s="1" t="s">
        <v>241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8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260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257</v>
      </c>
      <c r="E173" s="5" t="s">
        <v>237</v>
      </c>
      <c r="F173" s="1" t="s">
        <v>238</v>
      </c>
      <c r="G173" s="1" t="s">
        <v>102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8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260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257</v>
      </c>
      <c r="E174" s="5" t="s">
        <v>237</v>
      </c>
      <c r="F174" s="1" t="s">
        <v>238</v>
      </c>
      <c r="G174" s="1" t="s">
        <v>244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8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260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257</v>
      </c>
      <c r="E175" s="5" t="s">
        <v>237</v>
      </c>
      <c r="F175" s="1" t="s">
        <v>238</v>
      </c>
      <c r="G175" s="1" t="s">
        <v>185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8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260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257</v>
      </c>
      <c r="E176" s="5" t="s">
        <v>237</v>
      </c>
      <c r="F176" s="1" t="s">
        <v>238</v>
      </c>
      <c r="G176" s="1" t="s">
        <v>18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8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260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257</v>
      </c>
      <c r="E177" s="5" t="s">
        <v>237</v>
      </c>
      <c r="F177" s="1" t="s">
        <v>238</v>
      </c>
      <c r="G177" s="1" t="s">
        <v>227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8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260</v>
      </c>
    </row>
    <row r="178" spans="1:19" ht="46.5" x14ac:dyDescent="0.35">
      <c r="A178" s="4">
        <v>44223</v>
      </c>
      <c r="B178" s="20">
        <f t="shared" si="38"/>
        <v>1</v>
      </c>
      <c r="C178" s="20">
        <f t="shared" si="31"/>
        <v>2021</v>
      </c>
      <c r="D178" s="5" t="s">
        <v>261</v>
      </c>
      <c r="E178" s="5" t="s">
        <v>20</v>
      </c>
      <c r="F178" s="6" t="s">
        <v>21</v>
      </c>
      <c r="G178" s="6" t="s">
        <v>70</v>
      </c>
      <c r="H178" s="5">
        <v>3</v>
      </c>
      <c r="I178" s="5" t="s">
        <v>73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8">
        <v>5082</v>
      </c>
      <c r="O178" s="7">
        <v>-3000</v>
      </c>
      <c r="P178" s="7">
        <f t="shared" si="41"/>
        <v>2082</v>
      </c>
      <c r="Q178" s="8">
        <f t="shared" si="35"/>
        <v>223413.49999999997</v>
      </c>
      <c r="R178" s="52" t="s">
        <v>92</v>
      </c>
      <c r="S178" s="59" t="s">
        <v>262</v>
      </c>
    </row>
    <row r="179" spans="1:19" ht="46.5" x14ac:dyDescent="0.35">
      <c r="A179" s="4">
        <v>44223</v>
      </c>
      <c r="B179" s="20">
        <f t="shared" ref="B179:B180" si="42">MONTH(A179)</f>
        <v>1</v>
      </c>
      <c r="C179" s="20">
        <f t="shared" ref="C179:C180" si="43">YEAR(A179)</f>
        <v>2021</v>
      </c>
      <c r="D179" s="5" t="s">
        <v>261</v>
      </c>
      <c r="E179" s="5" t="s">
        <v>20</v>
      </c>
      <c r="F179" s="6" t="s">
        <v>21</v>
      </c>
      <c r="G179" s="6" t="s">
        <v>57</v>
      </c>
      <c r="H179" s="5">
        <v>5</v>
      </c>
      <c r="I179" s="5" t="s">
        <v>73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8">
        <v>250</v>
      </c>
      <c r="P179" s="7">
        <f t="shared" si="41"/>
        <v>250</v>
      </c>
      <c r="Q179" s="8">
        <f t="shared" si="35"/>
        <v>223663.49999999997</v>
      </c>
      <c r="R179" s="52" t="s">
        <v>92</v>
      </c>
      <c r="S179" s="59" t="s">
        <v>262</v>
      </c>
    </row>
    <row r="180" spans="1:19" ht="46.5" x14ac:dyDescent="0.35">
      <c r="A180" s="4">
        <v>44223</v>
      </c>
      <c r="B180" s="20">
        <f t="shared" si="42"/>
        <v>1</v>
      </c>
      <c r="C180" s="20">
        <f t="shared" si="43"/>
        <v>2021</v>
      </c>
      <c r="D180" s="5" t="s">
        <v>261</v>
      </c>
      <c r="E180" s="5" t="s">
        <v>20</v>
      </c>
      <c r="F180" s="6" t="s">
        <v>21</v>
      </c>
      <c r="G180" s="6" t="s">
        <v>47</v>
      </c>
      <c r="H180" s="5">
        <v>6</v>
      </c>
      <c r="I180" s="5" t="s">
        <v>73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8">
        <v>555</v>
      </c>
      <c r="P180" s="7">
        <f t="shared" si="41"/>
        <v>555</v>
      </c>
      <c r="Q180" s="8">
        <f t="shared" si="35"/>
        <v>224218.49999999997</v>
      </c>
      <c r="R180" s="52" t="s">
        <v>92</v>
      </c>
      <c r="S180" s="59" t="s">
        <v>262</v>
      </c>
    </row>
    <row r="181" spans="1:19" x14ac:dyDescent="0.35">
      <c r="A181" s="4">
        <v>44225</v>
      </c>
      <c r="B181" s="20">
        <f t="shared" ref="B181:B183" si="44">MONTH(A181)</f>
        <v>1</v>
      </c>
      <c r="C181" s="20">
        <f t="shared" ref="C181:C183" si="45">YEAR(A181)</f>
        <v>2021</v>
      </c>
      <c r="D181" s="5" t="s">
        <v>263</v>
      </c>
      <c r="E181" s="5" t="s">
        <v>7</v>
      </c>
      <c r="F181" s="6" t="s">
        <v>8</v>
      </c>
      <c r="G181" s="15" t="s">
        <v>100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8">
        <v>1694</v>
      </c>
      <c r="O181" s="7">
        <f t="shared" ref="O181:O183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288</v>
      </c>
    </row>
    <row r="182" spans="1:19" x14ac:dyDescent="0.35">
      <c r="A182" s="4">
        <v>44225</v>
      </c>
      <c r="B182" s="20">
        <f t="shared" si="44"/>
        <v>1</v>
      </c>
      <c r="C182" s="20">
        <f t="shared" si="45"/>
        <v>2021</v>
      </c>
      <c r="D182" s="5" t="s">
        <v>263</v>
      </c>
      <c r="E182" s="5" t="s">
        <v>7</v>
      </c>
      <c r="F182" s="6" t="s">
        <v>8</v>
      </c>
      <c r="G182" s="6" t="s">
        <v>187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8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288</v>
      </c>
    </row>
    <row r="183" spans="1:19" x14ac:dyDescent="0.35">
      <c r="A183" s="4">
        <v>44225</v>
      </c>
      <c r="B183" s="20">
        <f t="shared" si="44"/>
        <v>1</v>
      </c>
      <c r="C183" s="20">
        <f t="shared" si="45"/>
        <v>2021</v>
      </c>
      <c r="D183" s="5" t="s">
        <v>263</v>
      </c>
      <c r="E183" s="5" t="s">
        <v>7</v>
      </c>
      <c r="F183" s="6" t="s">
        <v>8</v>
      </c>
      <c r="G183" s="6" t="s">
        <v>208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8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288</v>
      </c>
    </row>
    <row r="184" spans="1:19" x14ac:dyDescent="0.35">
      <c r="A184" s="4">
        <v>44225</v>
      </c>
      <c r="B184" s="20">
        <f t="shared" ref="B184:B188" si="48">MONTH(A184)</f>
        <v>1</v>
      </c>
      <c r="C184" s="20">
        <f t="shared" ref="C184:C188" si="49">YEAR(A184)</f>
        <v>2021</v>
      </c>
      <c r="D184" s="5" t="s">
        <v>264</v>
      </c>
      <c r="E184" s="5" t="s">
        <v>64</v>
      </c>
      <c r="F184" s="6" t="s">
        <v>65</v>
      </c>
      <c r="G184" s="6" t="s">
        <v>227</v>
      </c>
      <c r="H184" s="5">
        <v>5</v>
      </c>
      <c r="I184" s="5" t="s">
        <v>51</v>
      </c>
      <c r="J184" s="5" t="s">
        <v>156</v>
      </c>
      <c r="K184" s="4">
        <f t="shared" si="46"/>
        <v>44345</v>
      </c>
      <c r="L184" s="20">
        <f t="shared" ref="L184:L192" si="50">MONTH(K184)</f>
        <v>5</v>
      </c>
      <c r="M184" s="20">
        <f t="shared" ref="M184:M192" si="51">YEAR(K184)</f>
        <v>2021</v>
      </c>
      <c r="N184" s="38">
        <v>7700</v>
      </c>
      <c r="P184" s="7">
        <f t="shared" si="41"/>
        <v>7700</v>
      </c>
      <c r="Q184" s="8">
        <f t="shared" si="35"/>
        <v>234784.49999999997</v>
      </c>
      <c r="R184" s="52" t="s">
        <v>92</v>
      </c>
      <c r="S184" s="12"/>
    </row>
    <row r="185" spans="1:19" x14ac:dyDescent="0.35">
      <c r="A185" s="4">
        <v>44225</v>
      </c>
      <c r="B185" s="20">
        <f t="shared" si="48"/>
        <v>1</v>
      </c>
      <c r="C185" s="20">
        <f t="shared" si="49"/>
        <v>2021</v>
      </c>
      <c r="D185" s="5" t="s">
        <v>264</v>
      </c>
      <c r="E185" s="5" t="s">
        <v>64</v>
      </c>
      <c r="F185" s="6" t="s">
        <v>65</v>
      </c>
      <c r="G185" s="6" t="s">
        <v>228</v>
      </c>
      <c r="H185" s="5">
        <v>8</v>
      </c>
      <c r="I185" s="5" t="s">
        <v>51</v>
      </c>
      <c r="J185" s="5" t="s">
        <v>156</v>
      </c>
      <c r="K185" s="4">
        <f t="shared" si="46"/>
        <v>44345</v>
      </c>
      <c r="L185" s="20">
        <f t="shared" si="50"/>
        <v>5</v>
      </c>
      <c r="M185" s="20">
        <f t="shared" si="51"/>
        <v>2021</v>
      </c>
      <c r="N185" s="38">
        <v>1680</v>
      </c>
      <c r="P185" s="7">
        <f t="shared" si="41"/>
        <v>1680</v>
      </c>
      <c r="Q185" s="8">
        <f t="shared" si="35"/>
        <v>236464.49999999997</v>
      </c>
      <c r="R185" s="52" t="s">
        <v>92</v>
      </c>
      <c r="S185" s="12"/>
    </row>
    <row r="186" spans="1:19" x14ac:dyDescent="0.35">
      <c r="A186" s="4">
        <v>44225</v>
      </c>
      <c r="B186" s="20">
        <f t="shared" si="48"/>
        <v>1</v>
      </c>
      <c r="C186" s="20">
        <f t="shared" si="49"/>
        <v>2021</v>
      </c>
      <c r="D186" s="5" t="s">
        <v>264</v>
      </c>
      <c r="E186" s="5" t="s">
        <v>64</v>
      </c>
      <c r="F186" s="6" t="s">
        <v>65</v>
      </c>
      <c r="G186" s="6" t="s">
        <v>67</v>
      </c>
      <c r="H186" s="5">
        <v>10</v>
      </c>
      <c r="I186" s="5" t="s">
        <v>51</v>
      </c>
      <c r="J186" s="5" t="s">
        <v>156</v>
      </c>
      <c r="K186" s="4">
        <f t="shared" si="46"/>
        <v>44345</v>
      </c>
      <c r="L186" s="20">
        <f t="shared" si="50"/>
        <v>5</v>
      </c>
      <c r="M186" s="20">
        <f t="shared" si="51"/>
        <v>2021</v>
      </c>
      <c r="N186" s="38">
        <v>550</v>
      </c>
      <c r="P186" s="7">
        <f t="shared" si="41"/>
        <v>550</v>
      </c>
      <c r="Q186" s="8">
        <f t="shared" si="35"/>
        <v>237014.49999999997</v>
      </c>
      <c r="R186" s="52" t="s">
        <v>92</v>
      </c>
      <c r="S186" s="12"/>
    </row>
    <row r="187" spans="1:19" x14ac:dyDescent="0.35">
      <c r="A187" s="4">
        <v>44225</v>
      </c>
      <c r="B187" s="20">
        <f t="shared" si="48"/>
        <v>1</v>
      </c>
      <c r="C187" s="20">
        <f t="shared" si="49"/>
        <v>2021</v>
      </c>
      <c r="D187" s="5" t="s">
        <v>264</v>
      </c>
      <c r="E187" s="5" t="s">
        <v>64</v>
      </c>
      <c r="F187" s="6" t="s">
        <v>65</v>
      </c>
      <c r="G187" s="6" t="s">
        <v>47</v>
      </c>
      <c r="H187" s="5">
        <v>4</v>
      </c>
      <c r="I187" s="5" t="s">
        <v>51</v>
      </c>
      <c r="J187" s="5" t="s">
        <v>156</v>
      </c>
      <c r="K187" s="4">
        <f t="shared" si="46"/>
        <v>44345</v>
      </c>
      <c r="L187" s="20">
        <f t="shared" si="50"/>
        <v>5</v>
      </c>
      <c r="M187" s="20">
        <f t="shared" si="51"/>
        <v>2021</v>
      </c>
      <c r="N187" s="38">
        <v>380</v>
      </c>
      <c r="P187" s="7">
        <f t="shared" si="41"/>
        <v>380</v>
      </c>
      <c r="Q187" s="8">
        <f t="shared" si="35"/>
        <v>237394.49999999997</v>
      </c>
      <c r="R187" s="52" t="s">
        <v>92</v>
      </c>
      <c r="S187" s="12"/>
    </row>
    <row r="188" spans="1:19" x14ac:dyDescent="0.35">
      <c r="A188" s="4">
        <v>44230</v>
      </c>
      <c r="B188" s="20">
        <f t="shared" si="48"/>
        <v>2</v>
      </c>
      <c r="C188" s="20">
        <f t="shared" si="49"/>
        <v>2021</v>
      </c>
      <c r="D188" s="5" t="s">
        <v>268</v>
      </c>
      <c r="E188" s="5" t="s">
        <v>269</v>
      </c>
      <c r="F188" s="6" t="s">
        <v>274</v>
      </c>
      <c r="G188" s="6" t="s">
        <v>70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20">
        <f t="shared" si="50"/>
        <v>2</v>
      </c>
      <c r="M188" s="20">
        <f t="shared" si="51"/>
        <v>2021</v>
      </c>
      <c r="N188" s="38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52" t="s">
        <v>5</v>
      </c>
      <c r="S188" s="12" t="s">
        <v>289</v>
      </c>
    </row>
    <row r="189" spans="1:19" x14ac:dyDescent="0.35">
      <c r="A189" s="4">
        <v>44230</v>
      </c>
      <c r="B189" s="20">
        <f t="shared" ref="B189:B190" si="53">MONTH(A189)</f>
        <v>2</v>
      </c>
      <c r="C189" s="20">
        <f t="shared" ref="C189:C190" si="54">YEAR(A189)</f>
        <v>2021</v>
      </c>
      <c r="D189" s="5" t="s">
        <v>268</v>
      </c>
      <c r="E189" s="5" t="s">
        <v>269</v>
      </c>
      <c r="F189" s="6" t="s">
        <v>274</v>
      </c>
      <c r="G189" s="6" t="s">
        <v>187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20">
        <f t="shared" si="50"/>
        <v>2</v>
      </c>
      <c r="M189" s="20">
        <f t="shared" si="51"/>
        <v>2021</v>
      </c>
      <c r="N189" s="38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52" t="s">
        <v>5</v>
      </c>
      <c r="S189" s="12" t="s">
        <v>289</v>
      </c>
    </row>
    <row r="190" spans="1:19" x14ac:dyDescent="0.35">
      <c r="A190" s="4">
        <v>44230</v>
      </c>
      <c r="B190" s="20">
        <f t="shared" si="53"/>
        <v>2</v>
      </c>
      <c r="C190" s="20">
        <f t="shared" si="54"/>
        <v>2021</v>
      </c>
      <c r="D190" s="5" t="s">
        <v>268</v>
      </c>
      <c r="E190" s="5" t="s">
        <v>269</v>
      </c>
      <c r="F190" s="6" t="s">
        <v>274</v>
      </c>
      <c r="G190" s="6" t="s">
        <v>270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20">
        <f t="shared" si="50"/>
        <v>2</v>
      </c>
      <c r="M190" s="20">
        <f t="shared" si="51"/>
        <v>2021</v>
      </c>
      <c r="N190" s="38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52" t="s">
        <v>5</v>
      </c>
      <c r="S190" s="12" t="s">
        <v>289</v>
      </c>
    </row>
    <row r="191" spans="1:19" x14ac:dyDescent="0.35">
      <c r="A191" s="4">
        <v>44230</v>
      </c>
      <c r="B191" s="20">
        <f t="shared" ref="B191:B192" si="55">MONTH(A191)</f>
        <v>2</v>
      </c>
      <c r="C191" s="20">
        <f t="shared" ref="C191:C192" si="56">YEAR(A191)</f>
        <v>2021</v>
      </c>
      <c r="D191" s="5" t="s">
        <v>268</v>
      </c>
      <c r="E191" s="5" t="s">
        <v>269</v>
      </c>
      <c r="F191" s="6" t="s">
        <v>274</v>
      </c>
      <c r="G191" s="6" t="s">
        <v>47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20">
        <f t="shared" si="50"/>
        <v>2</v>
      </c>
      <c r="M191" s="20">
        <f t="shared" si="51"/>
        <v>2021</v>
      </c>
      <c r="N191" s="38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52" t="s">
        <v>5</v>
      </c>
      <c r="S191" s="12" t="s">
        <v>289</v>
      </c>
    </row>
    <row r="192" spans="1:19" x14ac:dyDescent="0.35">
      <c r="A192" s="4">
        <v>44230</v>
      </c>
      <c r="B192" s="20">
        <f t="shared" si="55"/>
        <v>2</v>
      </c>
      <c r="C192" s="20">
        <f t="shared" si="56"/>
        <v>2021</v>
      </c>
      <c r="D192" s="5" t="s">
        <v>268</v>
      </c>
      <c r="E192" s="5" t="s">
        <v>269</v>
      </c>
      <c r="F192" s="6" t="s">
        <v>274</v>
      </c>
      <c r="G192" s="6" t="s">
        <v>185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20">
        <f t="shared" si="50"/>
        <v>2</v>
      </c>
      <c r="M192" s="20">
        <f t="shared" si="51"/>
        <v>2021</v>
      </c>
      <c r="N192" s="38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52" t="s">
        <v>5</v>
      </c>
      <c r="S192" s="12" t="s">
        <v>289</v>
      </c>
    </row>
    <row r="193" spans="1:19" x14ac:dyDescent="0.35">
      <c r="A193" s="4">
        <v>44230</v>
      </c>
      <c r="B193" s="20">
        <v>2</v>
      </c>
      <c r="C193" s="20">
        <v>2021</v>
      </c>
      <c r="D193" s="5" t="s">
        <v>268</v>
      </c>
      <c r="E193" s="5" t="s">
        <v>269</v>
      </c>
      <c r="F193" s="6" t="s">
        <v>274</v>
      </c>
      <c r="G193" s="6" t="s">
        <v>45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20">
        <f t="shared" ref="L193" si="58">MONTH(K193)</f>
        <v>2</v>
      </c>
      <c r="M193" s="20">
        <f t="shared" ref="M193" si="59">YEAR(K193)</f>
        <v>2021</v>
      </c>
      <c r="N193" s="38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52" t="s">
        <v>5</v>
      </c>
      <c r="S193" s="12" t="s">
        <v>289</v>
      </c>
    </row>
    <row r="194" spans="1:19" x14ac:dyDescent="0.35">
      <c r="A194" s="4">
        <v>44229</v>
      </c>
      <c r="B194" s="20">
        <f t="shared" ref="B194" si="60">MONTH(A194)</f>
        <v>2</v>
      </c>
      <c r="C194" s="20">
        <f t="shared" ref="C194" si="61">YEAR(A194)</f>
        <v>2021</v>
      </c>
      <c r="D194" s="5" t="s">
        <v>272</v>
      </c>
      <c r="E194" s="5" t="s">
        <v>35</v>
      </c>
      <c r="F194" s="6" t="s">
        <v>36</v>
      </c>
      <c r="G194" s="6" t="s">
        <v>70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20">
        <f t="shared" ref="L194:L196" si="63">MONTH(K194)</f>
        <v>2</v>
      </c>
      <c r="M194" s="20">
        <f t="shared" ref="M194:M196" si="64">YEAR(K194)</f>
        <v>2021</v>
      </c>
      <c r="N194" s="38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52" t="s">
        <v>5</v>
      </c>
      <c r="S194" s="1" t="s">
        <v>290</v>
      </c>
    </row>
    <row r="195" spans="1:19" x14ac:dyDescent="0.35">
      <c r="A195" s="4">
        <v>44229</v>
      </c>
      <c r="B195" s="20">
        <f t="shared" ref="B195" si="65">MONTH(A195)</f>
        <v>2</v>
      </c>
      <c r="C195" s="20">
        <f t="shared" ref="C195" si="66">YEAR(A195)</f>
        <v>2021</v>
      </c>
      <c r="D195" s="5" t="s">
        <v>272</v>
      </c>
      <c r="E195" s="5" t="s">
        <v>35</v>
      </c>
      <c r="F195" s="6" t="s">
        <v>36</v>
      </c>
      <c r="G195" s="6" t="s">
        <v>47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20">
        <f t="shared" si="63"/>
        <v>2</v>
      </c>
      <c r="M195" s="20">
        <f t="shared" si="64"/>
        <v>2021</v>
      </c>
      <c r="N195" s="38">
        <v>100</v>
      </c>
      <c r="O195" s="7">
        <f t="shared" si="52"/>
        <v>-100</v>
      </c>
      <c r="P195" s="7">
        <f t="shared" si="41"/>
        <v>0</v>
      </c>
      <c r="Q195" s="8">
        <f t="shared" ref="Q195:Q225" si="67">SUM(Q194+N195)</f>
        <v>244500.49999999997</v>
      </c>
      <c r="R195" s="52" t="s">
        <v>5</v>
      </c>
      <c r="S195" s="1" t="s">
        <v>290</v>
      </c>
    </row>
    <row r="196" spans="1:19" x14ac:dyDescent="0.35">
      <c r="A196" s="4">
        <v>44233</v>
      </c>
      <c r="B196" s="20">
        <f t="shared" ref="B196:B205" si="68">MONTH(A196)</f>
        <v>2</v>
      </c>
      <c r="C196" s="20">
        <f t="shared" ref="C196:C205" si="69">YEAR(A196)</f>
        <v>2021</v>
      </c>
      <c r="D196" s="5" t="s">
        <v>273</v>
      </c>
      <c r="E196" s="5" t="s">
        <v>269</v>
      </c>
      <c r="F196" s="6" t="s">
        <v>274</v>
      </c>
      <c r="G196" s="6" t="s">
        <v>271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20">
        <f t="shared" si="63"/>
        <v>2</v>
      </c>
      <c r="M196" s="20">
        <f t="shared" si="64"/>
        <v>2021</v>
      </c>
      <c r="N196" s="38">
        <v>130</v>
      </c>
      <c r="O196" s="7">
        <f t="shared" ref="O196:O204" si="70">-N196</f>
        <v>-130</v>
      </c>
      <c r="P196" s="7">
        <f t="shared" si="41"/>
        <v>0</v>
      </c>
      <c r="Q196" s="8">
        <f t="shared" si="67"/>
        <v>244630.49999999997</v>
      </c>
      <c r="R196" s="52" t="s">
        <v>5</v>
      </c>
      <c r="S196" s="12" t="s">
        <v>289</v>
      </c>
    </row>
    <row r="197" spans="1:19" x14ac:dyDescent="0.35">
      <c r="A197" s="4">
        <v>44236</v>
      </c>
      <c r="B197" s="20">
        <f t="shared" si="68"/>
        <v>2</v>
      </c>
      <c r="C197" s="20">
        <f t="shared" si="69"/>
        <v>2021</v>
      </c>
      <c r="D197" s="5" t="s">
        <v>286</v>
      </c>
      <c r="E197" s="5" t="s">
        <v>237</v>
      </c>
      <c r="F197" s="1" t="s">
        <v>238</v>
      </c>
      <c r="G197" s="6" t="s">
        <v>245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20">
        <f t="shared" ref="L197:L203" si="72">MONTH(K197)</f>
        <v>2</v>
      </c>
      <c r="M197" s="20">
        <f t="shared" ref="M197:M203" si="73">YEAR(K197)</f>
        <v>2021</v>
      </c>
      <c r="N197" s="38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52" t="s">
        <v>5</v>
      </c>
      <c r="S197" s="1" t="s">
        <v>291</v>
      </c>
    </row>
    <row r="198" spans="1:19" x14ac:dyDescent="0.35">
      <c r="A198" s="4">
        <v>44236</v>
      </c>
      <c r="B198" s="20">
        <f t="shared" ref="B198:B202" si="74">MONTH(A198)</f>
        <v>2</v>
      </c>
      <c r="C198" s="20">
        <f t="shared" ref="C198:C202" si="75">YEAR(A198)</f>
        <v>2021</v>
      </c>
      <c r="D198" s="5" t="s">
        <v>286</v>
      </c>
      <c r="E198" s="5" t="s">
        <v>237</v>
      </c>
      <c r="F198" s="1" t="s">
        <v>238</v>
      </c>
      <c r="G198" s="6" t="s">
        <v>25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20">
        <f t="shared" si="72"/>
        <v>2</v>
      </c>
      <c r="M198" s="20">
        <f t="shared" si="73"/>
        <v>2021</v>
      </c>
      <c r="N198" s="38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52" t="s">
        <v>5</v>
      </c>
      <c r="S198" s="1" t="s">
        <v>291</v>
      </c>
    </row>
    <row r="199" spans="1:19" x14ac:dyDescent="0.35">
      <c r="A199" s="4">
        <v>44236</v>
      </c>
      <c r="B199" s="20">
        <f t="shared" si="74"/>
        <v>2</v>
      </c>
      <c r="C199" s="20">
        <f t="shared" si="75"/>
        <v>2021</v>
      </c>
      <c r="D199" s="5" t="s">
        <v>286</v>
      </c>
      <c r="E199" s="5" t="s">
        <v>237</v>
      </c>
      <c r="F199" s="1" t="s">
        <v>238</v>
      </c>
      <c r="G199" s="6" t="s">
        <v>70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20">
        <f t="shared" si="72"/>
        <v>2</v>
      </c>
      <c r="M199" s="20">
        <f t="shared" si="73"/>
        <v>2021</v>
      </c>
      <c r="N199" s="38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52" t="s">
        <v>5</v>
      </c>
      <c r="S199" s="1" t="s">
        <v>291</v>
      </c>
    </row>
    <row r="200" spans="1:19" x14ac:dyDescent="0.35">
      <c r="A200" s="4">
        <v>44236</v>
      </c>
      <c r="B200" s="20">
        <f t="shared" si="74"/>
        <v>2</v>
      </c>
      <c r="C200" s="20">
        <f t="shared" si="75"/>
        <v>2021</v>
      </c>
      <c r="D200" s="5" t="s">
        <v>286</v>
      </c>
      <c r="E200" s="5" t="s">
        <v>237</v>
      </c>
      <c r="F200" s="1" t="s">
        <v>238</v>
      </c>
      <c r="G200" s="6" t="s">
        <v>241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20">
        <f t="shared" si="72"/>
        <v>2</v>
      </c>
      <c r="M200" s="20">
        <f t="shared" si="73"/>
        <v>2021</v>
      </c>
      <c r="N200" s="38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52" t="s">
        <v>5</v>
      </c>
      <c r="S200" s="1" t="s">
        <v>291</v>
      </c>
    </row>
    <row r="201" spans="1:19" x14ac:dyDescent="0.35">
      <c r="A201" s="4">
        <v>44236</v>
      </c>
      <c r="B201" s="20">
        <f t="shared" si="74"/>
        <v>2</v>
      </c>
      <c r="C201" s="20">
        <f t="shared" si="75"/>
        <v>2021</v>
      </c>
      <c r="D201" s="5" t="s">
        <v>286</v>
      </c>
      <c r="E201" s="5" t="s">
        <v>237</v>
      </c>
      <c r="F201" s="1" t="s">
        <v>238</v>
      </c>
      <c r="G201" s="6" t="s">
        <v>18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20">
        <f t="shared" si="72"/>
        <v>2</v>
      </c>
      <c r="M201" s="20">
        <f t="shared" si="73"/>
        <v>2021</v>
      </c>
      <c r="N201" s="38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52" t="s">
        <v>5</v>
      </c>
      <c r="S201" s="1" t="s">
        <v>292</v>
      </c>
    </row>
    <row r="202" spans="1:19" x14ac:dyDescent="0.35">
      <c r="A202" s="4">
        <v>44236</v>
      </c>
      <c r="B202" s="20">
        <f t="shared" si="74"/>
        <v>2</v>
      </c>
      <c r="C202" s="20">
        <f t="shared" si="75"/>
        <v>2021</v>
      </c>
      <c r="D202" s="5" t="s">
        <v>286</v>
      </c>
      <c r="E202" s="5" t="s">
        <v>237</v>
      </c>
      <c r="F202" s="1" t="s">
        <v>238</v>
      </c>
      <c r="G202" s="6" t="s">
        <v>244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20">
        <f t="shared" si="72"/>
        <v>2</v>
      </c>
      <c r="M202" s="20">
        <f t="shared" si="73"/>
        <v>2021</v>
      </c>
      <c r="N202" s="38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52" t="s">
        <v>5</v>
      </c>
      <c r="S202" s="1" t="s">
        <v>292</v>
      </c>
    </row>
    <row r="203" spans="1:19" x14ac:dyDescent="0.35">
      <c r="A203" s="4">
        <v>44244</v>
      </c>
      <c r="B203" s="20">
        <f t="shared" si="68"/>
        <v>2</v>
      </c>
      <c r="C203" s="20">
        <f t="shared" si="69"/>
        <v>2021</v>
      </c>
      <c r="D203" s="5" t="s">
        <v>287</v>
      </c>
      <c r="E203" s="5" t="s">
        <v>35</v>
      </c>
      <c r="F203" s="6" t="s">
        <v>36</v>
      </c>
      <c r="G203" s="6" t="s">
        <v>187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20">
        <f t="shared" si="72"/>
        <v>2</v>
      </c>
      <c r="M203" s="20">
        <f t="shared" si="73"/>
        <v>2021</v>
      </c>
      <c r="N203" s="38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52" t="s">
        <v>5</v>
      </c>
      <c r="S203" s="12"/>
    </row>
    <row r="204" spans="1:19" x14ac:dyDescent="0.35">
      <c r="A204" s="4">
        <v>44246</v>
      </c>
      <c r="B204" s="20">
        <f t="shared" si="68"/>
        <v>2</v>
      </c>
      <c r="C204" s="20">
        <f t="shared" si="69"/>
        <v>2021</v>
      </c>
      <c r="D204" s="5" t="s">
        <v>294</v>
      </c>
      <c r="E204" s="5" t="s">
        <v>7</v>
      </c>
      <c r="F204" s="6" t="s">
        <v>8</v>
      </c>
      <c r="G204" s="6" t="s">
        <v>70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20">
        <f t="shared" ref="L204" si="76">MONTH(K204)</f>
        <v>2</v>
      </c>
      <c r="M204" s="20">
        <f t="shared" ref="M204" si="77">YEAR(K204)</f>
        <v>2021</v>
      </c>
      <c r="N204" s="38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52" t="s">
        <v>5</v>
      </c>
      <c r="S204" s="1" t="s">
        <v>307</v>
      </c>
    </row>
    <row r="205" spans="1:19" x14ac:dyDescent="0.35">
      <c r="A205" s="4">
        <v>44249</v>
      </c>
      <c r="B205" s="20">
        <f t="shared" si="68"/>
        <v>2</v>
      </c>
      <c r="C205" s="20">
        <f t="shared" si="69"/>
        <v>2021</v>
      </c>
      <c r="D205" s="5" t="s">
        <v>295</v>
      </c>
      <c r="E205" s="5" t="s">
        <v>23</v>
      </c>
      <c r="F205" s="6" t="s">
        <v>24</v>
      </c>
      <c r="G205" s="15" t="s">
        <v>100</v>
      </c>
      <c r="H205" s="5">
        <v>5</v>
      </c>
      <c r="I205" s="5" t="s">
        <v>51</v>
      </c>
      <c r="J205" s="5">
        <v>120</v>
      </c>
      <c r="K205" s="4">
        <f t="shared" ref="K205:K211" si="78">A205+J205</f>
        <v>44369</v>
      </c>
      <c r="L205" s="20">
        <f t="shared" ref="L205:L221" si="79">MONTH(K205)</f>
        <v>6</v>
      </c>
      <c r="M205" s="20">
        <f t="shared" ref="M205:M221" si="80">YEAR(K205)</f>
        <v>2021</v>
      </c>
      <c r="N205" s="38">
        <v>7370</v>
      </c>
      <c r="P205" s="7">
        <f t="shared" si="41"/>
        <v>7370</v>
      </c>
      <c r="Q205" s="8">
        <f t="shared" si="67"/>
        <v>257117.49999999997</v>
      </c>
      <c r="R205" s="52" t="s">
        <v>92</v>
      </c>
      <c r="S205" s="12"/>
    </row>
    <row r="206" spans="1:19" x14ac:dyDescent="0.35">
      <c r="A206" s="4">
        <v>44249</v>
      </c>
      <c r="B206" s="20">
        <f t="shared" ref="B206:B209" si="81">MONTH(A206)</f>
        <v>2</v>
      </c>
      <c r="C206" s="20">
        <f t="shared" ref="C206:C209" si="82">YEAR(A206)</f>
        <v>2021</v>
      </c>
      <c r="D206" s="5" t="s">
        <v>295</v>
      </c>
      <c r="E206" s="5" t="s">
        <v>23</v>
      </c>
      <c r="F206" s="6" t="s">
        <v>24</v>
      </c>
      <c r="G206" s="6" t="s">
        <v>241</v>
      </c>
      <c r="H206" s="5">
        <v>3</v>
      </c>
      <c r="I206" s="5" t="s">
        <v>51</v>
      </c>
      <c r="J206" s="5">
        <v>120</v>
      </c>
      <c r="K206" s="4">
        <f t="shared" si="78"/>
        <v>44369</v>
      </c>
      <c r="L206" s="20">
        <f t="shared" si="79"/>
        <v>6</v>
      </c>
      <c r="M206" s="20">
        <f t="shared" si="80"/>
        <v>2021</v>
      </c>
      <c r="N206" s="38">
        <v>1069.2</v>
      </c>
      <c r="P206" s="7">
        <f t="shared" si="41"/>
        <v>1069.2</v>
      </c>
      <c r="Q206" s="8">
        <f t="shared" si="67"/>
        <v>258186.69999999998</v>
      </c>
      <c r="R206" s="52" t="s">
        <v>92</v>
      </c>
      <c r="S206" s="12"/>
    </row>
    <row r="207" spans="1:19" x14ac:dyDescent="0.35">
      <c r="A207" s="4">
        <v>44249</v>
      </c>
      <c r="B207" s="20">
        <f t="shared" si="81"/>
        <v>2</v>
      </c>
      <c r="C207" s="20">
        <f t="shared" si="82"/>
        <v>2021</v>
      </c>
      <c r="D207" s="5" t="s">
        <v>295</v>
      </c>
      <c r="E207" s="5" t="s">
        <v>23</v>
      </c>
      <c r="F207" s="6" t="s">
        <v>24</v>
      </c>
      <c r="G207" s="6" t="s">
        <v>18</v>
      </c>
      <c r="H207" s="5">
        <v>1</v>
      </c>
      <c r="I207" s="5" t="s">
        <v>51</v>
      </c>
      <c r="J207" s="5">
        <v>120</v>
      </c>
      <c r="K207" s="4">
        <f t="shared" si="78"/>
        <v>44369</v>
      </c>
      <c r="L207" s="20">
        <f t="shared" si="79"/>
        <v>6</v>
      </c>
      <c r="M207" s="20">
        <f t="shared" si="80"/>
        <v>2021</v>
      </c>
      <c r="N207" s="38">
        <v>360</v>
      </c>
      <c r="P207" s="7">
        <f t="shared" si="41"/>
        <v>360</v>
      </c>
      <c r="Q207" s="8">
        <f t="shared" si="67"/>
        <v>258546.69999999998</v>
      </c>
      <c r="R207" s="52" t="s">
        <v>92</v>
      </c>
      <c r="S207" s="12"/>
    </row>
    <row r="208" spans="1:19" x14ac:dyDescent="0.35">
      <c r="A208" s="4">
        <v>44249</v>
      </c>
      <c r="B208" s="20">
        <f t="shared" ref="B208" si="83">MONTH(A208)</f>
        <v>2</v>
      </c>
      <c r="C208" s="20">
        <f t="shared" ref="C208" si="84">YEAR(A208)</f>
        <v>2021</v>
      </c>
      <c r="D208" s="5" t="s">
        <v>295</v>
      </c>
      <c r="E208" s="5" t="s">
        <v>23</v>
      </c>
      <c r="F208" s="6" t="s">
        <v>24</v>
      </c>
      <c r="G208" s="6" t="s">
        <v>298</v>
      </c>
      <c r="H208" s="5">
        <v>1</v>
      </c>
      <c r="I208" s="5" t="s">
        <v>51</v>
      </c>
      <c r="J208" s="5">
        <v>120</v>
      </c>
      <c r="K208" s="4">
        <f t="shared" si="78"/>
        <v>44369</v>
      </c>
      <c r="L208" s="20">
        <f t="shared" ref="L208" si="85">MONTH(K208)</f>
        <v>6</v>
      </c>
      <c r="M208" s="20">
        <f t="shared" ref="M208" si="86">YEAR(K208)</f>
        <v>2021</v>
      </c>
      <c r="N208" s="38">
        <v>312</v>
      </c>
      <c r="P208" s="7">
        <f t="shared" ref="P208:P247" si="87">SUM(N208+O208)</f>
        <v>312</v>
      </c>
      <c r="Q208" s="8">
        <f t="shared" si="67"/>
        <v>258858.69999999998</v>
      </c>
      <c r="R208" s="52" t="s">
        <v>92</v>
      </c>
      <c r="S208" s="12"/>
    </row>
    <row r="209" spans="1:19" x14ac:dyDescent="0.35">
      <c r="A209" s="4">
        <v>44250</v>
      </c>
      <c r="B209" s="20">
        <f t="shared" si="81"/>
        <v>2</v>
      </c>
      <c r="C209" s="20">
        <f t="shared" si="82"/>
        <v>2021</v>
      </c>
      <c r="D209" s="5" t="s">
        <v>296</v>
      </c>
      <c r="E209" s="5" t="s">
        <v>54</v>
      </c>
      <c r="F209" s="6" t="s">
        <v>55</v>
      </c>
      <c r="G209" s="6" t="s">
        <v>25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20">
        <f t="shared" si="79"/>
        <v>2</v>
      </c>
      <c r="M209" s="20">
        <f t="shared" si="80"/>
        <v>2021</v>
      </c>
      <c r="N209" s="38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52" t="s">
        <v>5</v>
      </c>
      <c r="S209" s="12" t="s">
        <v>332</v>
      </c>
    </row>
    <row r="210" spans="1:19" x14ac:dyDescent="0.35">
      <c r="A210" s="4">
        <v>44250</v>
      </c>
      <c r="B210" s="20">
        <f t="shared" ref="B210:B212" si="89">MONTH(A210)</f>
        <v>2</v>
      </c>
      <c r="C210" s="20">
        <f t="shared" ref="C210:C212" si="90">YEAR(A210)</f>
        <v>2021</v>
      </c>
      <c r="D210" s="5" t="s">
        <v>296</v>
      </c>
      <c r="E210" s="5" t="s">
        <v>54</v>
      </c>
      <c r="F210" s="6" t="s">
        <v>55</v>
      </c>
      <c r="G210" s="6" t="s">
        <v>18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20">
        <f t="shared" si="79"/>
        <v>2</v>
      </c>
      <c r="M210" s="20">
        <f t="shared" si="80"/>
        <v>2021</v>
      </c>
      <c r="N210" s="38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52" t="s">
        <v>5</v>
      </c>
      <c r="S210" s="12" t="s">
        <v>332</v>
      </c>
    </row>
    <row r="211" spans="1:19" x14ac:dyDescent="0.35">
      <c r="A211" s="4">
        <v>44250</v>
      </c>
      <c r="B211" s="20">
        <f t="shared" si="89"/>
        <v>2</v>
      </c>
      <c r="C211" s="20">
        <f t="shared" si="90"/>
        <v>2021</v>
      </c>
      <c r="D211" s="5" t="s">
        <v>296</v>
      </c>
      <c r="E211" s="5" t="s">
        <v>54</v>
      </c>
      <c r="F211" s="6" t="s">
        <v>55</v>
      </c>
      <c r="G211" s="6" t="s">
        <v>130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20">
        <f t="shared" si="79"/>
        <v>2</v>
      </c>
      <c r="M211" s="20">
        <f t="shared" si="80"/>
        <v>2021</v>
      </c>
      <c r="N211" s="38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52" t="s">
        <v>5</v>
      </c>
      <c r="S211" s="12" t="s">
        <v>332</v>
      </c>
    </row>
    <row r="212" spans="1:19" x14ac:dyDescent="0.35">
      <c r="A212" s="4">
        <v>44253</v>
      </c>
      <c r="B212" s="20">
        <f t="shared" si="89"/>
        <v>2</v>
      </c>
      <c r="C212" s="20">
        <f t="shared" si="90"/>
        <v>2021</v>
      </c>
      <c r="D212" s="5" t="s">
        <v>301</v>
      </c>
      <c r="E212" s="5" t="s">
        <v>302</v>
      </c>
      <c r="F212" s="6" t="s">
        <v>306</v>
      </c>
      <c r="G212" s="6" t="s">
        <v>100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20">
        <f t="shared" si="79"/>
        <v>2</v>
      </c>
      <c r="M212" s="20">
        <f t="shared" si="80"/>
        <v>2021</v>
      </c>
      <c r="N212" s="38">
        <v>1694</v>
      </c>
      <c r="O212" s="7">
        <f t="shared" ref="O212:O214" si="92">-N212</f>
        <v>-1694</v>
      </c>
      <c r="P212" s="7">
        <f t="shared" si="87"/>
        <v>0</v>
      </c>
      <c r="Q212" s="8">
        <f t="shared" si="67"/>
        <v>261752.69999999998</v>
      </c>
      <c r="R212" s="52" t="s">
        <v>5</v>
      </c>
      <c r="S212" s="1" t="s">
        <v>305</v>
      </c>
    </row>
    <row r="213" spans="1:19" x14ac:dyDescent="0.35">
      <c r="A213" s="4">
        <v>44253</v>
      </c>
      <c r="B213" s="20">
        <f t="shared" ref="B213:B222" si="93">MONTH(A213)</f>
        <v>2</v>
      </c>
      <c r="C213" s="20">
        <f t="shared" ref="C213:C222" si="94">YEAR(A213)</f>
        <v>2021</v>
      </c>
      <c r="D213" s="5" t="s">
        <v>301</v>
      </c>
      <c r="E213" s="5" t="s">
        <v>302</v>
      </c>
      <c r="F213" s="6" t="s">
        <v>303</v>
      </c>
      <c r="G213" s="6" t="s">
        <v>187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20">
        <f t="shared" si="79"/>
        <v>2</v>
      </c>
      <c r="M213" s="20">
        <f t="shared" si="80"/>
        <v>2021</v>
      </c>
      <c r="N213" s="38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52" t="s">
        <v>5</v>
      </c>
      <c r="S213" s="1" t="s">
        <v>305</v>
      </c>
    </row>
    <row r="214" spans="1:19" x14ac:dyDescent="0.35">
      <c r="A214" s="4">
        <v>44253</v>
      </c>
      <c r="B214" s="20">
        <f t="shared" si="93"/>
        <v>2</v>
      </c>
      <c r="C214" s="20">
        <f t="shared" si="94"/>
        <v>2021</v>
      </c>
      <c r="D214" s="5" t="s">
        <v>301</v>
      </c>
      <c r="E214" s="5" t="s">
        <v>302</v>
      </c>
      <c r="F214" s="6" t="s">
        <v>303</v>
      </c>
      <c r="G214" s="6" t="s">
        <v>47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20">
        <f t="shared" si="79"/>
        <v>2</v>
      </c>
      <c r="M214" s="20">
        <f t="shared" si="80"/>
        <v>2021</v>
      </c>
      <c r="N214" s="38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52" t="s">
        <v>5</v>
      </c>
      <c r="S214" s="1" t="s">
        <v>305</v>
      </c>
    </row>
    <row r="215" spans="1:19" x14ac:dyDescent="0.35">
      <c r="A215" s="4">
        <v>44263</v>
      </c>
      <c r="B215" s="20">
        <f t="shared" si="93"/>
        <v>3</v>
      </c>
      <c r="C215" s="20">
        <f t="shared" si="94"/>
        <v>2021</v>
      </c>
      <c r="D215" s="5" t="s">
        <v>311</v>
      </c>
      <c r="E215" s="5" t="s">
        <v>23</v>
      </c>
      <c r="F215" s="6" t="s">
        <v>24</v>
      </c>
      <c r="G215" s="6" t="s">
        <v>100</v>
      </c>
      <c r="H215" s="5">
        <v>6</v>
      </c>
      <c r="I215" s="5" t="s">
        <v>51</v>
      </c>
      <c r="J215" s="5">
        <v>120</v>
      </c>
      <c r="K215" s="4">
        <f t="shared" si="91"/>
        <v>44383</v>
      </c>
      <c r="L215" s="20">
        <f t="shared" si="79"/>
        <v>7</v>
      </c>
      <c r="M215" s="20">
        <f t="shared" si="80"/>
        <v>2021</v>
      </c>
      <c r="N215" s="38">
        <v>8976</v>
      </c>
      <c r="P215" s="7">
        <f t="shared" si="87"/>
        <v>8976</v>
      </c>
      <c r="Q215" s="8">
        <f t="shared" si="67"/>
        <v>271056.69999999995</v>
      </c>
      <c r="R215" s="52" t="s">
        <v>92</v>
      </c>
    </row>
    <row r="216" spans="1:19" x14ac:dyDescent="0.35">
      <c r="A216" s="4">
        <v>44263</v>
      </c>
      <c r="B216" s="20">
        <f t="shared" si="93"/>
        <v>3</v>
      </c>
      <c r="C216" s="20">
        <f t="shared" si="94"/>
        <v>2021</v>
      </c>
      <c r="D216" s="5" t="s">
        <v>311</v>
      </c>
      <c r="E216" s="5" t="s">
        <v>23</v>
      </c>
      <c r="F216" s="6" t="s">
        <v>24</v>
      </c>
      <c r="G216" s="6" t="s">
        <v>312</v>
      </c>
      <c r="H216" s="5">
        <v>1</v>
      </c>
      <c r="I216" s="5" t="s">
        <v>51</v>
      </c>
      <c r="J216" s="5">
        <v>120</v>
      </c>
      <c r="K216" s="4">
        <f t="shared" si="91"/>
        <v>44383</v>
      </c>
      <c r="L216" s="20">
        <f t="shared" si="79"/>
        <v>7</v>
      </c>
      <c r="M216" s="20">
        <f t="shared" si="80"/>
        <v>2021</v>
      </c>
      <c r="N216" s="38">
        <v>1496</v>
      </c>
      <c r="P216" s="7">
        <f t="shared" si="87"/>
        <v>1496</v>
      </c>
      <c r="Q216" s="8">
        <f t="shared" si="67"/>
        <v>272552.69999999995</v>
      </c>
      <c r="R216" s="52" t="s">
        <v>92</v>
      </c>
    </row>
    <row r="217" spans="1:19" x14ac:dyDescent="0.35">
      <c r="A217" s="4">
        <v>44263</v>
      </c>
      <c r="B217" s="20">
        <f t="shared" si="93"/>
        <v>3</v>
      </c>
      <c r="C217" s="20">
        <f t="shared" si="94"/>
        <v>2021</v>
      </c>
      <c r="D217" s="5" t="s">
        <v>311</v>
      </c>
      <c r="E217" s="5" t="s">
        <v>23</v>
      </c>
      <c r="F217" s="6" t="s">
        <v>24</v>
      </c>
      <c r="G217" s="6" t="s">
        <v>101</v>
      </c>
      <c r="H217" s="5">
        <v>7</v>
      </c>
      <c r="I217" s="5" t="s">
        <v>51</v>
      </c>
      <c r="J217" s="5">
        <v>120</v>
      </c>
      <c r="K217" s="4">
        <f t="shared" si="91"/>
        <v>44383</v>
      </c>
      <c r="L217" s="20">
        <f t="shared" si="79"/>
        <v>7</v>
      </c>
      <c r="M217" s="20">
        <f t="shared" si="80"/>
        <v>2021</v>
      </c>
      <c r="N217" s="38">
        <v>2532.6</v>
      </c>
      <c r="P217" s="7">
        <f t="shared" si="87"/>
        <v>2532.6</v>
      </c>
      <c r="Q217" s="8">
        <f t="shared" si="67"/>
        <v>275085.29999999993</v>
      </c>
      <c r="R217" s="52" t="s">
        <v>92</v>
      </c>
    </row>
    <row r="218" spans="1:19" x14ac:dyDescent="0.35">
      <c r="A218" s="4">
        <v>44263</v>
      </c>
      <c r="B218" s="20">
        <f t="shared" si="93"/>
        <v>3</v>
      </c>
      <c r="C218" s="20">
        <f t="shared" si="94"/>
        <v>2021</v>
      </c>
      <c r="D218" s="5" t="s">
        <v>311</v>
      </c>
      <c r="E218" s="5" t="s">
        <v>23</v>
      </c>
      <c r="F218" s="6" t="s">
        <v>24</v>
      </c>
      <c r="G218" s="6" t="s">
        <v>102</v>
      </c>
      <c r="H218" s="5">
        <v>5</v>
      </c>
      <c r="I218" s="5" t="s">
        <v>51</v>
      </c>
      <c r="J218" s="5">
        <v>120</v>
      </c>
      <c r="K218" s="4">
        <f t="shared" si="91"/>
        <v>44383</v>
      </c>
      <c r="L218" s="20">
        <f t="shared" si="79"/>
        <v>7</v>
      </c>
      <c r="M218" s="20">
        <f t="shared" si="80"/>
        <v>2021</v>
      </c>
      <c r="N218" s="38">
        <v>1809</v>
      </c>
      <c r="P218" s="7">
        <f t="shared" si="87"/>
        <v>1809</v>
      </c>
      <c r="Q218" s="8">
        <f t="shared" si="67"/>
        <v>276894.29999999993</v>
      </c>
      <c r="R218" s="52" t="s">
        <v>92</v>
      </c>
    </row>
    <row r="219" spans="1:19" x14ac:dyDescent="0.35">
      <c r="A219" s="4">
        <v>44265</v>
      </c>
      <c r="B219" s="20">
        <f t="shared" si="93"/>
        <v>3</v>
      </c>
      <c r="C219" s="20">
        <f t="shared" si="94"/>
        <v>2021</v>
      </c>
      <c r="D219" s="5" t="s">
        <v>315</v>
      </c>
      <c r="E219" s="5" t="s">
        <v>316</v>
      </c>
      <c r="F219" s="6" t="s">
        <v>317</v>
      </c>
      <c r="G219" s="6" t="s">
        <v>100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20">
        <f t="shared" si="79"/>
        <v>3</v>
      </c>
      <c r="M219" s="20">
        <f t="shared" si="80"/>
        <v>2021</v>
      </c>
      <c r="N219" s="66">
        <v>3058</v>
      </c>
      <c r="O219" s="7">
        <f t="shared" ref="O219:O221" si="95">-N219</f>
        <v>-3058</v>
      </c>
      <c r="P219" s="7">
        <f t="shared" si="87"/>
        <v>0</v>
      </c>
      <c r="Q219" s="8">
        <f t="shared" si="67"/>
        <v>279952.29999999993</v>
      </c>
      <c r="R219" s="52" t="s">
        <v>5</v>
      </c>
      <c r="S219" s="1" t="s">
        <v>334</v>
      </c>
    </row>
    <row r="220" spans="1:19" x14ac:dyDescent="0.35">
      <c r="A220" s="4">
        <v>44265</v>
      </c>
      <c r="B220" s="20">
        <f t="shared" si="93"/>
        <v>3</v>
      </c>
      <c r="C220" s="20">
        <f t="shared" si="94"/>
        <v>2021</v>
      </c>
      <c r="D220" s="5" t="s">
        <v>315</v>
      </c>
      <c r="E220" s="5" t="s">
        <v>316</v>
      </c>
      <c r="F220" s="6" t="s">
        <v>317</v>
      </c>
      <c r="G220" s="6" t="s">
        <v>70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20">
        <f t="shared" si="79"/>
        <v>3</v>
      </c>
      <c r="M220" s="20">
        <f t="shared" si="80"/>
        <v>2021</v>
      </c>
      <c r="N220" s="66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52" t="s">
        <v>5</v>
      </c>
      <c r="S220" s="1" t="s">
        <v>334</v>
      </c>
    </row>
    <row r="221" spans="1:19" x14ac:dyDescent="0.35">
      <c r="A221" s="4">
        <v>44265</v>
      </c>
      <c r="B221" s="20">
        <f t="shared" si="93"/>
        <v>3</v>
      </c>
      <c r="C221" s="20">
        <f t="shared" si="94"/>
        <v>2021</v>
      </c>
      <c r="D221" s="5" t="s">
        <v>315</v>
      </c>
      <c r="E221" s="5" t="s">
        <v>316</v>
      </c>
      <c r="F221" s="6" t="s">
        <v>317</v>
      </c>
      <c r="G221" s="6" t="s">
        <v>318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20">
        <f t="shared" si="79"/>
        <v>3</v>
      </c>
      <c r="M221" s="20">
        <f t="shared" si="80"/>
        <v>2021</v>
      </c>
      <c r="N221" s="66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52" t="s">
        <v>5</v>
      </c>
      <c r="S221" s="1" t="s">
        <v>334</v>
      </c>
    </row>
    <row r="222" spans="1:19" x14ac:dyDescent="0.35">
      <c r="A222" s="4">
        <v>44266</v>
      </c>
      <c r="B222" s="20">
        <f t="shared" si="93"/>
        <v>3</v>
      </c>
      <c r="C222" s="20">
        <f t="shared" si="94"/>
        <v>2021</v>
      </c>
      <c r="D222" s="5" t="s">
        <v>319</v>
      </c>
      <c r="E222" s="5" t="s">
        <v>62</v>
      </c>
      <c r="F222" s="6" t="s">
        <v>61</v>
      </c>
      <c r="G222" s="6" t="s">
        <v>312</v>
      </c>
      <c r="H222" s="5">
        <v>2</v>
      </c>
      <c r="I222" s="5" t="s">
        <v>52</v>
      </c>
      <c r="J222" s="5">
        <v>60</v>
      </c>
      <c r="K222" s="4">
        <f t="shared" ref="K222:K246" si="96">A222+J222</f>
        <v>44326</v>
      </c>
      <c r="L222" s="20">
        <f t="shared" ref="L222:L226" si="97">MONTH(K222)</f>
        <v>5</v>
      </c>
      <c r="M222" s="20">
        <f t="shared" ref="M222:M226" si="98">YEAR(K222)</f>
        <v>2021</v>
      </c>
      <c r="N222" s="66">
        <v>3212</v>
      </c>
      <c r="P222" s="7">
        <f t="shared" si="87"/>
        <v>3212</v>
      </c>
      <c r="Q222" s="8">
        <f t="shared" si="67"/>
        <v>290913.54999999993</v>
      </c>
      <c r="R222" s="52" t="s">
        <v>92</v>
      </c>
    </row>
    <row r="223" spans="1:19" x14ac:dyDescent="0.35">
      <c r="A223" s="4">
        <v>44266</v>
      </c>
      <c r="B223" s="20">
        <f t="shared" ref="B223:B226" si="99">MONTH(A223)</f>
        <v>3</v>
      </c>
      <c r="C223" s="20">
        <f t="shared" ref="C223:C226" si="100">YEAR(A223)</f>
        <v>2021</v>
      </c>
      <c r="D223" s="5" t="s">
        <v>319</v>
      </c>
      <c r="E223" s="5" t="s">
        <v>62</v>
      </c>
      <c r="F223" s="6" t="s">
        <v>61</v>
      </c>
      <c r="G223" s="6" t="s">
        <v>312</v>
      </c>
      <c r="H223" s="5">
        <v>1</v>
      </c>
      <c r="I223" s="5" t="s">
        <v>52</v>
      </c>
      <c r="J223" s="5">
        <v>60</v>
      </c>
      <c r="K223" s="4">
        <f t="shared" si="96"/>
        <v>44326</v>
      </c>
      <c r="L223" s="20">
        <f t="shared" si="97"/>
        <v>5</v>
      </c>
      <c r="M223" s="20">
        <f t="shared" si="98"/>
        <v>2021</v>
      </c>
      <c r="N223" s="66">
        <v>1606</v>
      </c>
      <c r="P223" s="7">
        <f t="shared" si="87"/>
        <v>1606</v>
      </c>
      <c r="Q223" s="8">
        <f t="shared" si="67"/>
        <v>292519.54999999993</v>
      </c>
      <c r="R223" s="52" t="s">
        <v>92</v>
      </c>
    </row>
    <row r="224" spans="1:19" x14ac:dyDescent="0.35">
      <c r="A224" s="4">
        <v>44266</v>
      </c>
      <c r="B224" s="20">
        <f t="shared" si="99"/>
        <v>3</v>
      </c>
      <c r="C224" s="20">
        <f t="shared" si="100"/>
        <v>2021</v>
      </c>
      <c r="D224" s="5" t="s">
        <v>319</v>
      </c>
      <c r="E224" s="5" t="s">
        <v>62</v>
      </c>
      <c r="F224" s="6" t="s">
        <v>61</v>
      </c>
      <c r="G224" s="6" t="s">
        <v>101</v>
      </c>
      <c r="H224" s="5">
        <v>2</v>
      </c>
      <c r="I224" s="5" t="s">
        <v>52</v>
      </c>
      <c r="J224" s="5">
        <v>60</v>
      </c>
      <c r="K224" s="4">
        <f t="shared" si="96"/>
        <v>44326</v>
      </c>
      <c r="L224" s="20">
        <f t="shared" si="97"/>
        <v>5</v>
      </c>
      <c r="M224" s="20">
        <f t="shared" si="98"/>
        <v>2021</v>
      </c>
      <c r="N224" s="66">
        <v>820.8</v>
      </c>
      <c r="P224" s="7">
        <f t="shared" si="87"/>
        <v>820.8</v>
      </c>
      <c r="Q224" s="8">
        <f t="shared" si="67"/>
        <v>293340.34999999992</v>
      </c>
      <c r="R224" s="52" t="s">
        <v>92</v>
      </c>
    </row>
    <row r="225" spans="1:18" ht="15" customHeight="1" x14ac:dyDescent="0.35">
      <c r="A225" s="4">
        <v>44266</v>
      </c>
      <c r="B225" s="20">
        <f t="shared" si="99"/>
        <v>3</v>
      </c>
      <c r="C225" s="20">
        <f t="shared" si="100"/>
        <v>2021</v>
      </c>
      <c r="D225" s="5" t="s">
        <v>319</v>
      </c>
      <c r="E225" s="5" t="s">
        <v>62</v>
      </c>
      <c r="F225" s="6" t="s">
        <v>61</v>
      </c>
      <c r="G225" s="6" t="s">
        <v>102</v>
      </c>
      <c r="H225" s="5">
        <v>2</v>
      </c>
      <c r="I225" s="5" t="s">
        <v>52</v>
      </c>
      <c r="J225" s="5">
        <v>60</v>
      </c>
      <c r="K225" s="4">
        <f t="shared" si="96"/>
        <v>44326</v>
      </c>
      <c r="L225" s="20">
        <f t="shared" si="97"/>
        <v>5</v>
      </c>
      <c r="M225" s="20">
        <f t="shared" si="98"/>
        <v>2021</v>
      </c>
      <c r="N225" s="66">
        <v>820.8</v>
      </c>
      <c r="P225" s="7">
        <f t="shared" si="87"/>
        <v>820.8</v>
      </c>
      <c r="Q225" s="8">
        <f t="shared" si="67"/>
        <v>294161.14999999991</v>
      </c>
      <c r="R225" s="52" t="s">
        <v>92</v>
      </c>
    </row>
    <row r="226" spans="1:18" ht="15" customHeight="1" x14ac:dyDescent="0.35">
      <c r="A226" s="4">
        <v>44279</v>
      </c>
      <c r="B226" s="20">
        <f t="shared" si="99"/>
        <v>3</v>
      </c>
      <c r="C226" s="20">
        <f t="shared" si="100"/>
        <v>2021</v>
      </c>
      <c r="D226" s="5" t="s">
        <v>321</v>
      </c>
      <c r="E226" s="5" t="s">
        <v>237</v>
      </c>
      <c r="F226" s="6" t="s">
        <v>238</v>
      </c>
      <c r="G226" s="6" t="s">
        <v>101</v>
      </c>
      <c r="H226" s="5">
        <v>2</v>
      </c>
      <c r="I226" s="5" t="s">
        <v>5</v>
      </c>
      <c r="J226" s="5">
        <v>0</v>
      </c>
      <c r="K226" s="4">
        <f t="shared" si="96"/>
        <v>44279</v>
      </c>
      <c r="L226" s="20">
        <f t="shared" si="97"/>
        <v>3</v>
      </c>
      <c r="M226" s="20">
        <f t="shared" si="98"/>
        <v>2021</v>
      </c>
      <c r="N226" s="66">
        <v>918</v>
      </c>
      <c r="P226" s="7">
        <f t="shared" si="87"/>
        <v>918</v>
      </c>
      <c r="Q226" s="8">
        <f t="shared" ref="Q226:Q247" si="101">SUM(Q225+N226)</f>
        <v>295079.14999999991</v>
      </c>
      <c r="R226" s="52" t="s">
        <v>92</v>
      </c>
    </row>
    <row r="227" spans="1:18" ht="15" customHeight="1" x14ac:dyDescent="0.35">
      <c r="A227" s="4">
        <v>44279</v>
      </c>
      <c r="B227" s="20">
        <v>3</v>
      </c>
      <c r="C227" s="20">
        <v>2021</v>
      </c>
      <c r="D227" s="5" t="s">
        <v>321</v>
      </c>
      <c r="E227" s="5" t="s">
        <v>237</v>
      </c>
      <c r="F227" s="6" t="s">
        <v>238</v>
      </c>
      <c r="G227" s="6" t="s">
        <v>102</v>
      </c>
      <c r="H227" s="5">
        <v>2</v>
      </c>
      <c r="I227" s="5" t="s">
        <v>5</v>
      </c>
      <c r="J227" s="5">
        <v>0</v>
      </c>
      <c r="K227" s="4">
        <f t="shared" si="96"/>
        <v>44279</v>
      </c>
      <c r="L227" s="20">
        <f t="shared" ref="L227:L246" si="102">MONTH(K227)</f>
        <v>3</v>
      </c>
      <c r="M227" s="20">
        <f t="shared" ref="M227:M246" si="103">YEAR(K227)</f>
        <v>2021</v>
      </c>
      <c r="N227" s="66">
        <v>918</v>
      </c>
      <c r="P227" s="7">
        <f t="shared" si="87"/>
        <v>918</v>
      </c>
      <c r="Q227" s="8">
        <f t="shared" si="101"/>
        <v>295997.14999999991</v>
      </c>
      <c r="R227" s="52" t="s">
        <v>92</v>
      </c>
    </row>
    <row r="228" spans="1:18" ht="15" customHeight="1" x14ac:dyDescent="0.35">
      <c r="A228" s="4">
        <v>44279</v>
      </c>
      <c r="B228" s="20">
        <v>3</v>
      </c>
      <c r="C228" s="20">
        <v>2021</v>
      </c>
      <c r="D228" s="5" t="s">
        <v>321</v>
      </c>
      <c r="E228" s="5" t="s">
        <v>237</v>
      </c>
      <c r="F228" s="6" t="s">
        <v>238</v>
      </c>
      <c r="G228" s="6" t="s">
        <v>18</v>
      </c>
      <c r="H228" s="5">
        <v>3</v>
      </c>
      <c r="I228" s="5" t="s">
        <v>5</v>
      </c>
      <c r="J228" s="5">
        <v>0</v>
      </c>
      <c r="K228" s="4">
        <f t="shared" si="96"/>
        <v>44279</v>
      </c>
      <c r="L228" s="20">
        <f t="shared" si="102"/>
        <v>3</v>
      </c>
      <c r="M228" s="20">
        <f t="shared" si="103"/>
        <v>2021</v>
      </c>
      <c r="N228" s="66">
        <v>300</v>
      </c>
      <c r="P228" s="7">
        <f t="shared" si="87"/>
        <v>300</v>
      </c>
      <c r="Q228" s="8">
        <f t="shared" si="101"/>
        <v>296297.14999999991</v>
      </c>
      <c r="R228" s="52" t="s">
        <v>92</v>
      </c>
    </row>
    <row r="229" spans="1:18" ht="15" customHeight="1" x14ac:dyDescent="0.35">
      <c r="A229" s="4">
        <v>44279</v>
      </c>
      <c r="B229" s="20">
        <v>3</v>
      </c>
      <c r="C229" s="20">
        <v>2021</v>
      </c>
      <c r="D229" s="5" t="s">
        <v>321</v>
      </c>
      <c r="E229" s="5" t="s">
        <v>237</v>
      </c>
      <c r="F229" s="6" t="s">
        <v>238</v>
      </c>
      <c r="G229" s="6" t="s">
        <v>325</v>
      </c>
      <c r="H229" s="5">
        <v>2</v>
      </c>
      <c r="I229" s="5" t="s">
        <v>5</v>
      </c>
      <c r="J229" s="5">
        <v>0</v>
      </c>
      <c r="K229" s="4">
        <f t="shared" si="96"/>
        <v>44279</v>
      </c>
      <c r="L229" s="20">
        <f t="shared" si="102"/>
        <v>3</v>
      </c>
      <c r="M229" s="20">
        <f t="shared" si="103"/>
        <v>2021</v>
      </c>
      <c r="N229" s="66">
        <v>760</v>
      </c>
      <c r="P229" s="7">
        <f t="shared" si="87"/>
        <v>760</v>
      </c>
      <c r="Q229" s="8">
        <f t="shared" si="101"/>
        <v>297057.14999999991</v>
      </c>
      <c r="R229" s="52" t="s">
        <v>92</v>
      </c>
    </row>
    <row r="230" spans="1:18" ht="15" customHeight="1" x14ac:dyDescent="0.35">
      <c r="A230" s="4">
        <v>44279</v>
      </c>
      <c r="B230" s="20">
        <v>3</v>
      </c>
      <c r="C230" s="20">
        <v>2021</v>
      </c>
      <c r="D230" s="5" t="s">
        <v>321</v>
      </c>
      <c r="E230" s="5" t="s">
        <v>237</v>
      </c>
      <c r="F230" s="6" t="s">
        <v>238</v>
      </c>
      <c r="G230" s="6" t="s">
        <v>25</v>
      </c>
      <c r="H230" s="5">
        <v>3</v>
      </c>
      <c r="I230" s="5" t="s">
        <v>5</v>
      </c>
      <c r="J230" s="5">
        <v>0</v>
      </c>
      <c r="K230" s="4">
        <f t="shared" si="96"/>
        <v>44279</v>
      </c>
      <c r="L230" s="20">
        <f t="shared" si="102"/>
        <v>3</v>
      </c>
      <c r="M230" s="20">
        <f t="shared" si="103"/>
        <v>2021</v>
      </c>
      <c r="N230" s="66">
        <v>738</v>
      </c>
      <c r="P230" s="7">
        <f t="shared" si="87"/>
        <v>738</v>
      </c>
      <c r="Q230" s="8">
        <f t="shared" si="101"/>
        <v>297795.14999999991</v>
      </c>
      <c r="R230" s="52" t="s">
        <v>92</v>
      </c>
    </row>
    <row r="231" spans="1:18" ht="15" customHeight="1" x14ac:dyDescent="0.35">
      <c r="A231" s="4">
        <v>44279</v>
      </c>
      <c r="B231" s="20">
        <v>3</v>
      </c>
      <c r="C231" s="20">
        <v>2021</v>
      </c>
      <c r="D231" s="5" t="s">
        <v>321</v>
      </c>
      <c r="E231" s="5" t="s">
        <v>237</v>
      </c>
      <c r="F231" s="6" t="s">
        <v>238</v>
      </c>
      <c r="G231" s="6" t="s">
        <v>185</v>
      </c>
      <c r="H231" s="5">
        <v>4</v>
      </c>
      <c r="I231" s="5" t="s">
        <v>5</v>
      </c>
      <c r="J231" s="5">
        <v>0</v>
      </c>
      <c r="K231" s="4">
        <f t="shared" si="96"/>
        <v>44279</v>
      </c>
      <c r="L231" s="20">
        <f t="shared" si="102"/>
        <v>3</v>
      </c>
      <c r="M231" s="20">
        <f t="shared" si="103"/>
        <v>2021</v>
      </c>
      <c r="N231" s="66">
        <v>180</v>
      </c>
      <c r="P231" s="7">
        <f t="shared" si="87"/>
        <v>180</v>
      </c>
      <c r="Q231" s="8">
        <f t="shared" si="101"/>
        <v>297975.14999999991</v>
      </c>
      <c r="R231" s="52" t="s">
        <v>92</v>
      </c>
    </row>
    <row r="232" spans="1:18" ht="15" customHeight="1" x14ac:dyDescent="0.35">
      <c r="A232" s="4">
        <v>44279</v>
      </c>
      <c r="B232" s="20">
        <v>3</v>
      </c>
      <c r="C232" s="20">
        <v>2021</v>
      </c>
      <c r="D232" s="5" t="s">
        <v>321</v>
      </c>
      <c r="E232" s="5" t="s">
        <v>237</v>
      </c>
      <c r="F232" s="6" t="s">
        <v>238</v>
      </c>
      <c r="G232" s="6" t="s">
        <v>326</v>
      </c>
      <c r="H232" s="5">
        <v>1</v>
      </c>
      <c r="I232" s="5" t="s">
        <v>5</v>
      </c>
      <c r="J232" s="5">
        <v>0</v>
      </c>
      <c r="K232" s="4">
        <f t="shared" si="96"/>
        <v>44279</v>
      </c>
      <c r="L232" s="20">
        <f t="shared" si="102"/>
        <v>3</v>
      </c>
      <c r="M232" s="20">
        <f t="shared" si="103"/>
        <v>2021</v>
      </c>
      <c r="N232" s="66">
        <v>68</v>
      </c>
      <c r="P232" s="7">
        <f t="shared" si="87"/>
        <v>68</v>
      </c>
      <c r="Q232" s="8">
        <f t="shared" si="101"/>
        <v>298043.14999999991</v>
      </c>
      <c r="R232" s="52" t="s">
        <v>92</v>
      </c>
    </row>
    <row r="233" spans="1:18" ht="15" customHeight="1" x14ac:dyDescent="0.35">
      <c r="A233" s="4">
        <v>44279</v>
      </c>
      <c r="B233" s="20">
        <v>3</v>
      </c>
      <c r="C233" s="20">
        <v>2021</v>
      </c>
      <c r="D233" s="5" t="s">
        <v>321</v>
      </c>
      <c r="E233" s="5" t="s">
        <v>237</v>
      </c>
      <c r="F233" s="6" t="s">
        <v>238</v>
      </c>
      <c r="G233" s="6" t="s">
        <v>327</v>
      </c>
      <c r="H233" s="5">
        <v>2</v>
      </c>
      <c r="I233" s="5" t="s">
        <v>5</v>
      </c>
      <c r="J233" s="5">
        <v>0</v>
      </c>
      <c r="K233" s="4">
        <f t="shared" si="96"/>
        <v>44279</v>
      </c>
      <c r="L233" s="20">
        <f t="shared" si="102"/>
        <v>3</v>
      </c>
      <c r="M233" s="20">
        <f t="shared" si="103"/>
        <v>2021</v>
      </c>
      <c r="N233" s="66">
        <v>130</v>
      </c>
      <c r="P233" s="7">
        <f t="shared" si="87"/>
        <v>130</v>
      </c>
      <c r="Q233" s="8">
        <f t="shared" si="101"/>
        <v>298173.14999999991</v>
      </c>
      <c r="R233" s="52" t="s">
        <v>92</v>
      </c>
    </row>
    <row r="234" spans="1:18" ht="15" customHeight="1" x14ac:dyDescent="0.35">
      <c r="A234" s="4">
        <v>44279</v>
      </c>
      <c r="B234" s="20">
        <v>3</v>
      </c>
      <c r="C234" s="20">
        <v>2021</v>
      </c>
      <c r="D234" s="5" t="s">
        <v>321</v>
      </c>
      <c r="E234" s="5" t="s">
        <v>237</v>
      </c>
      <c r="F234" s="6" t="s">
        <v>238</v>
      </c>
      <c r="G234" s="6" t="s">
        <v>328</v>
      </c>
      <c r="H234" s="5">
        <v>1</v>
      </c>
      <c r="I234" s="5" t="s">
        <v>5</v>
      </c>
      <c r="J234" s="5">
        <v>0</v>
      </c>
      <c r="K234" s="4">
        <f t="shared" si="96"/>
        <v>44279</v>
      </c>
      <c r="L234" s="20">
        <f t="shared" si="102"/>
        <v>3</v>
      </c>
      <c r="M234" s="20">
        <f t="shared" si="103"/>
        <v>2021</v>
      </c>
      <c r="N234" s="66">
        <v>42</v>
      </c>
      <c r="P234" s="7">
        <f t="shared" si="87"/>
        <v>42</v>
      </c>
      <c r="Q234" s="8">
        <f t="shared" si="101"/>
        <v>298215.14999999991</v>
      </c>
      <c r="R234" s="52" t="s">
        <v>92</v>
      </c>
    </row>
    <row r="235" spans="1:18" ht="15" customHeight="1" x14ac:dyDescent="0.35">
      <c r="A235" s="4">
        <v>44279</v>
      </c>
      <c r="B235" s="20">
        <v>3</v>
      </c>
      <c r="C235" s="20">
        <v>2021</v>
      </c>
      <c r="D235" s="5" t="s">
        <v>321</v>
      </c>
      <c r="E235" s="5" t="s">
        <v>237</v>
      </c>
      <c r="F235" s="6" t="s">
        <v>238</v>
      </c>
      <c r="G235" s="6" t="s">
        <v>329</v>
      </c>
      <c r="H235" s="5">
        <v>1</v>
      </c>
      <c r="I235" s="5" t="s">
        <v>5</v>
      </c>
      <c r="J235" s="5">
        <v>0</v>
      </c>
      <c r="K235" s="4">
        <f t="shared" si="96"/>
        <v>44279</v>
      </c>
      <c r="L235" s="20">
        <f t="shared" si="102"/>
        <v>3</v>
      </c>
      <c r="M235" s="20">
        <f t="shared" si="103"/>
        <v>2021</v>
      </c>
      <c r="N235" s="66">
        <v>60</v>
      </c>
      <c r="P235" s="7">
        <f t="shared" si="87"/>
        <v>60</v>
      </c>
      <c r="Q235" s="8">
        <f t="shared" si="101"/>
        <v>298275.14999999991</v>
      </c>
      <c r="R235" s="52" t="s">
        <v>92</v>
      </c>
    </row>
    <row r="236" spans="1:18" ht="15" customHeight="1" x14ac:dyDescent="0.35">
      <c r="A236" s="4">
        <v>44279</v>
      </c>
      <c r="B236" s="20">
        <v>3</v>
      </c>
      <c r="C236" s="20">
        <v>2021</v>
      </c>
      <c r="D236" s="5" t="s">
        <v>321</v>
      </c>
      <c r="E236" s="5" t="s">
        <v>237</v>
      </c>
      <c r="F236" s="6" t="s">
        <v>238</v>
      </c>
      <c r="G236" s="6" t="s">
        <v>244</v>
      </c>
      <c r="H236" s="5">
        <v>2</v>
      </c>
      <c r="I236" s="5" t="s">
        <v>5</v>
      </c>
      <c r="J236" s="5">
        <v>0</v>
      </c>
      <c r="K236" s="4">
        <f t="shared" si="96"/>
        <v>44279</v>
      </c>
      <c r="L236" s="20">
        <f t="shared" si="102"/>
        <v>3</v>
      </c>
      <c r="M236" s="20">
        <f t="shared" si="103"/>
        <v>2021</v>
      </c>
      <c r="N236" s="66">
        <v>260</v>
      </c>
      <c r="P236" s="7">
        <f t="shared" si="87"/>
        <v>260</v>
      </c>
      <c r="Q236" s="8">
        <f t="shared" si="101"/>
        <v>298535.14999999991</v>
      </c>
      <c r="R236" s="52" t="s">
        <v>92</v>
      </c>
    </row>
    <row r="237" spans="1:18" ht="15" customHeight="1" x14ac:dyDescent="0.35">
      <c r="A237" s="4">
        <v>44278</v>
      </c>
      <c r="B237" s="20">
        <v>3</v>
      </c>
      <c r="C237" s="20">
        <v>2021</v>
      </c>
      <c r="D237" s="5" t="s">
        <v>322</v>
      </c>
      <c r="E237" s="5" t="s">
        <v>23</v>
      </c>
      <c r="F237" s="6" t="s">
        <v>24</v>
      </c>
      <c r="G237" s="6" t="s">
        <v>100</v>
      </c>
      <c r="H237" s="5">
        <v>5</v>
      </c>
      <c r="I237" s="5" t="s">
        <v>51</v>
      </c>
      <c r="J237" s="5">
        <v>120</v>
      </c>
      <c r="K237" s="4">
        <f t="shared" si="96"/>
        <v>44398</v>
      </c>
      <c r="L237" s="20">
        <f t="shared" si="102"/>
        <v>7</v>
      </c>
      <c r="M237" s="20">
        <f t="shared" si="103"/>
        <v>2021</v>
      </c>
      <c r="N237" s="66">
        <v>8140</v>
      </c>
      <c r="P237" s="7">
        <f t="shared" si="87"/>
        <v>8140</v>
      </c>
      <c r="Q237" s="8">
        <f t="shared" si="101"/>
        <v>306675.14999999991</v>
      </c>
      <c r="R237" s="52" t="s">
        <v>92</v>
      </c>
    </row>
    <row r="238" spans="1:18" ht="15" customHeight="1" x14ac:dyDescent="0.35">
      <c r="A238" s="4">
        <v>44279</v>
      </c>
      <c r="B238" s="20">
        <v>3</v>
      </c>
      <c r="C238" s="20">
        <v>2021</v>
      </c>
      <c r="D238" s="5" t="s">
        <v>322</v>
      </c>
      <c r="E238" s="5" t="s">
        <v>23</v>
      </c>
      <c r="F238" s="6" t="s">
        <v>24</v>
      </c>
      <c r="G238" s="6" t="s">
        <v>101</v>
      </c>
      <c r="H238" s="5">
        <v>4</v>
      </c>
      <c r="I238" s="5" t="s">
        <v>51</v>
      </c>
      <c r="J238" s="5">
        <v>120</v>
      </c>
      <c r="K238" s="4">
        <f t="shared" si="96"/>
        <v>44399</v>
      </c>
      <c r="L238" s="20">
        <f t="shared" si="102"/>
        <v>7</v>
      </c>
      <c r="M238" s="20">
        <f t="shared" si="103"/>
        <v>2021</v>
      </c>
      <c r="N238" s="66">
        <v>1641.6</v>
      </c>
      <c r="P238" s="7">
        <f t="shared" si="87"/>
        <v>1641.6</v>
      </c>
      <c r="Q238" s="8">
        <f t="shared" si="101"/>
        <v>308316.74999999988</v>
      </c>
      <c r="R238" s="52" t="s">
        <v>92</v>
      </c>
    </row>
    <row r="239" spans="1:18" ht="15" customHeight="1" x14ac:dyDescent="0.35">
      <c r="A239" s="4">
        <v>44279</v>
      </c>
      <c r="B239" s="20">
        <v>3</v>
      </c>
      <c r="C239" s="20">
        <v>2021</v>
      </c>
      <c r="D239" s="5" t="s">
        <v>322</v>
      </c>
      <c r="E239" s="5" t="s">
        <v>23</v>
      </c>
      <c r="F239" s="6" t="s">
        <v>24</v>
      </c>
      <c r="G239" s="6" t="s">
        <v>102</v>
      </c>
      <c r="H239" s="5">
        <v>4</v>
      </c>
      <c r="I239" s="5" t="s">
        <v>51</v>
      </c>
      <c r="J239" s="5">
        <v>120</v>
      </c>
      <c r="K239" s="4">
        <f t="shared" si="96"/>
        <v>44399</v>
      </c>
      <c r="L239" s="20">
        <f t="shared" si="102"/>
        <v>7</v>
      </c>
      <c r="M239" s="20">
        <f t="shared" si="103"/>
        <v>2021</v>
      </c>
      <c r="N239" s="66">
        <v>1641.6</v>
      </c>
      <c r="P239" s="7">
        <f t="shared" si="87"/>
        <v>1641.6</v>
      </c>
      <c r="Q239" s="8">
        <f t="shared" si="101"/>
        <v>309958.34999999986</v>
      </c>
      <c r="R239" s="52" t="s">
        <v>92</v>
      </c>
    </row>
    <row r="240" spans="1:18" ht="15" customHeight="1" x14ac:dyDescent="0.35">
      <c r="A240" s="4">
        <v>44279</v>
      </c>
      <c r="B240" s="20">
        <v>3</v>
      </c>
      <c r="C240" s="20">
        <v>2021</v>
      </c>
      <c r="D240" s="5" t="s">
        <v>322</v>
      </c>
      <c r="E240" s="5" t="s">
        <v>23</v>
      </c>
      <c r="F240" s="6" t="s">
        <v>24</v>
      </c>
      <c r="G240" s="6" t="s">
        <v>47</v>
      </c>
      <c r="H240" s="5">
        <v>4</v>
      </c>
      <c r="I240" s="5" t="s">
        <v>51</v>
      </c>
      <c r="J240" s="5">
        <v>120</v>
      </c>
      <c r="K240" s="4">
        <f t="shared" si="96"/>
        <v>44399</v>
      </c>
      <c r="L240" s="20">
        <f t="shared" si="102"/>
        <v>7</v>
      </c>
      <c r="M240" s="20">
        <f t="shared" si="103"/>
        <v>2021</v>
      </c>
      <c r="N240" s="66">
        <v>380</v>
      </c>
      <c r="P240" s="7">
        <f t="shared" si="87"/>
        <v>380</v>
      </c>
      <c r="Q240" s="8">
        <f t="shared" si="101"/>
        <v>310338.34999999986</v>
      </c>
      <c r="R240" s="52" t="s">
        <v>92</v>
      </c>
    </row>
    <row r="241" spans="1:19" ht="15" customHeight="1" x14ac:dyDescent="0.35">
      <c r="A241" s="4">
        <v>44279</v>
      </c>
      <c r="B241" s="20">
        <v>3</v>
      </c>
      <c r="C241" s="20">
        <v>2021</v>
      </c>
      <c r="D241" s="5" t="s">
        <v>323</v>
      </c>
      <c r="E241" s="5" t="s">
        <v>62</v>
      </c>
      <c r="F241" s="6" t="s">
        <v>61</v>
      </c>
      <c r="G241" s="6" t="s">
        <v>185</v>
      </c>
      <c r="H241" s="5">
        <v>2</v>
      </c>
      <c r="I241" s="5" t="s">
        <v>52</v>
      </c>
      <c r="J241" s="5">
        <v>60</v>
      </c>
      <c r="K241" s="4">
        <f t="shared" si="96"/>
        <v>44339</v>
      </c>
      <c r="L241" s="20">
        <f t="shared" si="102"/>
        <v>5</v>
      </c>
      <c r="M241" s="20">
        <f t="shared" si="103"/>
        <v>2021</v>
      </c>
      <c r="N241" s="66">
        <v>90</v>
      </c>
      <c r="P241" s="7">
        <f t="shared" si="87"/>
        <v>90</v>
      </c>
      <c r="Q241" s="8">
        <f t="shared" si="101"/>
        <v>310428.34999999986</v>
      </c>
      <c r="R241" s="52" t="s">
        <v>92</v>
      </c>
    </row>
    <row r="242" spans="1:19" ht="15" customHeight="1" x14ac:dyDescent="0.35">
      <c r="A242" s="4">
        <v>44279</v>
      </c>
      <c r="B242" s="20">
        <v>3</v>
      </c>
      <c r="C242" s="20">
        <v>2021</v>
      </c>
      <c r="D242" s="5" t="s">
        <v>324</v>
      </c>
      <c r="E242" s="5" t="s">
        <v>64</v>
      </c>
      <c r="F242" s="6" t="s">
        <v>65</v>
      </c>
      <c r="G242" s="6" t="s">
        <v>330</v>
      </c>
      <c r="H242" s="5">
        <v>5</v>
      </c>
      <c r="I242" s="5" t="s">
        <v>51</v>
      </c>
      <c r="J242" s="5" t="s">
        <v>156</v>
      </c>
      <c r="K242" s="4">
        <f t="shared" si="96"/>
        <v>44399</v>
      </c>
      <c r="L242" s="20">
        <f t="shared" si="102"/>
        <v>7</v>
      </c>
      <c r="M242" s="20">
        <f t="shared" si="103"/>
        <v>2021</v>
      </c>
      <c r="N242" s="66">
        <v>8250</v>
      </c>
      <c r="P242" s="7">
        <f t="shared" si="87"/>
        <v>8250</v>
      </c>
      <c r="Q242" s="8">
        <f t="shared" si="101"/>
        <v>318678.34999999986</v>
      </c>
      <c r="R242" s="52" t="s">
        <v>92</v>
      </c>
    </row>
    <row r="243" spans="1:19" ht="15" customHeight="1" x14ac:dyDescent="0.35">
      <c r="A243" s="4">
        <v>44279</v>
      </c>
      <c r="B243" s="20">
        <v>3</v>
      </c>
      <c r="C243" s="20">
        <v>2021</v>
      </c>
      <c r="D243" s="5" t="s">
        <v>324</v>
      </c>
      <c r="E243" s="5" t="s">
        <v>64</v>
      </c>
      <c r="F243" s="6" t="s">
        <v>65</v>
      </c>
      <c r="G243" s="6" t="s">
        <v>228</v>
      </c>
      <c r="H243" s="5">
        <v>5</v>
      </c>
      <c r="I243" s="5" t="s">
        <v>51</v>
      </c>
      <c r="J243" s="5" t="s">
        <v>156</v>
      </c>
      <c r="K243" s="4">
        <f t="shared" si="96"/>
        <v>44399</v>
      </c>
      <c r="L243" s="20">
        <f t="shared" si="102"/>
        <v>7</v>
      </c>
      <c r="M243" s="20">
        <f t="shared" si="103"/>
        <v>2021</v>
      </c>
      <c r="N243" s="66">
        <v>1170</v>
      </c>
      <c r="P243" s="7">
        <f t="shared" si="87"/>
        <v>1170</v>
      </c>
      <c r="Q243" s="8">
        <f t="shared" si="101"/>
        <v>319848.34999999986</v>
      </c>
      <c r="R243" s="52" t="s">
        <v>92</v>
      </c>
    </row>
    <row r="244" spans="1:19" ht="15" customHeight="1" x14ac:dyDescent="0.35">
      <c r="A244" s="4">
        <v>44279</v>
      </c>
      <c r="B244" s="20">
        <v>3</v>
      </c>
      <c r="C244" s="20">
        <v>2021</v>
      </c>
      <c r="D244" s="5" t="s">
        <v>324</v>
      </c>
      <c r="E244" s="5" t="s">
        <v>64</v>
      </c>
      <c r="F244" s="6" t="s">
        <v>65</v>
      </c>
      <c r="G244" s="6" t="s">
        <v>67</v>
      </c>
      <c r="H244" s="5">
        <v>5</v>
      </c>
      <c r="I244" s="5" t="s">
        <v>51</v>
      </c>
      <c r="J244" s="5" t="s">
        <v>156</v>
      </c>
      <c r="K244" s="4">
        <f t="shared" si="96"/>
        <v>44399</v>
      </c>
      <c r="L244" s="20">
        <f t="shared" si="102"/>
        <v>7</v>
      </c>
      <c r="M244" s="20">
        <f t="shared" si="103"/>
        <v>2021</v>
      </c>
      <c r="N244" s="66">
        <v>275</v>
      </c>
      <c r="P244" s="7">
        <f t="shared" si="87"/>
        <v>275</v>
      </c>
      <c r="Q244" s="8">
        <f t="shared" si="101"/>
        <v>320123.34999999986</v>
      </c>
      <c r="R244" s="52" t="s">
        <v>92</v>
      </c>
    </row>
    <row r="245" spans="1:19" ht="15" customHeight="1" x14ac:dyDescent="0.35">
      <c r="A245" s="4">
        <v>44279</v>
      </c>
      <c r="B245" s="20">
        <v>3</v>
      </c>
      <c r="C245" s="20">
        <v>2021</v>
      </c>
      <c r="D245" s="5" t="s">
        <v>324</v>
      </c>
      <c r="E245" s="5" t="s">
        <v>64</v>
      </c>
      <c r="F245" s="6" t="s">
        <v>65</v>
      </c>
      <c r="G245" s="6" t="s">
        <v>47</v>
      </c>
      <c r="H245" s="5">
        <v>4</v>
      </c>
      <c r="I245" s="5" t="s">
        <v>51</v>
      </c>
      <c r="J245" s="5" t="s">
        <v>156</v>
      </c>
      <c r="K245" s="4">
        <f t="shared" si="96"/>
        <v>44399</v>
      </c>
      <c r="L245" s="20">
        <f t="shared" si="102"/>
        <v>7</v>
      </c>
      <c r="M245" s="20">
        <f t="shared" si="103"/>
        <v>2021</v>
      </c>
      <c r="N245" s="66">
        <v>380</v>
      </c>
      <c r="P245" s="7">
        <f t="shared" si="87"/>
        <v>380</v>
      </c>
      <c r="Q245" s="8">
        <f t="shared" si="101"/>
        <v>320503.34999999986</v>
      </c>
      <c r="R245" s="52" t="s">
        <v>92</v>
      </c>
    </row>
    <row r="246" spans="1:19" ht="15" customHeight="1" x14ac:dyDescent="0.35">
      <c r="A246" s="4">
        <v>44280</v>
      </c>
      <c r="B246" s="20">
        <v>3</v>
      </c>
      <c r="C246" s="20">
        <v>2021</v>
      </c>
      <c r="D246" s="5" t="s">
        <v>331</v>
      </c>
      <c r="E246" s="5" t="s">
        <v>269</v>
      </c>
      <c r="F246" s="6" t="s">
        <v>274</v>
      </c>
      <c r="G246" s="6" t="s">
        <v>25</v>
      </c>
      <c r="H246" s="5">
        <v>1</v>
      </c>
      <c r="I246" s="5" t="s">
        <v>5</v>
      </c>
      <c r="J246" s="5">
        <v>0</v>
      </c>
      <c r="K246" s="4">
        <f t="shared" si="96"/>
        <v>44280</v>
      </c>
      <c r="L246" s="20">
        <f t="shared" si="102"/>
        <v>3</v>
      </c>
      <c r="M246" s="20">
        <f t="shared" si="103"/>
        <v>2021</v>
      </c>
      <c r="N246" s="66">
        <v>240</v>
      </c>
      <c r="O246" s="7">
        <v>-240</v>
      </c>
      <c r="P246" s="7">
        <f t="shared" si="87"/>
        <v>0</v>
      </c>
      <c r="Q246" s="8">
        <f t="shared" si="101"/>
        <v>320743.34999999986</v>
      </c>
      <c r="R246" s="52" t="s">
        <v>5</v>
      </c>
    </row>
    <row r="247" spans="1:19" ht="15" customHeight="1" x14ac:dyDescent="0.35">
      <c r="A247" s="4">
        <v>44285</v>
      </c>
      <c r="B247" s="20">
        <v>3</v>
      </c>
      <c r="C247" s="20">
        <v>2021</v>
      </c>
      <c r="D247" s="5" t="s">
        <v>337</v>
      </c>
      <c r="E247" s="5" t="s">
        <v>23</v>
      </c>
      <c r="F247" s="6" t="s">
        <v>24</v>
      </c>
      <c r="G247" s="6" t="s">
        <v>338</v>
      </c>
      <c r="H247" s="5">
        <v>2</v>
      </c>
      <c r="I247" s="5" t="s">
        <v>51</v>
      </c>
      <c r="J247" s="5">
        <v>120</v>
      </c>
      <c r="K247" s="4">
        <f t="shared" ref="K247" si="104">A247+J247</f>
        <v>44405</v>
      </c>
      <c r="L247" s="20">
        <f t="shared" ref="L247" si="105">MONTH(K247)</f>
        <v>7</v>
      </c>
      <c r="M247" s="20">
        <f t="shared" ref="M247" si="106">YEAR(K247)</f>
        <v>2021</v>
      </c>
      <c r="N247" s="66">
        <v>3510</v>
      </c>
      <c r="P247" s="7">
        <f t="shared" si="87"/>
        <v>3510</v>
      </c>
      <c r="Q247" s="8">
        <f t="shared" si="101"/>
        <v>324253.34999999986</v>
      </c>
      <c r="R247" s="52" t="s">
        <v>92</v>
      </c>
    </row>
    <row r="248" spans="1:19" ht="15" customHeight="1" x14ac:dyDescent="0.35">
      <c r="A248" s="4"/>
      <c r="K248" s="4"/>
      <c r="L248" s="20"/>
      <c r="M248" s="20"/>
      <c r="N248" s="66"/>
      <c r="Q248" s="8"/>
      <c r="R248" s="52"/>
    </row>
    <row r="249" spans="1:19" ht="15" customHeight="1" x14ac:dyDescent="0.35">
      <c r="A249" s="4"/>
      <c r="K249" s="4"/>
      <c r="L249" s="20"/>
      <c r="M249" s="20"/>
      <c r="N249" s="66"/>
      <c r="Q249" s="8"/>
      <c r="R249" s="52"/>
    </row>
    <row r="250" spans="1:19" ht="15" customHeight="1" x14ac:dyDescent="0.35">
      <c r="A250" s="4"/>
      <c r="K250" s="4"/>
      <c r="L250" s="20"/>
      <c r="M250" s="20"/>
      <c r="N250" s="66"/>
      <c r="Q250" s="8"/>
      <c r="R250" s="52"/>
    </row>
    <row r="251" spans="1:19" x14ac:dyDescent="0.35">
      <c r="A251" s="4"/>
      <c r="K251" s="4"/>
      <c r="L251" s="20"/>
      <c r="M251" s="20"/>
      <c r="N251" s="38"/>
      <c r="Q251" s="8"/>
      <c r="R251" s="52"/>
      <c r="S251" s="12"/>
    </row>
    <row r="252" spans="1:19" x14ac:dyDescent="0.35">
      <c r="A252" s="4"/>
      <c r="K252" s="4"/>
      <c r="L252" s="20"/>
      <c r="M252" s="20"/>
      <c r="N252" s="38"/>
      <c r="Q252" s="8"/>
      <c r="R252" s="52"/>
      <c r="S252" s="12"/>
    </row>
    <row r="253" spans="1:19" x14ac:dyDescent="0.35">
      <c r="A253" s="4"/>
      <c r="K253" s="4"/>
      <c r="L253" s="20"/>
      <c r="M253" s="20"/>
      <c r="N253" s="38"/>
      <c r="Q253" s="8"/>
      <c r="R253" s="52"/>
      <c r="S253" s="12"/>
    </row>
    <row r="254" spans="1:19" x14ac:dyDescent="0.35">
      <c r="A254" s="4"/>
      <c r="K254" s="4"/>
      <c r="Q254" s="8"/>
      <c r="R254" s="52"/>
      <c r="S254" s="12"/>
    </row>
    <row r="255" spans="1:19" x14ac:dyDescent="0.35">
      <c r="R255" s="52"/>
      <c r="S255" s="12"/>
    </row>
    <row r="256" spans="1:19" x14ac:dyDescent="0.35">
      <c r="K256" s="13" t="s">
        <v>201</v>
      </c>
      <c r="N256" s="46">
        <f>SUM(N2:N255)</f>
        <v>324253.34999999986</v>
      </c>
      <c r="O256" s="48">
        <f>SUM(O2:O255)</f>
        <v>-237839.74999999997</v>
      </c>
      <c r="P256" s="50">
        <f>SUM(P2:P255)</f>
        <v>86413.6</v>
      </c>
      <c r="Q256" s="24">
        <f>SUM(N256+O256)</f>
        <v>86413.599999999889</v>
      </c>
    </row>
    <row r="257" spans="14:19" x14ac:dyDescent="0.35">
      <c r="N257" s="47" t="s">
        <v>204</v>
      </c>
      <c r="O257" s="49" t="s">
        <v>202</v>
      </c>
      <c r="P257" s="51" t="s">
        <v>203</v>
      </c>
      <c r="Q257" s="52"/>
    </row>
    <row r="258" spans="14:19" x14ac:dyDescent="0.35">
      <c r="N258" s="43"/>
      <c r="O258" s="43"/>
      <c r="P258" s="43"/>
      <c r="Q258" s="5"/>
    </row>
    <row r="260" spans="14:19" x14ac:dyDescent="0.35">
      <c r="O260" s="7">
        <f>SUM(O256)</f>
        <v>-237839.74999999997</v>
      </c>
      <c r="P260" s="42" t="s">
        <v>200</v>
      </c>
      <c r="Q260" s="44" t="s">
        <v>335</v>
      </c>
    </row>
    <row r="261" spans="14:19" x14ac:dyDescent="0.35">
      <c r="O261" s="7">
        <v>0.5</v>
      </c>
      <c r="P261" s="42" t="s">
        <v>200</v>
      </c>
      <c r="Q261" s="77" t="s">
        <v>309</v>
      </c>
    </row>
    <row r="262" spans="14:19" x14ac:dyDescent="0.35">
      <c r="O262" s="7">
        <v>240</v>
      </c>
      <c r="P262" s="42" t="s">
        <v>200</v>
      </c>
      <c r="Q262" s="77" t="s">
        <v>336</v>
      </c>
    </row>
    <row r="263" spans="14:19" ht="16" thickBot="1" x14ac:dyDescent="0.4">
      <c r="O263" s="45">
        <f>SUM(O260:O262)</f>
        <v>-237599.24999999997</v>
      </c>
      <c r="P263" s="42" t="s">
        <v>200</v>
      </c>
      <c r="Q263" s="76" t="s">
        <v>300</v>
      </c>
    </row>
    <row r="264" spans="14:19" ht="16" thickTop="1" x14ac:dyDescent="0.35"/>
    <row r="265" spans="14:19" x14ac:dyDescent="0.35">
      <c r="Q265" s="60"/>
      <c r="R265" s="67"/>
      <c r="S265" s="61"/>
    </row>
    <row r="266" spans="14:19" x14ac:dyDescent="0.35">
      <c r="P266" s="7">
        <v>2887</v>
      </c>
      <c r="Q266" s="60" t="s">
        <v>310</v>
      </c>
      <c r="R266" s="67"/>
      <c r="S266" s="61"/>
    </row>
    <row r="267" spans="14:19" ht="16" thickBot="1" x14ac:dyDescent="0.4">
      <c r="P267" s="45">
        <f>SUM(P265:P266)</f>
        <v>2887</v>
      </c>
    </row>
    <row r="268" spans="14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AA82"/>
  <sheetViews>
    <sheetView topLeftCell="A7" workbookViewId="0">
      <selection activeCell="G24" sqref="G24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9" width="8.90625" bestFit="1" customWidth="1"/>
    <col min="10" max="10" width="10.7265625" bestFit="1" customWidth="1"/>
    <col min="11" max="18" width="1.7265625" customWidth="1"/>
    <col min="19" max="19" width="31.7265625" customWidth="1"/>
    <col min="20" max="20" width="11.6328125" customWidth="1"/>
    <col min="21" max="21" width="13.6328125" bestFit="1" customWidth="1"/>
    <col min="22" max="26" width="8.90625" bestFit="1" customWidth="1"/>
    <col min="27" max="27" width="10.7265625" bestFit="1" customWidth="1"/>
    <col min="28" max="29" width="8.90625" bestFit="1" customWidth="1"/>
    <col min="30" max="31" width="10.7265625" bestFit="1" customWidth="1"/>
    <col min="32" max="32" width="9.54296875" bestFit="1" customWidth="1"/>
    <col min="33" max="33" width="10.7265625" bestFit="1" customWidth="1"/>
    <col min="34" max="41" width="17.6328125" bestFit="1" customWidth="1"/>
    <col min="42" max="42" width="22.453125" bestFit="1" customWidth="1"/>
    <col min="43" max="43" width="15.6328125" bestFit="1" customWidth="1"/>
  </cols>
  <sheetData>
    <row r="1" spans="1:27" x14ac:dyDescent="0.35">
      <c r="A1" t="s">
        <v>209</v>
      </c>
    </row>
    <row r="2" spans="1:27" x14ac:dyDescent="0.35">
      <c r="A2" t="s">
        <v>232</v>
      </c>
    </row>
    <row r="4" spans="1:27" x14ac:dyDescent="0.35">
      <c r="A4" s="21" t="s">
        <v>206</v>
      </c>
      <c r="B4" s="21" t="s">
        <v>92</v>
      </c>
      <c r="S4" s="21" t="s">
        <v>206</v>
      </c>
      <c r="V4" s="21" t="s">
        <v>92</v>
      </c>
    </row>
    <row r="5" spans="1:27" x14ac:dyDescent="0.35">
      <c r="A5" s="21" t="s">
        <v>1</v>
      </c>
      <c r="B5">
        <v>0</v>
      </c>
      <c r="C5">
        <v>45</v>
      </c>
      <c r="D5">
        <v>60</v>
      </c>
      <c r="E5" t="s">
        <v>156</v>
      </c>
      <c r="F5">
        <v>120</v>
      </c>
      <c r="G5" t="s">
        <v>136</v>
      </c>
      <c r="S5" s="21" t="s">
        <v>1</v>
      </c>
      <c r="T5" s="21" t="s">
        <v>214</v>
      </c>
      <c r="U5" s="21" t="s">
        <v>168</v>
      </c>
      <c r="V5">
        <v>0</v>
      </c>
      <c r="W5">
        <v>45</v>
      </c>
      <c r="X5">
        <v>60</v>
      </c>
      <c r="Y5" t="s">
        <v>156</v>
      </c>
      <c r="Z5">
        <v>120</v>
      </c>
      <c r="AA5" t="s">
        <v>136</v>
      </c>
    </row>
    <row r="6" spans="1:27" x14ac:dyDescent="0.35">
      <c r="A6" t="s">
        <v>36</v>
      </c>
      <c r="B6" s="30">
        <v>0</v>
      </c>
      <c r="C6" s="30"/>
      <c r="D6" s="30"/>
      <c r="E6" s="30"/>
      <c r="F6" s="30"/>
      <c r="G6" s="30">
        <v>0</v>
      </c>
      <c r="S6" t="s">
        <v>36</v>
      </c>
      <c r="T6">
        <v>2020</v>
      </c>
      <c r="U6">
        <v>8</v>
      </c>
      <c r="V6" s="30">
        <v>0</v>
      </c>
      <c r="W6" s="30"/>
      <c r="X6" s="30"/>
      <c r="Y6" s="30"/>
      <c r="Z6" s="30"/>
      <c r="AA6" s="30">
        <v>0</v>
      </c>
    </row>
    <row r="7" spans="1:27" x14ac:dyDescent="0.35">
      <c r="A7" t="s">
        <v>48</v>
      </c>
      <c r="B7" s="30"/>
      <c r="C7" s="30"/>
      <c r="D7" s="30">
        <v>0</v>
      </c>
      <c r="E7" s="30"/>
      <c r="F7" s="30"/>
      <c r="G7" s="30">
        <v>0</v>
      </c>
      <c r="U7">
        <v>10</v>
      </c>
      <c r="V7" s="30">
        <v>0</v>
      </c>
      <c r="W7" s="30"/>
      <c r="X7" s="30"/>
      <c r="Y7" s="30"/>
      <c r="Z7" s="30"/>
      <c r="AA7" s="30">
        <v>0</v>
      </c>
    </row>
    <row r="8" spans="1:27" x14ac:dyDescent="0.35">
      <c r="A8" t="s">
        <v>61</v>
      </c>
      <c r="B8" s="30"/>
      <c r="C8" s="30"/>
      <c r="D8" s="30">
        <v>6549.6</v>
      </c>
      <c r="E8" s="30"/>
      <c r="F8" s="30"/>
      <c r="G8" s="30">
        <v>6549.6</v>
      </c>
      <c r="U8">
        <v>11</v>
      </c>
      <c r="V8" s="30">
        <v>0</v>
      </c>
      <c r="W8" s="30"/>
      <c r="X8" s="30"/>
      <c r="Y8" s="30"/>
      <c r="Z8" s="30"/>
      <c r="AA8" s="30">
        <v>0</v>
      </c>
    </row>
    <row r="9" spans="1:27" x14ac:dyDescent="0.35">
      <c r="A9" t="s">
        <v>8</v>
      </c>
      <c r="B9" s="30">
        <v>0</v>
      </c>
      <c r="C9" s="30"/>
      <c r="D9" s="30"/>
      <c r="E9" s="30"/>
      <c r="F9" s="30"/>
      <c r="G9" s="30">
        <v>0</v>
      </c>
      <c r="T9">
        <v>2021</v>
      </c>
      <c r="U9">
        <v>2</v>
      </c>
      <c r="V9" s="30">
        <v>0</v>
      </c>
      <c r="W9" s="30"/>
      <c r="X9" s="30"/>
      <c r="Y9" s="30"/>
      <c r="Z9" s="30"/>
      <c r="AA9" s="30">
        <v>0</v>
      </c>
    </row>
    <row r="10" spans="1:27" x14ac:dyDescent="0.35">
      <c r="A10" t="s">
        <v>21</v>
      </c>
      <c r="B10" s="30">
        <v>0</v>
      </c>
      <c r="C10" s="30">
        <v>2887</v>
      </c>
      <c r="D10" s="30"/>
      <c r="E10" s="30"/>
      <c r="F10" s="30"/>
      <c r="G10" s="30">
        <v>2887</v>
      </c>
      <c r="S10" s="55" t="s">
        <v>137</v>
      </c>
      <c r="T10" s="55"/>
      <c r="U10" s="55"/>
      <c r="V10" s="56">
        <v>0</v>
      </c>
      <c r="W10" s="56"/>
      <c r="X10" s="56"/>
      <c r="Y10" s="56"/>
      <c r="Z10" s="56"/>
      <c r="AA10" s="56">
        <v>0</v>
      </c>
    </row>
    <row r="11" spans="1:27" x14ac:dyDescent="0.35">
      <c r="A11" t="s">
        <v>44</v>
      </c>
      <c r="B11" s="30">
        <v>0</v>
      </c>
      <c r="C11" s="30"/>
      <c r="D11" s="30"/>
      <c r="E11" s="30"/>
      <c r="F11" s="30"/>
      <c r="G11" s="30">
        <v>0</v>
      </c>
      <c r="S11" t="s">
        <v>48</v>
      </c>
      <c r="T11">
        <v>2020</v>
      </c>
      <c r="U11">
        <v>10</v>
      </c>
      <c r="V11" s="30"/>
      <c r="W11" s="30"/>
      <c r="X11" s="30">
        <v>0</v>
      </c>
      <c r="Y11" s="30"/>
      <c r="Z11" s="30"/>
      <c r="AA11" s="30">
        <v>0</v>
      </c>
    </row>
    <row r="12" spans="1:27" x14ac:dyDescent="0.35">
      <c r="A12" t="s">
        <v>24</v>
      </c>
      <c r="B12" s="30"/>
      <c r="C12" s="30"/>
      <c r="D12" s="30"/>
      <c r="E12" s="30">
        <v>0</v>
      </c>
      <c r="F12" s="30">
        <v>42098</v>
      </c>
      <c r="G12" s="30">
        <v>42098</v>
      </c>
      <c r="U12">
        <v>12</v>
      </c>
      <c r="V12" s="30"/>
      <c r="W12" s="30"/>
      <c r="X12" s="30">
        <v>0</v>
      </c>
      <c r="Y12" s="30"/>
      <c r="Z12" s="30"/>
      <c r="AA12" s="30">
        <v>0</v>
      </c>
    </row>
    <row r="13" spans="1:27" x14ac:dyDescent="0.35">
      <c r="A13" t="s">
        <v>15</v>
      </c>
      <c r="B13" s="30">
        <v>0</v>
      </c>
      <c r="C13" s="30"/>
      <c r="D13" s="30"/>
      <c r="E13" s="30"/>
      <c r="F13" s="30"/>
      <c r="G13" s="30">
        <v>0</v>
      </c>
      <c r="S13" s="55" t="s">
        <v>138</v>
      </c>
      <c r="T13" s="55"/>
      <c r="U13" s="55"/>
      <c r="V13" s="56"/>
      <c r="W13" s="56"/>
      <c r="X13" s="56">
        <v>0</v>
      </c>
      <c r="Y13" s="56"/>
      <c r="Z13" s="56"/>
      <c r="AA13" s="56">
        <v>0</v>
      </c>
    </row>
    <row r="14" spans="1:27" x14ac:dyDescent="0.35">
      <c r="A14" t="s">
        <v>55</v>
      </c>
      <c r="B14" s="30">
        <v>0</v>
      </c>
      <c r="C14" s="30"/>
      <c r="D14" s="30"/>
      <c r="E14" s="30"/>
      <c r="F14" s="30"/>
      <c r="G14" s="30">
        <v>0</v>
      </c>
      <c r="S14" t="s">
        <v>61</v>
      </c>
      <c r="T14">
        <v>2020</v>
      </c>
      <c r="U14">
        <v>10</v>
      </c>
      <c r="V14" s="30"/>
      <c r="W14" s="30"/>
      <c r="X14" s="30">
        <v>0</v>
      </c>
      <c r="Y14" s="30"/>
      <c r="Z14" s="30"/>
      <c r="AA14" s="30">
        <v>0</v>
      </c>
    </row>
    <row r="15" spans="1:27" x14ac:dyDescent="0.35">
      <c r="A15" t="s">
        <v>65</v>
      </c>
      <c r="B15" s="30">
        <v>0</v>
      </c>
      <c r="C15" s="30"/>
      <c r="D15" s="30"/>
      <c r="E15" s="30">
        <v>30505</v>
      </c>
      <c r="F15" s="30"/>
      <c r="G15" s="30">
        <v>30505</v>
      </c>
      <c r="T15">
        <v>2021</v>
      </c>
      <c r="U15">
        <v>1</v>
      </c>
      <c r="V15" s="30"/>
      <c r="W15" s="30"/>
      <c r="X15" s="30">
        <v>0</v>
      </c>
      <c r="Y15" s="30"/>
      <c r="Z15" s="30"/>
      <c r="AA15" s="30">
        <v>0</v>
      </c>
    </row>
    <row r="16" spans="1:27" x14ac:dyDescent="0.35">
      <c r="A16" t="s">
        <v>180</v>
      </c>
      <c r="B16" s="30">
        <v>0</v>
      </c>
      <c r="C16" s="30"/>
      <c r="D16" s="30"/>
      <c r="E16" s="30"/>
      <c r="F16" s="30"/>
      <c r="G16" s="30">
        <v>0</v>
      </c>
      <c r="U16">
        <v>5</v>
      </c>
      <c r="V16" s="30"/>
      <c r="W16" s="30"/>
      <c r="X16" s="30">
        <v>6549.6</v>
      </c>
      <c r="Y16" s="30"/>
      <c r="Z16" s="30"/>
      <c r="AA16" s="30">
        <v>6549.6</v>
      </c>
    </row>
    <row r="17" spans="1:27" x14ac:dyDescent="0.35">
      <c r="A17" t="s">
        <v>233</v>
      </c>
      <c r="B17" s="30">
        <v>0</v>
      </c>
      <c r="C17" s="30"/>
      <c r="D17" s="30"/>
      <c r="E17" s="30"/>
      <c r="F17" s="30"/>
      <c r="G17" s="30">
        <v>0</v>
      </c>
      <c r="S17" s="55" t="s">
        <v>139</v>
      </c>
      <c r="T17" s="55"/>
      <c r="U17" s="55"/>
      <c r="V17" s="56"/>
      <c r="W17" s="56"/>
      <c r="X17" s="56">
        <v>6549.6</v>
      </c>
      <c r="Y17" s="56"/>
      <c r="Z17" s="56"/>
      <c r="AA17" s="56">
        <v>6549.6</v>
      </c>
    </row>
    <row r="18" spans="1:27" x14ac:dyDescent="0.35">
      <c r="A18" t="s">
        <v>238</v>
      </c>
      <c r="B18" s="30">
        <v>4374</v>
      </c>
      <c r="C18" s="30"/>
      <c r="D18" s="30"/>
      <c r="E18" s="30"/>
      <c r="F18" s="30"/>
      <c r="G18" s="30">
        <v>4374</v>
      </c>
      <c r="S18" t="s">
        <v>8</v>
      </c>
      <c r="T18">
        <v>2020</v>
      </c>
      <c r="U18">
        <v>5</v>
      </c>
      <c r="V18" s="30">
        <v>0</v>
      </c>
      <c r="W18" s="30"/>
      <c r="X18" s="30"/>
      <c r="Y18" s="30"/>
      <c r="Z18" s="30"/>
      <c r="AA18" s="30">
        <v>0</v>
      </c>
    </row>
    <row r="19" spans="1:27" x14ac:dyDescent="0.35">
      <c r="A19" t="s">
        <v>274</v>
      </c>
      <c r="B19" s="30">
        <v>0</v>
      </c>
      <c r="C19" s="30"/>
      <c r="D19" s="30"/>
      <c r="E19" s="30"/>
      <c r="F19" s="30"/>
      <c r="G19" s="30">
        <v>0</v>
      </c>
      <c r="U19">
        <v>6</v>
      </c>
      <c r="V19" s="30">
        <v>0</v>
      </c>
      <c r="W19" s="30"/>
      <c r="X19" s="30"/>
      <c r="Y19" s="30"/>
      <c r="Z19" s="30"/>
      <c r="AA19" s="30">
        <v>0</v>
      </c>
    </row>
    <row r="20" spans="1:27" x14ac:dyDescent="0.35">
      <c r="A20" t="s">
        <v>303</v>
      </c>
      <c r="B20" s="30">
        <v>0</v>
      </c>
      <c r="C20" s="30"/>
      <c r="D20" s="30"/>
      <c r="E20" s="30"/>
      <c r="F20" s="30"/>
      <c r="G20" s="30">
        <v>0</v>
      </c>
      <c r="U20">
        <v>7</v>
      </c>
      <c r="V20" s="30">
        <v>0</v>
      </c>
      <c r="W20" s="30"/>
      <c r="X20" s="30"/>
      <c r="Y20" s="30"/>
      <c r="Z20" s="30"/>
      <c r="AA20" s="30">
        <v>0</v>
      </c>
    </row>
    <row r="21" spans="1:27" x14ac:dyDescent="0.35">
      <c r="A21" t="s">
        <v>306</v>
      </c>
      <c r="B21" s="30">
        <v>0</v>
      </c>
      <c r="C21" s="30"/>
      <c r="D21" s="30"/>
      <c r="E21" s="30"/>
      <c r="F21" s="30"/>
      <c r="G21" s="30">
        <v>0</v>
      </c>
      <c r="U21">
        <v>8</v>
      </c>
      <c r="V21" s="30">
        <v>0</v>
      </c>
      <c r="W21" s="30"/>
      <c r="X21" s="30"/>
      <c r="Y21" s="30"/>
      <c r="Z21" s="30"/>
      <c r="AA21" s="30">
        <v>0</v>
      </c>
    </row>
    <row r="22" spans="1:27" x14ac:dyDescent="0.35">
      <c r="A22" t="s">
        <v>317</v>
      </c>
      <c r="B22" s="30">
        <v>0</v>
      </c>
      <c r="C22" s="30"/>
      <c r="D22" s="30"/>
      <c r="E22" s="30"/>
      <c r="F22" s="30"/>
      <c r="G22" s="30">
        <v>0</v>
      </c>
      <c r="U22">
        <v>9</v>
      </c>
      <c r="V22" s="30">
        <v>0</v>
      </c>
      <c r="W22" s="30"/>
      <c r="X22" s="30"/>
      <c r="Y22" s="30"/>
      <c r="Z22" s="30"/>
      <c r="AA22" s="30">
        <v>0</v>
      </c>
    </row>
    <row r="23" spans="1:27" x14ac:dyDescent="0.35">
      <c r="A23" t="s">
        <v>136</v>
      </c>
      <c r="B23" s="30">
        <v>4374</v>
      </c>
      <c r="C23" s="30">
        <v>2887</v>
      </c>
      <c r="D23" s="30">
        <v>6549.6</v>
      </c>
      <c r="E23" s="30">
        <v>30505</v>
      </c>
      <c r="F23" s="30">
        <v>42098</v>
      </c>
      <c r="G23" s="30">
        <v>86413.6</v>
      </c>
      <c r="U23">
        <v>10</v>
      </c>
      <c r="V23" s="30">
        <v>0</v>
      </c>
      <c r="W23" s="30"/>
      <c r="X23" s="30"/>
      <c r="Y23" s="30"/>
      <c r="Z23" s="30"/>
      <c r="AA23" s="30">
        <v>0</v>
      </c>
    </row>
    <row r="24" spans="1:27" x14ac:dyDescent="0.35">
      <c r="U24">
        <v>11</v>
      </c>
      <c r="V24" s="30">
        <v>0</v>
      </c>
      <c r="W24" s="30"/>
      <c r="X24" s="30"/>
      <c r="Y24" s="30"/>
      <c r="Z24" s="30"/>
      <c r="AA24" s="30">
        <v>0</v>
      </c>
    </row>
    <row r="25" spans="1:27" x14ac:dyDescent="0.35">
      <c r="U25">
        <v>12</v>
      </c>
      <c r="V25" s="30">
        <v>0</v>
      </c>
      <c r="W25" s="30"/>
      <c r="X25" s="30"/>
      <c r="Y25" s="30"/>
      <c r="Z25" s="30"/>
      <c r="AA25" s="30">
        <v>0</v>
      </c>
    </row>
    <row r="26" spans="1:27" x14ac:dyDescent="0.35">
      <c r="T26">
        <v>2021</v>
      </c>
      <c r="U26">
        <v>1</v>
      </c>
      <c r="V26" s="30">
        <v>0</v>
      </c>
      <c r="W26" s="30"/>
      <c r="X26" s="30"/>
      <c r="Y26" s="30"/>
      <c r="Z26" s="30"/>
      <c r="AA26" s="30">
        <v>0</v>
      </c>
    </row>
    <row r="27" spans="1:27" x14ac:dyDescent="0.35">
      <c r="U27">
        <v>2</v>
      </c>
      <c r="V27" s="30">
        <v>0</v>
      </c>
      <c r="W27" s="30"/>
      <c r="X27" s="30"/>
      <c r="Y27" s="30"/>
      <c r="Z27" s="30"/>
      <c r="AA27" s="30">
        <v>0</v>
      </c>
    </row>
    <row r="28" spans="1:27" x14ac:dyDescent="0.35">
      <c r="S28" s="55" t="s">
        <v>140</v>
      </c>
      <c r="T28" s="55"/>
      <c r="U28" s="55"/>
      <c r="V28" s="56">
        <v>0</v>
      </c>
      <c r="W28" s="56"/>
      <c r="X28" s="56"/>
      <c r="Y28" s="56"/>
      <c r="Z28" s="56"/>
      <c r="AA28" s="56">
        <v>0</v>
      </c>
    </row>
    <row r="29" spans="1:27" x14ac:dyDescent="0.35">
      <c r="S29" t="s">
        <v>21</v>
      </c>
      <c r="T29">
        <v>2020</v>
      </c>
      <c r="U29">
        <v>8</v>
      </c>
      <c r="V29" s="30"/>
      <c r="W29" s="30">
        <v>0</v>
      </c>
      <c r="X29" s="30"/>
      <c r="Y29" s="30"/>
      <c r="Z29" s="30"/>
      <c r="AA29" s="30">
        <v>0</v>
      </c>
    </row>
    <row r="30" spans="1:27" x14ac:dyDescent="0.35">
      <c r="U30">
        <v>9</v>
      </c>
      <c r="V30" s="30"/>
      <c r="W30" s="30">
        <v>0</v>
      </c>
      <c r="X30" s="30"/>
      <c r="Y30" s="30"/>
      <c r="Z30" s="30"/>
      <c r="AA30" s="30">
        <v>0</v>
      </c>
    </row>
    <row r="31" spans="1:27" x14ac:dyDescent="0.35">
      <c r="U31">
        <v>10</v>
      </c>
      <c r="V31" s="30"/>
      <c r="W31" s="30">
        <v>0</v>
      </c>
      <c r="X31" s="30"/>
      <c r="Y31" s="30"/>
      <c r="Z31" s="30"/>
      <c r="AA31" s="30">
        <v>0</v>
      </c>
    </row>
    <row r="32" spans="1:27" x14ac:dyDescent="0.35">
      <c r="U32">
        <v>11</v>
      </c>
      <c r="V32" s="30"/>
      <c r="W32" s="30">
        <v>0</v>
      </c>
      <c r="X32" s="30"/>
      <c r="Y32" s="30"/>
      <c r="Z32" s="30"/>
      <c r="AA32" s="30">
        <v>0</v>
      </c>
    </row>
    <row r="33" spans="19:27" x14ac:dyDescent="0.35">
      <c r="U33">
        <v>12</v>
      </c>
      <c r="V33" s="30"/>
      <c r="W33" s="30">
        <v>0</v>
      </c>
      <c r="X33" s="30"/>
      <c r="Y33" s="30"/>
      <c r="Z33" s="30"/>
      <c r="AA33" s="30">
        <v>0</v>
      </c>
    </row>
    <row r="34" spans="19:27" x14ac:dyDescent="0.35">
      <c r="T34">
        <v>2021</v>
      </c>
      <c r="U34">
        <v>1</v>
      </c>
      <c r="V34" s="30">
        <v>0</v>
      </c>
      <c r="W34" s="30">
        <v>0</v>
      </c>
      <c r="X34" s="30"/>
      <c r="Y34" s="30"/>
      <c r="Z34" s="30"/>
      <c r="AA34" s="30">
        <v>0</v>
      </c>
    </row>
    <row r="35" spans="19:27" x14ac:dyDescent="0.35">
      <c r="U35">
        <v>2</v>
      </c>
      <c r="V35" s="30"/>
      <c r="W35" s="30">
        <v>0</v>
      </c>
      <c r="X35" s="30"/>
      <c r="Y35" s="30"/>
      <c r="Z35" s="30"/>
      <c r="AA35" s="30">
        <v>0</v>
      </c>
    </row>
    <row r="36" spans="19:27" x14ac:dyDescent="0.35">
      <c r="U36">
        <v>3</v>
      </c>
      <c r="V36" s="30"/>
      <c r="W36" s="30">
        <v>2887</v>
      </c>
      <c r="X36" s="30"/>
      <c r="Y36" s="30"/>
      <c r="Z36" s="30"/>
      <c r="AA36" s="30">
        <v>2887</v>
      </c>
    </row>
    <row r="37" spans="19:27" x14ac:dyDescent="0.35">
      <c r="S37" s="55" t="s">
        <v>141</v>
      </c>
      <c r="T37" s="55"/>
      <c r="U37" s="55"/>
      <c r="V37" s="56">
        <v>0</v>
      </c>
      <c r="W37" s="56">
        <v>2887</v>
      </c>
      <c r="X37" s="56"/>
      <c r="Y37" s="56"/>
      <c r="Z37" s="56"/>
      <c r="AA37" s="56">
        <v>2887</v>
      </c>
    </row>
    <row r="38" spans="19:27" x14ac:dyDescent="0.35">
      <c r="S38" t="s">
        <v>44</v>
      </c>
      <c r="T38">
        <v>2020</v>
      </c>
      <c r="U38">
        <v>8</v>
      </c>
      <c r="V38" s="30">
        <v>0</v>
      </c>
      <c r="W38" s="30"/>
      <c r="X38" s="30"/>
      <c r="Y38" s="30"/>
      <c r="Z38" s="30"/>
      <c r="AA38" s="30">
        <v>0</v>
      </c>
    </row>
    <row r="39" spans="19:27" x14ac:dyDescent="0.35">
      <c r="U39">
        <v>11</v>
      </c>
      <c r="V39" s="30">
        <v>0</v>
      </c>
      <c r="W39" s="30"/>
      <c r="X39" s="30"/>
      <c r="Y39" s="30"/>
      <c r="Z39" s="30"/>
      <c r="AA39" s="30">
        <v>0</v>
      </c>
    </row>
    <row r="40" spans="19:27" x14ac:dyDescent="0.35">
      <c r="S40" s="55" t="s">
        <v>142</v>
      </c>
      <c r="T40" s="55"/>
      <c r="U40" s="55"/>
      <c r="V40" s="56">
        <v>0</v>
      </c>
      <c r="W40" s="56"/>
      <c r="X40" s="56"/>
      <c r="Y40" s="56"/>
      <c r="Z40" s="56"/>
      <c r="AA40" s="56">
        <v>0</v>
      </c>
    </row>
    <row r="41" spans="19:27" x14ac:dyDescent="0.35">
      <c r="S41" t="s">
        <v>24</v>
      </c>
      <c r="T41">
        <v>2020</v>
      </c>
      <c r="U41">
        <v>10</v>
      </c>
      <c r="V41" s="30"/>
      <c r="W41" s="30"/>
      <c r="X41" s="30"/>
      <c r="Y41" s="30">
        <v>0</v>
      </c>
      <c r="Z41" s="30"/>
      <c r="AA41" s="30">
        <v>0</v>
      </c>
    </row>
    <row r="42" spans="19:27" x14ac:dyDescent="0.35">
      <c r="U42">
        <v>11</v>
      </c>
      <c r="V42" s="30"/>
      <c r="W42" s="30"/>
      <c r="X42" s="30"/>
      <c r="Y42" s="30">
        <v>0</v>
      </c>
      <c r="Z42" s="30"/>
      <c r="AA42" s="30">
        <v>0</v>
      </c>
    </row>
    <row r="43" spans="19:27" x14ac:dyDescent="0.35">
      <c r="U43">
        <v>12</v>
      </c>
      <c r="V43" s="30"/>
      <c r="W43" s="30"/>
      <c r="X43" s="30"/>
      <c r="Y43" s="30">
        <v>0</v>
      </c>
      <c r="Z43" s="30"/>
      <c r="AA43" s="30">
        <v>0</v>
      </c>
    </row>
    <row r="44" spans="19:27" x14ac:dyDescent="0.35">
      <c r="T44">
        <v>2021</v>
      </c>
      <c r="U44">
        <v>1</v>
      </c>
      <c r="V44" s="30"/>
      <c r="W44" s="30"/>
      <c r="X44" s="30"/>
      <c r="Y44" s="30">
        <v>0</v>
      </c>
      <c r="Z44" s="30"/>
      <c r="AA44" s="30">
        <v>0</v>
      </c>
    </row>
    <row r="45" spans="19:27" x14ac:dyDescent="0.35">
      <c r="U45">
        <v>2</v>
      </c>
      <c r="V45" s="30"/>
      <c r="W45" s="30"/>
      <c r="X45" s="30"/>
      <c r="Y45" s="30">
        <v>0</v>
      </c>
      <c r="Z45" s="30"/>
      <c r="AA45" s="30">
        <v>0</v>
      </c>
    </row>
    <row r="46" spans="19:27" x14ac:dyDescent="0.35">
      <c r="U46">
        <v>6</v>
      </c>
      <c r="V46" s="30"/>
      <c r="W46" s="30"/>
      <c r="X46" s="30"/>
      <c r="Y46" s="30"/>
      <c r="Z46" s="30">
        <v>9111.2000000000007</v>
      </c>
      <c r="AA46" s="30">
        <v>9111.2000000000007</v>
      </c>
    </row>
    <row r="47" spans="19:27" x14ac:dyDescent="0.35">
      <c r="U47">
        <v>7</v>
      </c>
      <c r="V47" s="30"/>
      <c r="W47" s="30"/>
      <c r="X47" s="30"/>
      <c r="Y47" s="30"/>
      <c r="Z47" s="30">
        <v>30126.799999999996</v>
      </c>
      <c r="AA47" s="30">
        <v>30126.799999999996</v>
      </c>
    </row>
    <row r="48" spans="19:27" x14ac:dyDescent="0.35">
      <c r="U48">
        <v>4</v>
      </c>
      <c r="V48" s="30"/>
      <c r="W48" s="30"/>
      <c r="X48" s="30"/>
      <c r="Y48" s="30"/>
      <c r="Z48" s="30">
        <v>2860</v>
      </c>
      <c r="AA48" s="30">
        <v>2860</v>
      </c>
    </row>
    <row r="49" spans="19:27" x14ac:dyDescent="0.35">
      <c r="S49" s="55" t="s">
        <v>143</v>
      </c>
      <c r="T49" s="55"/>
      <c r="U49" s="55"/>
      <c r="V49" s="56"/>
      <c r="W49" s="56"/>
      <c r="X49" s="56"/>
      <c r="Y49" s="56">
        <v>0</v>
      </c>
      <c r="Z49" s="56">
        <v>42098</v>
      </c>
      <c r="AA49" s="56">
        <v>42098</v>
      </c>
    </row>
    <row r="50" spans="19:27" x14ac:dyDescent="0.35">
      <c r="S50" t="s">
        <v>15</v>
      </c>
      <c r="T50">
        <v>2020</v>
      </c>
      <c r="U50">
        <v>6</v>
      </c>
      <c r="V50" s="30">
        <v>0</v>
      </c>
      <c r="W50" s="30"/>
      <c r="X50" s="30"/>
      <c r="Y50" s="30"/>
      <c r="Z50" s="30"/>
      <c r="AA50" s="30">
        <v>0</v>
      </c>
    </row>
    <row r="51" spans="19:27" x14ac:dyDescent="0.35">
      <c r="S51" s="55" t="s">
        <v>144</v>
      </c>
      <c r="T51" s="55"/>
      <c r="U51" s="55"/>
      <c r="V51" s="56">
        <v>0</v>
      </c>
      <c r="W51" s="56"/>
      <c r="X51" s="56"/>
      <c r="Y51" s="56"/>
      <c r="Z51" s="56"/>
      <c r="AA51" s="56">
        <v>0</v>
      </c>
    </row>
    <row r="52" spans="19:27" x14ac:dyDescent="0.35">
      <c r="S52" t="s">
        <v>55</v>
      </c>
      <c r="T52">
        <v>2020</v>
      </c>
      <c r="U52">
        <v>8</v>
      </c>
      <c r="V52" s="30">
        <v>0</v>
      </c>
      <c r="W52" s="30"/>
      <c r="X52" s="30"/>
      <c r="Y52" s="30"/>
      <c r="Z52" s="30"/>
      <c r="AA52" s="30">
        <v>0</v>
      </c>
    </row>
    <row r="53" spans="19:27" x14ac:dyDescent="0.35">
      <c r="U53">
        <v>9</v>
      </c>
      <c r="V53" s="30">
        <v>0</v>
      </c>
      <c r="W53" s="30"/>
      <c r="X53" s="30"/>
      <c r="Y53" s="30"/>
      <c r="Z53" s="30"/>
      <c r="AA53" s="30">
        <v>0</v>
      </c>
    </row>
    <row r="54" spans="19:27" x14ac:dyDescent="0.35">
      <c r="U54">
        <v>11</v>
      </c>
      <c r="V54" s="30">
        <v>0</v>
      </c>
      <c r="W54" s="30"/>
      <c r="X54" s="30"/>
      <c r="Y54" s="30"/>
      <c r="Z54" s="30"/>
      <c r="AA54" s="30">
        <v>0</v>
      </c>
    </row>
    <row r="55" spans="19:27" x14ac:dyDescent="0.35">
      <c r="T55">
        <v>2021</v>
      </c>
      <c r="U55">
        <v>2</v>
      </c>
      <c r="V55" s="30">
        <v>0</v>
      </c>
      <c r="W55" s="30"/>
      <c r="X55" s="30"/>
      <c r="Y55" s="30"/>
      <c r="Z55" s="30"/>
      <c r="AA55" s="30">
        <v>0</v>
      </c>
    </row>
    <row r="56" spans="19:27" x14ac:dyDescent="0.35">
      <c r="S56" s="55" t="s">
        <v>145</v>
      </c>
      <c r="T56" s="55"/>
      <c r="U56" s="55"/>
      <c r="V56" s="56">
        <v>0</v>
      </c>
      <c r="W56" s="56"/>
      <c r="X56" s="56"/>
      <c r="Y56" s="56"/>
      <c r="Z56" s="56"/>
      <c r="AA56" s="56">
        <v>0</v>
      </c>
    </row>
    <row r="57" spans="19:27" x14ac:dyDescent="0.35">
      <c r="S57" t="s">
        <v>65</v>
      </c>
      <c r="T57">
        <v>2020</v>
      </c>
      <c r="U57">
        <v>12</v>
      </c>
      <c r="V57" s="30"/>
      <c r="W57" s="30"/>
      <c r="X57" s="30"/>
      <c r="Y57" s="30">
        <v>0</v>
      </c>
      <c r="Z57" s="30"/>
      <c r="AA57" s="30">
        <v>0</v>
      </c>
    </row>
    <row r="58" spans="19:27" x14ac:dyDescent="0.35">
      <c r="T58">
        <v>2021</v>
      </c>
      <c r="U58">
        <v>1</v>
      </c>
      <c r="V58" s="30">
        <v>0</v>
      </c>
      <c r="W58" s="30"/>
      <c r="X58" s="30"/>
      <c r="Y58" s="30">
        <v>0</v>
      </c>
      <c r="Z58" s="30"/>
      <c r="AA58" s="30">
        <v>0</v>
      </c>
    </row>
    <row r="59" spans="19:27" x14ac:dyDescent="0.35">
      <c r="U59">
        <v>2</v>
      </c>
      <c r="V59" s="30"/>
      <c r="W59" s="30"/>
      <c r="X59" s="30"/>
      <c r="Y59" s="30">
        <v>0</v>
      </c>
      <c r="Z59" s="30"/>
      <c r="AA59" s="30">
        <v>0</v>
      </c>
    </row>
    <row r="60" spans="19:27" x14ac:dyDescent="0.35">
      <c r="U60">
        <v>3</v>
      </c>
      <c r="V60" s="30"/>
      <c r="W60" s="30"/>
      <c r="X60" s="30"/>
      <c r="Y60" s="30">
        <v>0</v>
      </c>
      <c r="Z60" s="30"/>
      <c r="AA60" s="30">
        <v>0</v>
      </c>
    </row>
    <row r="61" spans="19:27" x14ac:dyDescent="0.35">
      <c r="U61">
        <v>5</v>
      </c>
      <c r="V61" s="30"/>
      <c r="W61" s="30"/>
      <c r="X61" s="30"/>
      <c r="Y61" s="30">
        <v>10310</v>
      </c>
      <c r="Z61" s="30"/>
      <c r="AA61" s="30">
        <v>10310</v>
      </c>
    </row>
    <row r="62" spans="19:27" x14ac:dyDescent="0.35">
      <c r="U62">
        <v>7</v>
      </c>
      <c r="V62" s="30"/>
      <c r="W62" s="30"/>
      <c r="X62" s="30"/>
      <c r="Y62" s="30">
        <v>10075</v>
      </c>
      <c r="Z62" s="30"/>
      <c r="AA62" s="30">
        <v>10075</v>
      </c>
    </row>
    <row r="63" spans="19:27" x14ac:dyDescent="0.35">
      <c r="U63">
        <v>4</v>
      </c>
      <c r="V63" s="30"/>
      <c r="W63" s="30"/>
      <c r="X63" s="30"/>
      <c r="Y63" s="30">
        <v>10120</v>
      </c>
      <c r="Z63" s="30"/>
      <c r="AA63" s="30">
        <v>10120</v>
      </c>
    </row>
    <row r="64" spans="19:27" x14ac:dyDescent="0.35">
      <c r="S64" s="55" t="s">
        <v>211</v>
      </c>
      <c r="T64" s="55"/>
      <c r="U64" s="55"/>
      <c r="V64" s="56">
        <v>0</v>
      </c>
      <c r="W64" s="56"/>
      <c r="X64" s="56"/>
      <c r="Y64" s="56">
        <v>30505</v>
      </c>
      <c r="Z64" s="56"/>
      <c r="AA64" s="56">
        <v>30505</v>
      </c>
    </row>
    <row r="65" spans="19:27" x14ac:dyDescent="0.35">
      <c r="S65" t="s">
        <v>180</v>
      </c>
      <c r="T65">
        <v>2020</v>
      </c>
      <c r="U65">
        <v>11</v>
      </c>
      <c r="V65" s="30">
        <v>0</v>
      </c>
      <c r="W65" s="30"/>
      <c r="X65" s="30"/>
      <c r="Y65" s="30"/>
      <c r="Z65" s="30"/>
      <c r="AA65" s="30">
        <v>0</v>
      </c>
    </row>
    <row r="66" spans="19:27" x14ac:dyDescent="0.35">
      <c r="S66" s="55" t="s">
        <v>192</v>
      </c>
      <c r="T66" s="55"/>
      <c r="U66" s="55"/>
      <c r="V66" s="56">
        <v>0</v>
      </c>
      <c r="W66" s="56"/>
      <c r="X66" s="56"/>
      <c r="Y66" s="56"/>
      <c r="Z66" s="56"/>
      <c r="AA66" s="56">
        <v>0</v>
      </c>
    </row>
    <row r="67" spans="19:27" x14ac:dyDescent="0.35">
      <c r="S67" t="s">
        <v>233</v>
      </c>
      <c r="T67">
        <v>2020</v>
      </c>
      <c r="U67">
        <v>12</v>
      </c>
      <c r="V67" s="30">
        <v>0</v>
      </c>
      <c r="W67" s="30"/>
      <c r="X67" s="30"/>
      <c r="Y67" s="30"/>
      <c r="Z67" s="30"/>
      <c r="AA67" s="30">
        <v>0</v>
      </c>
    </row>
    <row r="68" spans="19:27" x14ac:dyDescent="0.35">
      <c r="S68" s="55" t="s">
        <v>234</v>
      </c>
      <c r="T68" s="55"/>
      <c r="U68" s="55"/>
      <c r="V68" s="56">
        <v>0</v>
      </c>
      <c r="W68" s="56"/>
      <c r="X68" s="56"/>
      <c r="Y68" s="56"/>
      <c r="Z68" s="56"/>
      <c r="AA68" s="56">
        <v>0</v>
      </c>
    </row>
    <row r="69" spans="19:27" x14ac:dyDescent="0.35">
      <c r="S69" t="s">
        <v>238</v>
      </c>
      <c r="T69">
        <v>2021</v>
      </c>
      <c r="U69">
        <v>1</v>
      </c>
      <c r="V69" s="30">
        <v>0</v>
      </c>
      <c r="W69" s="30"/>
      <c r="X69" s="30"/>
      <c r="Y69" s="30"/>
      <c r="Z69" s="30"/>
      <c r="AA69" s="30">
        <v>0</v>
      </c>
    </row>
    <row r="70" spans="19:27" x14ac:dyDescent="0.35">
      <c r="U70">
        <v>2</v>
      </c>
      <c r="V70" s="30">
        <v>0</v>
      </c>
      <c r="W70" s="30"/>
      <c r="X70" s="30"/>
      <c r="Y70" s="30"/>
      <c r="Z70" s="30"/>
      <c r="AA70" s="30">
        <v>0</v>
      </c>
    </row>
    <row r="71" spans="19:27" x14ac:dyDescent="0.35">
      <c r="U71">
        <v>3</v>
      </c>
      <c r="V71" s="30">
        <v>4374</v>
      </c>
      <c r="W71" s="30"/>
      <c r="X71" s="30"/>
      <c r="Y71" s="30"/>
      <c r="Z71" s="30"/>
      <c r="AA71" s="30">
        <v>4374</v>
      </c>
    </row>
    <row r="72" spans="19:27" x14ac:dyDescent="0.35">
      <c r="S72" s="55" t="s">
        <v>267</v>
      </c>
      <c r="T72" s="55"/>
      <c r="U72" s="55"/>
      <c r="V72" s="56">
        <v>4374</v>
      </c>
      <c r="W72" s="56"/>
      <c r="X72" s="56"/>
      <c r="Y72" s="56"/>
      <c r="Z72" s="56"/>
      <c r="AA72" s="56">
        <v>4374</v>
      </c>
    </row>
    <row r="73" spans="19:27" x14ac:dyDescent="0.35">
      <c r="S73" t="s">
        <v>274</v>
      </c>
      <c r="T73">
        <v>2021</v>
      </c>
      <c r="U73">
        <v>2</v>
      </c>
      <c r="V73" s="30">
        <v>0</v>
      </c>
      <c r="W73" s="30"/>
      <c r="X73" s="30"/>
      <c r="Y73" s="30"/>
      <c r="Z73" s="30"/>
      <c r="AA73" s="30">
        <v>0</v>
      </c>
    </row>
    <row r="74" spans="19:27" x14ac:dyDescent="0.35">
      <c r="U74">
        <v>3</v>
      </c>
      <c r="V74" s="30">
        <v>0</v>
      </c>
      <c r="W74" s="30"/>
      <c r="X74" s="30"/>
      <c r="Y74" s="30"/>
      <c r="Z74" s="30"/>
      <c r="AA74" s="30">
        <v>0</v>
      </c>
    </row>
    <row r="75" spans="19:27" x14ac:dyDescent="0.35">
      <c r="S75" s="55" t="s">
        <v>275</v>
      </c>
      <c r="T75" s="55"/>
      <c r="U75" s="55"/>
      <c r="V75" s="56">
        <v>0</v>
      </c>
      <c r="W75" s="56"/>
      <c r="X75" s="56"/>
      <c r="Y75" s="56"/>
      <c r="Z75" s="56"/>
      <c r="AA75" s="56">
        <v>0</v>
      </c>
    </row>
    <row r="76" spans="19:27" x14ac:dyDescent="0.35">
      <c r="S76" t="s">
        <v>303</v>
      </c>
      <c r="T76">
        <v>2021</v>
      </c>
      <c r="U76">
        <v>2</v>
      </c>
      <c r="V76" s="30">
        <v>0</v>
      </c>
      <c r="W76" s="30"/>
      <c r="X76" s="30"/>
      <c r="Y76" s="30"/>
      <c r="Z76" s="30"/>
      <c r="AA76" s="30">
        <v>0</v>
      </c>
    </row>
    <row r="77" spans="19:27" x14ac:dyDescent="0.35">
      <c r="S77" s="55" t="s">
        <v>304</v>
      </c>
      <c r="T77" s="55"/>
      <c r="U77" s="55"/>
      <c r="V77" s="56">
        <v>0</v>
      </c>
      <c r="W77" s="56"/>
      <c r="X77" s="56"/>
      <c r="Y77" s="56"/>
      <c r="Z77" s="56"/>
      <c r="AA77" s="56">
        <v>0</v>
      </c>
    </row>
    <row r="78" spans="19:27" x14ac:dyDescent="0.35">
      <c r="S78" t="s">
        <v>306</v>
      </c>
      <c r="T78">
        <v>2021</v>
      </c>
      <c r="U78">
        <v>2</v>
      </c>
      <c r="V78" s="30">
        <v>0</v>
      </c>
      <c r="W78" s="30"/>
      <c r="X78" s="30"/>
      <c r="Y78" s="30"/>
      <c r="Z78" s="30"/>
      <c r="AA78" s="30">
        <v>0</v>
      </c>
    </row>
    <row r="79" spans="19:27" x14ac:dyDescent="0.35">
      <c r="S79" s="55" t="s">
        <v>308</v>
      </c>
      <c r="T79" s="55"/>
      <c r="U79" s="55"/>
      <c r="V79" s="56">
        <v>0</v>
      </c>
      <c r="W79" s="56"/>
      <c r="X79" s="56"/>
      <c r="Y79" s="56"/>
      <c r="Z79" s="56"/>
      <c r="AA79" s="56">
        <v>0</v>
      </c>
    </row>
    <row r="80" spans="19:27" x14ac:dyDescent="0.35">
      <c r="S80" t="s">
        <v>317</v>
      </c>
      <c r="T80">
        <v>2021</v>
      </c>
      <c r="U80">
        <v>3</v>
      </c>
      <c r="V80" s="30">
        <v>0</v>
      </c>
      <c r="W80" s="30"/>
      <c r="X80" s="30"/>
      <c r="Y80" s="30"/>
      <c r="Z80" s="30"/>
      <c r="AA80" s="30">
        <v>0</v>
      </c>
    </row>
    <row r="81" spans="19:27" x14ac:dyDescent="0.35">
      <c r="S81" s="55" t="s">
        <v>320</v>
      </c>
      <c r="T81" s="55"/>
      <c r="U81" s="55"/>
      <c r="V81" s="56">
        <v>0</v>
      </c>
      <c r="W81" s="56"/>
      <c r="X81" s="56"/>
      <c r="Y81" s="56"/>
      <c r="Z81" s="56"/>
      <c r="AA81" s="56">
        <v>0</v>
      </c>
    </row>
    <row r="82" spans="19:27" x14ac:dyDescent="0.35">
      <c r="S82" t="s">
        <v>136</v>
      </c>
      <c r="V82" s="30">
        <v>4374</v>
      </c>
      <c r="W82" s="30">
        <v>2887</v>
      </c>
      <c r="X82" s="30">
        <v>6549.6</v>
      </c>
      <c r="Y82" s="30">
        <v>30505</v>
      </c>
      <c r="Z82" s="30">
        <v>42098</v>
      </c>
      <c r="AA82" s="30">
        <v>86413.6</v>
      </c>
    </row>
  </sheetData>
  <pageMargins left="0.39370078740157483" right="0.39370078740157483" top="0.39370078740157483" bottom="0.39370078740157483" header="0.31496062992125984" footer="0.31496062992125984"/>
  <pageSetup scale="84" orientation="portrait" r:id="rId3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G23"/>
  <sheetViews>
    <sheetView topLeftCell="A4" workbookViewId="0">
      <selection activeCell="G24" sqref="G24"/>
    </sheetView>
  </sheetViews>
  <sheetFormatPr defaultRowHeight="14.5" x14ac:dyDescent="0.35"/>
  <cols>
    <col min="1" max="1" width="33.90625" bestFit="1" customWidth="1"/>
    <col min="2" max="6" width="9.90625" bestFit="1" customWidth="1"/>
    <col min="7" max="7" width="10.7265625" bestFit="1" customWidth="1"/>
    <col min="8" max="9" width="9.90625" bestFit="1" customWidth="1"/>
    <col min="10" max="10" width="10.7265625" bestFit="1" customWidth="1"/>
  </cols>
  <sheetData>
    <row r="1" spans="1:7" x14ac:dyDescent="0.35">
      <c r="A1" t="s">
        <v>210</v>
      </c>
    </row>
    <row r="4" spans="1:7" x14ac:dyDescent="0.35">
      <c r="A4" s="21" t="s">
        <v>205</v>
      </c>
      <c r="B4" s="21" t="s">
        <v>92</v>
      </c>
    </row>
    <row r="5" spans="1:7" x14ac:dyDescent="0.35">
      <c r="A5" s="21" t="s">
        <v>1</v>
      </c>
      <c r="B5">
        <v>0</v>
      </c>
      <c r="C5">
        <v>45</v>
      </c>
      <c r="D5">
        <v>60</v>
      </c>
      <c r="E5" t="s">
        <v>156</v>
      </c>
      <c r="F5">
        <v>120</v>
      </c>
      <c r="G5" t="s">
        <v>136</v>
      </c>
    </row>
    <row r="6" spans="1:7" x14ac:dyDescent="0.35">
      <c r="A6" t="s">
        <v>36</v>
      </c>
      <c r="B6" s="30">
        <v>11309</v>
      </c>
      <c r="C6" s="30"/>
      <c r="D6" s="30"/>
      <c r="E6" s="30"/>
      <c r="F6" s="30"/>
      <c r="G6" s="30">
        <v>11309</v>
      </c>
    </row>
    <row r="7" spans="1:7" x14ac:dyDescent="0.35">
      <c r="A7" t="s">
        <v>48</v>
      </c>
      <c r="B7" s="30"/>
      <c r="C7" s="30"/>
      <c r="D7" s="30">
        <v>5606</v>
      </c>
      <c r="E7" s="30"/>
      <c r="F7" s="30"/>
      <c r="G7" s="30">
        <v>5606</v>
      </c>
    </row>
    <row r="8" spans="1:7" x14ac:dyDescent="0.35">
      <c r="A8" t="s">
        <v>61</v>
      </c>
      <c r="B8" s="30"/>
      <c r="C8" s="30"/>
      <c r="D8" s="30">
        <v>10740.8</v>
      </c>
      <c r="E8" s="30"/>
      <c r="F8" s="30"/>
      <c r="G8" s="30">
        <v>10740.8</v>
      </c>
    </row>
    <row r="9" spans="1:7" x14ac:dyDescent="0.35">
      <c r="A9" t="s">
        <v>8</v>
      </c>
      <c r="B9" s="30">
        <v>41768</v>
      </c>
      <c r="C9" s="30"/>
      <c r="D9" s="30"/>
      <c r="E9" s="30"/>
      <c r="F9" s="30"/>
      <c r="G9" s="30">
        <v>41768</v>
      </c>
    </row>
    <row r="10" spans="1:7" x14ac:dyDescent="0.35">
      <c r="A10" t="s">
        <v>21</v>
      </c>
      <c r="B10" s="30">
        <v>340</v>
      </c>
      <c r="C10" s="30">
        <v>33912.699999999997</v>
      </c>
      <c r="D10" s="30"/>
      <c r="E10" s="30"/>
      <c r="F10" s="30"/>
      <c r="G10" s="30">
        <v>34252.699999999997</v>
      </c>
    </row>
    <row r="11" spans="1:7" x14ac:dyDescent="0.35">
      <c r="A11" t="s">
        <v>44</v>
      </c>
      <c r="B11" s="30">
        <v>4008</v>
      </c>
      <c r="C11" s="30"/>
      <c r="D11" s="30"/>
      <c r="E11" s="30"/>
      <c r="F11" s="30"/>
      <c r="G11" s="30">
        <v>4008</v>
      </c>
    </row>
    <row r="12" spans="1:7" x14ac:dyDescent="0.35">
      <c r="A12" t="s">
        <v>24</v>
      </c>
      <c r="B12" s="30"/>
      <c r="C12" s="30"/>
      <c r="D12" s="30"/>
      <c r="E12" s="30">
        <v>49425.600000000006</v>
      </c>
      <c r="F12" s="30">
        <v>42098</v>
      </c>
      <c r="G12" s="30">
        <v>91523.6</v>
      </c>
    </row>
    <row r="13" spans="1:7" x14ac:dyDescent="0.35">
      <c r="A13" t="s">
        <v>15</v>
      </c>
      <c r="B13" s="30">
        <v>2067</v>
      </c>
      <c r="C13" s="30"/>
      <c r="D13" s="30"/>
      <c r="E13" s="30"/>
      <c r="F13" s="30"/>
      <c r="G13" s="30">
        <v>2067</v>
      </c>
    </row>
    <row r="14" spans="1:7" x14ac:dyDescent="0.35">
      <c r="A14" t="s">
        <v>55</v>
      </c>
      <c r="B14" s="30">
        <v>10282</v>
      </c>
      <c r="C14" s="30"/>
      <c r="D14" s="30"/>
      <c r="E14" s="30"/>
      <c r="F14" s="30"/>
      <c r="G14" s="30">
        <v>10282</v>
      </c>
    </row>
    <row r="15" spans="1:7" x14ac:dyDescent="0.35">
      <c r="A15" t="s">
        <v>65</v>
      </c>
      <c r="B15" s="30">
        <v>0</v>
      </c>
      <c r="C15" s="30"/>
      <c r="D15" s="30"/>
      <c r="E15" s="30">
        <v>70831</v>
      </c>
      <c r="F15" s="30"/>
      <c r="G15" s="30">
        <v>70831</v>
      </c>
    </row>
    <row r="16" spans="1:7" x14ac:dyDescent="0.35">
      <c r="A16" t="s">
        <v>180</v>
      </c>
      <c r="B16" s="30">
        <v>1082.8000000000002</v>
      </c>
      <c r="C16" s="30"/>
      <c r="D16" s="30"/>
      <c r="E16" s="30"/>
      <c r="F16" s="30"/>
      <c r="G16" s="30">
        <v>1082.8000000000002</v>
      </c>
    </row>
    <row r="17" spans="1:7" x14ac:dyDescent="0.35">
      <c r="A17" t="s">
        <v>233</v>
      </c>
      <c r="B17" s="30">
        <v>799.2</v>
      </c>
      <c r="C17" s="30"/>
      <c r="D17" s="30"/>
      <c r="E17" s="30"/>
      <c r="F17" s="30"/>
      <c r="G17" s="30">
        <v>799.2</v>
      </c>
    </row>
    <row r="18" spans="1:7" x14ac:dyDescent="0.35">
      <c r="A18" t="s">
        <v>238</v>
      </c>
      <c r="B18" s="30">
        <v>21428</v>
      </c>
      <c r="C18" s="30"/>
      <c r="D18" s="30"/>
      <c r="E18" s="30"/>
      <c r="F18" s="30"/>
      <c r="G18" s="30">
        <v>21428</v>
      </c>
    </row>
    <row r="19" spans="1:7" x14ac:dyDescent="0.35">
      <c r="A19" t="s">
        <v>274</v>
      </c>
      <c r="B19" s="30">
        <v>5726</v>
      </c>
      <c r="C19" s="30"/>
      <c r="D19" s="30"/>
      <c r="E19" s="30"/>
      <c r="F19" s="30"/>
      <c r="G19" s="30">
        <v>5726</v>
      </c>
    </row>
    <row r="20" spans="1:7" x14ac:dyDescent="0.35">
      <c r="A20" t="s">
        <v>303</v>
      </c>
      <c r="B20" s="30">
        <v>328</v>
      </c>
      <c r="C20" s="30"/>
      <c r="D20" s="30"/>
      <c r="E20" s="30"/>
      <c r="F20" s="30"/>
      <c r="G20" s="30">
        <v>328</v>
      </c>
    </row>
    <row r="21" spans="1:7" x14ac:dyDescent="0.35">
      <c r="A21" t="s">
        <v>306</v>
      </c>
      <c r="B21" s="30">
        <v>1694</v>
      </c>
      <c r="C21" s="30"/>
      <c r="D21" s="30"/>
      <c r="E21" s="30"/>
      <c r="F21" s="30"/>
      <c r="G21" s="30">
        <v>1694</v>
      </c>
    </row>
    <row r="22" spans="1:7" x14ac:dyDescent="0.35">
      <c r="A22" t="s">
        <v>317</v>
      </c>
      <c r="B22" s="30">
        <v>10807.25</v>
      </c>
      <c r="C22" s="30"/>
      <c r="D22" s="30"/>
      <c r="E22" s="30"/>
      <c r="F22" s="30"/>
      <c r="G22" s="30">
        <v>10807.25</v>
      </c>
    </row>
    <row r="23" spans="1:7" x14ac:dyDescent="0.35">
      <c r="A23" t="s">
        <v>136</v>
      </c>
      <c r="B23" s="30">
        <v>111639.25</v>
      </c>
      <c r="C23" s="30">
        <v>33912.699999999997</v>
      </c>
      <c r="D23" s="30">
        <v>16346.8</v>
      </c>
      <c r="E23" s="30">
        <v>120256.6</v>
      </c>
      <c r="F23" s="30">
        <v>42098</v>
      </c>
      <c r="G23" s="30">
        <v>324253.34999999998</v>
      </c>
    </row>
  </sheetData>
  <pageMargins left="0.39370078740157483" right="0" top="0.39370078740157483" bottom="0" header="0.31496062992125984" footer="0.31496062992125984"/>
  <pageSetup scale="82" orientation="portrait" r:id="rId2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A120"/>
  <sheetViews>
    <sheetView topLeftCell="A106" workbookViewId="0">
      <selection activeCell="F112" sqref="F112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53" bestFit="1" customWidth="1"/>
    <col min="6" max="6" width="17.6328125" style="53" bestFit="1" customWidth="1"/>
    <col min="7" max="11" width="1.7265625" style="53" customWidth="1"/>
    <col min="12" max="13" width="1.7265625" customWidth="1"/>
    <col min="14" max="14" width="35.1796875" customWidth="1"/>
    <col min="15" max="15" width="16.6328125" bestFit="1" customWidth="1"/>
    <col min="16" max="26" width="8.90625" bestFit="1" customWidth="1"/>
    <col min="27" max="27" width="10.7265625" bestFit="1" customWidth="1"/>
  </cols>
  <sheetData>
    <row r="3" spans="1:27" ht="29" x14ac:dyDescent="0.35">
      <c r="D3" s="21" t="s">
        <v>213</v>
      </c>
      <c r="E3"/>
      <c r="F3"/>
      <c r="G3"/>
      <c r="H3"/>
      <c r="I3"/>
      <c r="N3" s="21" t="s">
        <v>205</v>
      </c>
      <c r="P3" s="40" t="s">
        <v>169</v>
      </c>
    </row>
    <row r="4" spans="1:27" x14ac:dyDescent="0.35">
      <c r="A4" s="21" t="s">
        <v>169</v>
      </c>
      <c r="B4" s="21" t="s">
        <v>2</v>
      </c>
      <c r="C4" s="21" t="s">
        <v>1</v>
      </c>
      <c r="D4" t="s">
        <v>216</v>
      </c>
      <c r="E4" t="s">
        <v>215</v>
      </c>
      <c r="F4" t="s">
        <v>206</v>
      </c>
      <c r="G4"/>
      <c r="H4"/>
      <c r="I4"/>
      <c r="N4" s="21" t="s">
        <v>1</v>
      </c>
      <c r="O4" s="21" t="s">
        <v>2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</v>
      </c>
      <c r="Y4">
        <v>2</v>
      </c>
      <c r="Z4">
        <v>3</v>
      </c>
      <c r="AA4" t="s">
        <v>136</v>
      </c>
    </row>
    <row r="5" spans="1:27" x14ac:dyDescent="0.35">
      <c r="A5">
        <v>5</v>
      </c>
      <c r="B5" t="s">
        <v>6</v>
      </c>
      <c r="C5" t="s">
        <v>8</v>
      </c>
      <c r="D5" s="30">
        <v>2973</v>
      </c>
      <c r="E5" s="57">
        <v>-2973</v>
      </c>
      <c r="F5" s="30">
        <v>0</v>
      </c>
      <c r="G5"/>
      <c r="H5"/>
      <c r="I5"/>
      <c r="J5" s="54"/>
      <c r="N5" t="s">
        <v>36</v>
      </c>
      <c r="O5" t="s">
        <v>34</v>
      </c>
      <c r="P5" s="30"/>
      <c r="Q5" s="30"/>
      <c r="R5" s="30"/>
      <c r="S5" s="30">
        <v>1586</v>
      </c>
      <c r="T5" s="30"/>
      <c r="U5" s="30"/>
      <c r="V5" s="30"/>
      <c r="W5" s="30"/>
      <c r="X5" s="30"/>
      <c r="Y5" s="30"/>
      <c r="Z5" s="30"/>
      <c r="AA5" s="30">
        <v>1586</v>
      </c>
    </row>
    <row r="6" spans="1:27" x14ac:dyDescent="0.35">
      <c r="A6" s="29" t="s">
        <v>146</v>
      </c>
      <c r="B6" s="29"/>
      <c r="C6" s="29"/>
      <c r="D6" s="31">
        <v>2973</v>
      </c>
      <c r="E6" s="58">
        <v>-2973</v>
      </c>
      <c r="F6" s="31">
        <v>0</v>
      </c>
      <c r="G6"/>
      <c r="H6"/>
      <c r="I6"/>
      <c r="J6" s="54"/>
      <c r="O6" t="s">
        <v>111</v>
      </c>
      <c r="P6" s="30"/>
      <c r="Q6" s="30"/>
      <c r="R6" s="30"/>
      <c r="S6" s="30"/>
      <c r="T6" s="30"/>
      <c r="U6" s="30">
        <v>1496</v>
      </c>
      <c r="V6" s="30"/>
      <c r="W6" s="30"/>
      <c r="X6" s="30"/>
      <c r="Y6" s="30"/>
      <c r="Z6" s="30"/>
      <c r="AA6" s="30">
        <v>1496</v>
      </c>
    </row>
    <row r="7" spans="1:27" x14ac:dyDescent="0.35">
      <c r="A7">
        <v>6</v>
      </c>
      <c r="B7" t="s">
        <v>11</v>
      </c>
      <c r="C7" t="s">
        <v>8</v>
      </c>
      <c r="D7" s="30">
        <v>480</v>
      </c>
      <c r="E7" s="57">
        <v>-480</v>
      </c>
      <c r="F7" s="30">
        <v>0</v>
      </c>
      <c r="G7"/>
      <c r="H7"/>
      <c r="I7"/>
      <c r="J7" s="54"/>
      <c r="O7" t="s">
        <v>128</v>
      </c>
      <c r="P7" s="30"/>
      <c r="Q7" s="30"/>
      <c r="R7" s="30"/>
      <c r="S7" s="30"/>
      <c r="T7" s="30"/>
      <c r="U7" s="30">
        <v>90</v>
      </c>
      <c r="V7" s="30"/>
      <c r="W7" s="30"/>
      <c r="X7" s="30"/>
      <c r="Y7" s="30"/>
      <c r="Z7" s="30"/>
      <c r="AA7" s="30">
        <v>90</v>
      </c>
    </row>
    <row r="8" spans="1:27" x14ac:dyDescent="0.35">
      <c r="B8" t="s">
        <v>12</v>
      </c>
      <c r="C8" t="s">
        <v>15</v>
      </c>
      <c r="D8" s="30">
        <v>2067</v>
      </c>
      <c r="E8" s="57">
        <v>-2067</v>
      </c>
      <c r="F8" s="30">
        <v>0</v>
      </c>
      <c r="G8"/>
      <c r="H8"/>
      <c r="I8"/>
      <c r="J8" s="54"/>
      <c r="O8" t="s">
        <v>131</v>
      </c>
      <c r="P8" s="30"/>
      <c r="Q8" s="30"/>
      <c r="R8" s="30"/>
      <c r="S8" s="30"/>
      <c r="T8" s="30"/>
      <c r="U8" s="30">
        <v>1496</v>
      </c>
      <c r="V8" s="30"/>
      <c r="W8" s="30"/>
      <c r="X8" s="30"/>
      <c r="Y8" s="30"/>
      <c r="Z8" s="30"/>
      <c r="AA8" s="30">
        <v>1496</v>
      </c>
    </row>
    <row r="9" spans="1:27" x14ac:dyDescent="0.35">
      <c r="B9" t="s">
        <v>13</v>
      </c>
      <c r="C9" t="s">
        <v>8</v>
      </c>
      <c r="D9" s="30">
        <v>2435</v>
      </c>
      <c r="E9" s="57">
        <v>-2435</v>
      </c>
      <c r="F9" s="30">
        <v>0</v>
      </c>
      <c r="G9"/>
      <c r="H9"/>
      <c r="I9"/>
      <c r="J9" s="54"/>
      <c r="O9" t="s">
        <v>155</v>
      </c>
      <c r="P9" s="30"/>
      <c r="Q9" s="30"/>
      <c r="R9" s="30"/>
      <c r="S9" s="30"/>
      <c r="T9" s="30"/>
      <c r="U9" s="30">
        <v>1496</v>
      </c>
      <c r="V9" s="30"/>
      <c r="W9" s="30"/>
      <c r="X9" s="30"/>
      <c r="Y9" s="30"/>
      <c r="Z9" s="30"/>
      <c r="AA9" s="30">
        <v>1496</v>
      </c>
    </row>
    <row r="10" spans="1:27" x14ac:dyDescent="0.35">
      <c r="B10" t="s">
        <v>19</v>
      </c>
      <c r="C10" t="s">
        <v>21</v>
      </c>
      <c r="D10" s="30">
        <v>1827.5</v>
      </c>
      <c r="E10" s="57">
        <v>-1827.5</v>
      </c>
      <c r="F10" s="30">
        <v>0</v>
      </c>
      <c r="G10"/>
      <c r="H10"/>
      <c r="I10"/>
      <c r="J10" s="54"/>
      <c r="O10" t="s">
        <v>161</v>
      </c>
      <c r="P10" s="30"/>
      <c r="Q10" s="30"/>
      <c r="R10" s="30"/>
      <c r="S10" s="30"/>
      <c r="T10" s="30"/>
      <c r="U10" s="30"/>
      <c r="V10" s="30">
        <v>1630</v>
      </c>
      <c r="W10" s="30"/>
      <c r="X10" s="30"/>
      <c r="Y10" s="30"/>
      <c r="Z10" s="30"/>
      <c r="AA10" s="30">
        <v>1630</v>
      </c>
    </row>
    <row r="11" spans="1:27" x14ac:dyDescent="0.35">
      <c r="A11" s="29" t="s">
        <v>147</v>
      </c>
      <c r="B11" s="29"/>
      <c r="C11" s="29"/>
      <c r="D11" s="31">
        <v>6809.5</v>
      </c>
      <c r="E11" s="58">
        <v>-6809.5</v>
      </c>
      <c r="F11" s="31">
        <v>0</v>
      </c>
      <c r="G11"/>
      <c r="H11"/>
      <c r="I11"/>
      <c r="J11" s="54"/>
      <c r="O11" t="s">
        <v>179</v>
      </c>
      <c r="P11" s="30"/>
      <c r="Q11" s="30"/>
      <c r="R11" s="30"/>
      <c r="S11" s="30"/>
      <c r="T11" s="30"/>
      <c r="U11" s="30"/>
      <c r="V11" s="30">
        <v>1540</v>
      </c>
      <c r="W11" s="30"/>
      <c r="X11" s="30"/>
      <c r="Y11" s="30"/>
      <c r="Z11" s="30"/>
      <c r="AA11" s="30">
        <v>1540</v>
      </c>
    </row>
    <row r="12" spans="1:27" x14ac:dyDescent="0.35">
      <c r="A12">
        <v>7</v>
      </c>
      <c r="B12" t="s">
        <v>22</v>
      </c>
      <c r="C12" t="s">
        <v>24</v>
      </c>
      <c r="D12" s="30">
        <v>1836</v>
      </c>
      <c r="E12" s="57">
        <v>-1836</v>
      </c>
      <c r="F12" s="30">
        <v>0</v>
      </c>
      <c r="G12"/>
      <c r="H12"/>
      <c r="I12"/>
      <c r="J12" s="54"/>
      <c r="O12" t="s">
        <v>272</v>
      </c>
      <c r="P12" s="30"/>
      <c r="Q12" s="30"/>
      <c r="R12" s="30"/>
      <c r="S12" s="30"/>
      <c r="T12" s="30"/>
      <c r="U12" s="30"/>
      <c r="V12" s="30"/>
      <c r="W12" s="30"/>
      <c r="X12" s="30"/>
      <c r="Y12" s="30">
        <v>1750</v>
      </c>
      <c r="Z12" s="30"/>
      <c r="AA12" s="30">
        <v>1750</v>
      </c>
    </row>
    <row r="13" spans="1:27" x14ac:dyDescent="0.35">
      <c r="B13" t="s">
        <v>27</v>
      </c>
      <c r="C13" t="s">
        <v>21</v>
      </c>
      <c r="D13" s="30">
        <v>1200</v>
      </c>
      <c r="E13" s="57">
        <v>-1200</v>
      </c>
      <c r="F13" s="30">
        <v>0</v>
      </c>
      <c r="G13"/>
      <c r="H13"/>
      <c r="I13"/>
      <c r="J13" s="54"/>
      <c r="O13" t="s">
        <v>287</v>
      </c>
      <c r="P13" s="30"/>
      <c r="Q13" s="30"/>
      <c r="R13" s="30"/>
      <c r="S13" s="30"/>
      <c r="T13" s="30"/>
      <c r="U13" s="30"/>
      <c r="V13" s="30"/>
      <c r="W13" s="30"/>
      <c r="X13" s="30"/>
      <c r="Y13" s="30">
        <v>225</v>
      </c>
      <c r="Z13" s="30"/>
      <c r="AA13" s="30">
        <v>225</v>
      </c>
    </row>
    <row r="14" spans="1:27" x14ac:dyDescent="0.35">
      <c r="B14" t="s">
        <v>28</v>
      </c>
      <c r="C14" t="s">
        <v>8</v>
      </c>
      <c r="D14" s="30">
        <v>2098</v>
      </c>
      <c r="E14" s="57">
        <v>-2098</v>
      </c>
      <c r="F14" s="30">
        <v>0</v>
      </c>
      <c r="G14"/>
      <c r="H14"/>
      <c r="I14"/>
      <c r="J14" s="54"/>
      <c r="N14" s="29" t="s">
        <v>137</v>
      </c>
      <c r="O14" s="29"/>
      <c r="P14" s="31"/>
      <c r="Q14" s="31"/>
      <c r="R14" s="31"/>
      <c r="S14" s="31">
        <v>1586</v>
      </c>
      <c r="T14" s="31"/>
      <c r="U14" s="31">
        <v>4578</v>
      </c>
      <c r="V14" s="31">
        <v>3170</v>
      </c>
      <c r="W14" s="31"/>
      <c r="X14" s="31"/>
      <c r="Y14" s="31">
        <v>1975</v>
      </c>
      <c r="Z14" s="31"/>
      <c r="AA14" s="31">
        <v>11309</v>
      </c>
    </row>
    <row r="15" spans="1:27" x14ac:dyDescent="0.35">
      <c r="A15" s="29" t="s">
        <v>148</v>
      </c>
      <c r="B15" s="29"/>
      <c r="C15" s="29"/>
      <c r="D15" s="31">
        <v>5134</v>
      </c>
      <c r="E15" s="58">
        <v>-5134</v>
      </c>
      <c r="F15" s="31">
        <v>0</v>
      </c>
      <c r="G15"/>
      <c r="H15"/>
      <c r="I15"/>
      <c r="J15" s="54"/>
      <c r="N15" t="s">
        <v>48</v>
      </c>
      <c r="O15" t="s">
        <v>50</v>
      </c>
      <c r="P15" s="30"/>
      <c r="Q15" s="30"/>
      <c r="R15" s="30"/>
      <c r="S15" s="30">
        <v>2956</v>
      </c>
      <c r="T15" s="30"/>
      <c r="U15" s="30"/>
      <c r="V15" s="30"/>
      <c r="W15" s="30"/>
      <c r="X15" s="30"/>
      <c r="Y15" s="30"/>
      <c r="Z15" s="30"/>
      <c r="AA15" s="30">
        <v>2956</v>
      </c>
    </row>
    <row r="16" spans="1:27" x14ac:dyDescent="0.35">
      <c r="A16">
        <v>8</v>
      </c>
      <c r="B16" t="s">
        <v>31</v>
      </c>
      <c r="C16" t="s">
        <v>24</v>
      </c>
      <c r="D16" s="30">
        <v>2508</v>
      </c>
      <c r="E16" s="57">
        <v>-2508</v>
      </c>
      <c r="F16" s="30">
        <v>0</v>
      </c>
      <c r="G16"/>
      <c r="H16"/>
      <c r="I16"/>
      <c r="J16" s="54"/>
      <c r="O16" t="s">
        <v>122</v>
      </c>
      <c r="P16" s="30"/>
      <c r="Q16" s="30"/>
      <c r="R16" s="30"/>
      <c r="S16" s="30"/>
      <c r="T16" s="30"/>
      <c r="U16" s="30">
        <v>2650</v>
      </c>
      <c r="V16" s="30"/>
      <c r="W16" s="30"/>
      <c r="X16" s="30"/>
      <c r="Y16" s="30"/>
      <c r="Z16" s="30"/>
      <c r="AA16" s="30">
        <v>2650</v>
      </c>
    </row>
    <row r="17" spans="1:27" x14ac:dyDescent="0.35">
      <c r="B17" t="s">
        <v>32</v>
      </c>
      <c r="C17" t="s">
        <v>24</v>
      </c>
      <c r="D17" s="30">
        <v>2508</v>
      </c>
      <c r="E17" s="57">
        <v>-2508</v>
      </c>
      <c r="F17" s="30">
        <v>0</v>
      </c>
      <c r="G17"/>
      <c r="H17"/>
      <c r="I17"/>
      <c r="J17" s="54"/>
      <c r="N17" s="29" t="s">
        <v>138</v>
      </c>
      <c r="O17" s="29"/>
      <c r="P17" s="31"/>
      <c r="Q17" s="31"/>
      <c r="R17" s="31"/>
      <c r="S17" s="31">
        <v>2956</v>
      </c>
      <c r="T17" s="31"/>
      <c r="U17" s="31">
        <v>2650</v>
      </c>
      <c r="V17" s="31"/>
      <c r="W17" s="31"/>
      <c r="X17" s="31"/>
      <c r="Y17" s="31"/>
      <c r="Z17" s="31"/>
      <c r="AA17" s="31">
        <v>5606</v>
      </c>
    </row>
    <row r="18" spans="1:27" x14ac:dyDescent="0.35">
      <c r="B18" t="s">
        <v>33</v>
      </c>
      <c r="C18" t="s">
        <v>24</v>
      </c>
      <c r="D18" s="30">
        <v>324</v>
      </c>
      <c r="E18" s="57">
        <v>-324</v>
      </c>
      <c r="F18" s="30">
        <v>0</v>
      </c>
      <c r="G18"/>
      <c r="H18"/>
      <c r="I18"/>
      <c r="J18" s="54"/>
      <c r="N18" t="s">
        <v>61</v>
      </c>
      <c r="O18" t="s">
        <v>58</v>
      </c>
      <c r="P18" s="30"/>
      <c r="Q18" s="30"/>
      <c r="R18" s="30"/>
      <c r="S18" s="30">
        <v>2552</v>
      </c>
      <c r="T18" s="30"/>
      <c r="U18" s="30"/>
      <c r="V18" s="30"/>
      <c r="W18" s="30"/>
      <c r="X18" s="30"/>
      <c r="Y18" s="30"/>
      <c r="Z18" s="30"/>
      <c r="AA18" s="30">
        <v>2552</v>
      </c>
    </row>
    <row r="19" spans="1:27" x14ac:dyDescent="0.35">
      <c r="B19" t="s">
        <v>34</v>
      </c>
      <c r="C19" t="s">
        <v>36</v>
      </c>
      <c r="D19" s="30">
        <v>1586</v>
      </c>
      <c r="E19" s="57">
        <v>-1586</v>
      </c>
      <c r="F19" s="30">
        <v>0</v>
      </c>
      <c r="G19"/>
      <c r="H19"/>
      <c r="I19"/>
      <c r="J19" s="54"/>
      <c r="O19" t="s">
        <v>162</v>
      </c>
      <c r="P19" s="30"/>
      <c r="Q19" s="30"/>
      <c r="R19" s="30"/>
      <c r="S19" s="30"/>
      <c r="T19" s="30"/>
      <c r="U19" s="30"/>
      <c r="V19" s="30">
        <v>1231.2</v>
      </c>
      <c r="W19" s="30"/>
      <c r="X19" s="30"/>
      <c r="Y19" s="30"/>
      <c r="Z19" s="30"/>
      <c r="AA19" s="30">
        <v>1231.2</v>
      </c>
    </row>
    <row r="20" spans="1:27" x14ac:dyDescent="0.35">
      <c r="B20" t="s">
        <v>37</v>
      </c>
      <c r="C20" t="s">
        <v>21</v>
      </c>
      <c r="D20" s="30">
        <v>3406</v>
      </c>
      <c r="E20" s="57">
        <v>-3406</v>
      </c>
      <c r="F20" s="30">
        <v>0</v>
      </c>
      <c r="G20"/>
      <c r="H20"/>
      <c r="I20"/>
      <c r="J20" s="54"/>
      <c r="O20" t="s">
        <v>189</v>
      </c>
      <c r="P20" s="30"/>
      <c r="Q20" s="30"/>
      <c r="R20" s="30"/>
      <c r="S20" s="30"/>
      <c r="T20" s="30"/>
      <c r="U20" s="30"/>
      <c r="V20" s="30">
        <v>408</v>
      </c>
      <c r="W20" s="30"/>
      <c r="X20" s="30"/>
      <c r="Y20" s="30"/>
      <c r="Z20" s="30"/>
      <c r="AA20" s="30">
        <v>408</v>
      </c>
    </row>
    <row r="21" spans="1:27" x14ac:dyDescent="0.35">
      <c r="B21" t="s">
        <v>38</v>
      </c>
      <c r="C21" t="s">
        <v>8</v>
      </c>
      <c r="D21" s="30">
        <v>2922</v>
      </c>
      <c r="E21" s="57">
        <v>-2922</v>
      </c>
      <c r="F21" s="30">
        <v>0</v>
      </c>
      <c r="G21"/>
      <c r="H21"/>
      <c r="I21"/>
      <c r="J21" s="54"/>
      <c r="O21" t="s">
        <v>319</v>
      </c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>
        <v>6459.6</v>
      </c>
      <c r="AA21" s="30">
        <v>6459.6</v>
      </c>
    </row>
    <row r="22" spans="1:27" x14ac:dyDescent="0.35">
      <c r="B22" t="s">
        <v>39</v>
      </c>
      <c r="C22" t="s">
        <v>8</v>
      </c>
      <c r="D22" s="30">
        <v>960</v>
      </c>
      <c r="E22" s="57">
        <v>-960</v>
      </c>
      <c r="F22" s="30">
        <v>0</v>
      </c>
      <c r="G22"/>
      <c r="H22"/>
      <c r="I22"/>
      <c r="J22" s="54"/>
      <c r="O22" t="s">
        <v>323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>
        <v>90</v>
      </c>
      <c r="AA22" s="30">
        <v>90</v>
      </c>
    </row>
    <row r="23" spans="1:27" x14ac:dyDescent="0.35">
      <c r="B23" t="s">
        <v>41</v>
      </c>
      <c r="C23" t="s">
        <v>21</v>
      </c>
      <c r="D23" s="30">
        <v>367.2</v>
      </c>
      <c r="E23" s="57">
        <v>-367.2</v>
      </c>
      <c r="F23" s="30">
        <v>0</v>
      </c>
      <c r="G23"/>
      <c r="H23"/>
      <c r="I23"/>
      <c r="J23" s="54"/>
      <c r="N23" s="29" t="s">
        <v>139</v>
      </c>
      <c r="O23" s="29"/>
      <c r="P23" s="31"/>
      <c r="Q23" s="31"/>
      <c r="R23" s="31"/>
      <c r="S23" s="31">
        <v>2552</v>
      </c>
      <c r="T23" s="31"/>
      <c r="U23" s="31"/>
      <c r="V23" s="31">
        <v>1639.2</v>
      </c>
      <c r="W23" s="31"/>
      <c r="X23" s="31"/>
      <c r="Y23" s="31"/>
      <c r="Z23" s="31">
        <v>6549.6</v>
      </c>
      <c r="AA23" s="31">
        <v>10740.8</v>
      </c>
    </row>
    <row r="24" spans="1:27" x14ac:dyDescent="0.35">
      <c r="B24" t="s">
        <v>42</v>
      </c>
      <c r="C24" t="s">
        <v>44</v>
      </c>
      <c r="D24" s="30">
        <v>1706</v>
      </c>
      <c r="E24" s="57">
        <v>-1706</v>
      </c>
      <c r="F24" s="30">
        <v>0</v>
      </c>
      <c r="G24"/>
      <c r="H24"/>
      <c r="I24"/>
      <c r="J24" s="54"/>
      <c r="N24" t="s">
        <v>8</v>
      </c>
      <c r="O24" t="s">
        <v>6</v>
      </c>
      <c r="P24" s="30">
        <v>2973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>
        <v>2973</v>
      </c>
    </row>
    <row r="25" spans="1:27" x14ac:dyDescent="0.35">
      <c r="B25" t="s">
        <v>50</v>
      </c>
      <c r="C25" t="s">
        <v>48</v>
      </c>
      <c r="D25" s="30">
        <v>2956</v>
      </c>
      <c r="E25" s="57">
        <v>-2956</v>
      </c>
      <c r="F25" s="30">
        <v>0</v>
      </c>
      <c r="G25"/>
      <c r="H25"/>
      <c r="I25"/>
      <c r="J25" s="54"/>
      <c r="O25" t="s">
        <v>11</v>
      </c>
      <c r="P25" s="30"/>
      <c r="Q25" s="30">
        <v>480</v>
      </c>
      <c r="R25" s="30"/>
      <c r="S25" s="30"/>
      <c r="T25" s="30"/>
      <c r="U25" s="30"/>
      <c r="V25" s="30"/>
      <c r="W25" s="30"/>
      <c r="X25" s="30"/>
      <c r="Y25" s="30"/>
      <c r="Z25" s="30"/>
      <c r="AA25" s="30">
        <v>480</v>
      </c>
    </row>
    <row r="26" spans="1:27" x14ac:dyDescent="0.35">
      <c r="B26" t="s">
        <v>53</v>
      </c>
      <c r="C26" t="s">
        <v>55</v>
      </c>
      <c r="D26" s="30">
        <v>1452</v>
      </c>
      <c r="E26" s="57">
        <v>-1452</v>
      </c>
      <c r="F26" s="30">
        <v>0</v>
      </c>
      <c r="G26"/>
      <c r="H26"/>
      <c r="I26"/>
      <c r="J26" s="54"/>
      <c r="O26" t="s">
        <v>13</v>
      </c>
      <c r="P26" s="30"/>
      <c r="Q26" s="30">
        <v>2435</v>
      </c>
      <c r="R26" s="30"/>
      <c r="S26" s="30"/>
      <c r="T26" s="30"/>
      <c r="U26" s="30"/>
      <c r="V26" s="30"/>
      <c r="W26" s="30"/>
      <c r="X26" s="30"/>
      <c r="Y26" s="30"/>
      <c r="Z26" s="30"/>
      <c r="AA26" s="30">
        <v>2435</v>
      </c>
    </row>
    <row r="27" spans="1:27" x14ac:dyDescent="0.35">
      <c r="B27" t="s">
        <v>56</v>
      </c>
      <c r="C27" t="s">
        <v>21</v>
      </c>
      <c r="D27" s="30">
        <v>1903</v>
      </c>
      <c r="E27" s="57">
        <v>-1903</v>
      </c>
      <c r="F27" s="30">
        <v>0</v>
      </c>
      <c r="G27"/>
      <c r="H27"/>
      <c r="I27"/>
      <c r="J27" s="54"/>
      <c r="O27" t="s">
        <v>28</v>
      </c>
      <c r="P27" s="30"/>
      <c r="Q27" s="30"/>
      <c r="R27" s="30">
        <v>2098</v>
      </c>
      <c r="S27" s="30"/>
      <c r="T27" s="30"/>
      <c r="U27" s="30"/>
      <c r="V27" s="30"/>
      <c r="W27" s="30"/>
      <c r="X27" s="30"/>
      <c r="Y27" s="30"/>
      <c r="Z27" s="30"/>
      <c r="AA27" s="30">
        <v>2098</v>
      </c>
    </row>
    <row r="28" spans="1:27" x14ac:dyDescent="0.35">
      <c r="B28" t="s">
        <v>58</v>
      </c>
      <c r="C28" t="s">
        <v>61</v>
      </c>
      <c r="D28" s="30">
        <v>2552</v>
      </c>
      <c r="E28" s="57">
        <v>-2552</v>
      </c>
      <c r="F28" s="30">
        <v>0</v>
      </c>
      <c r="G28"/>
      <c r="H28"/>
      <c r="I28"/>
      <c r="J28" s="54"/>
      <c r="O28" t="s">
        <v>38</v>
      </c>
      <c r="P28" s="30"/>
      <c r="Q28" s="30"/>
      <c r="R28" s="30"/>
      <c r="S28" s="30">
        <v>2922</v>
      </c>
      <c r="T28" s="30"/>
      <c r="U28" s="30"/>
      <c r="V28" s="30"/>
      <c r="W28" s="30"/>
      <c r="X28" s="30"/>
      <c r="Y28" s="30"/>
      <c r="Z28" s="30"/>
      <c r="AA28" s="30">
        <v>2922</v>
      </c>
    </row>
    <row r="29" spans="1:27" x14ac:dyDescent="0.35">
      <c r="B29" t="s">
        <v>59</v>
      </c>
      <c r="C29" t="s">
        <v>8</v>
      </c>
      <c r="D29" s="30">
        <v>1496</v>
      </c>
      <c r="E29" s="57">
        <v>-1496</v>
      </c>
      <c r="F29" s="30">
        <v>0</v>
      </c>
      <c r="G29"/>
      <c r="H29"/>
      <c r="I29"/>
      <c r="J29" s="54"/>
      <c r="O29" t="s">
        <v>39</v>
      </c>
      <c r="P29" s="30"/>
      <c r="Q29" s="30"/>
      <c r="R29" s="30"/>
      <c r="S29" s="30">
        <v>960</v>
      </c>
      <c r="T29" s="30"/>
      <c r="U29" s="30"/>
      <c r="V29" s="30"/>
      <c r="W29" s="30"/>
      <c r="X29" s="30"/>
      <c r="Y29" s="30"/>
      <c r="Z29" s="30"/>
      <c r="AA29" s="30">
        <v>960</v>
      </c>
    </row>
    <row r="30" spans="1:27" x14ac:dyDescent="0.35">
      <c r="B30" t="s">
        <v>63</v>
      </c>
      <c r="C30" t="s">
        <v>65</v>
      </c>
      <c r="D30" s="30">
        <v>6734</v>
      </c>
      <c r="E30" s="57">
        <v>-6734</v>
      </c>
      <c r="F30" s="30">
        <v>0</v>
      </c>
      <c r="G30"/>
      <c r="H30"/>
      <c r="I30"/>
      <c r="J30" s="54"/>
      <c r="O30" t="s">
        <v>59</v>
      </c>
      <c r="P30" s="30"/>
      <c r="Q30" s="30"/>
      <c r="R30" s="30"/>
      <c r="S30" s="30">
        <v>1496</v>
      </c>
      <c r="T30" s="30"/>
      <c r="U30" s="30"/>
      <c r="V30" s="30"/>
      <c r="W30" s="30"/>
      <c r="X30" s="30"/>
      <c r="Y30" s="30"/>
      <c r="Z30" s="30"/>
      <c r="AA30" s="30">
        <v>1496</v>
      </c>
    </row>
    <row r="31" spans="1:27" x14ac:dyDescent="0.35">
      <c r="A31" s="29" t="s">
        <v>149</v>
      </c>
      <c r="B31" s="29"/>
      <c r="C31" s="29"/>
      <c r="D31" s="31">
        <v>33380.199999999997</v>
      </c>
      <c r="E31" s="58">
        <v>-33380.199999999997</v>
      </c>
      <c r="F31" s="31">
        <v>0</v>
      </c>
      <c r="G31"/>
      <c r="H31"/>
      <c r="I31"/>
      <c r="J31" s="54"/>
      <c r="O31" t="s">
        <v>71</v>
      </c>
      <c r="P31" s="30"/>
      <c r="Q31" s="30"/>
      <c r="R31" s="30"/>
      <c r="S31" s="30"/>
      <c r="T31" s="30">
        <v>1250</v>
      </c>
      <c r="U31" s="30"/>
      <c r="V31" s="30"/>
      <c r="W31" s="30"/>
      <c r="X31" s="30"/>
      <c r="Y31" s="30"/>
      <c r="Z31" s="30"/>
      <c r="AA31" s="30">
        <v>1250</v>
      </c>
    </row>
    <row r="32" spans="1:27" x14ac:dyDescent="0.35">
      <c r="A32">
        <v>9</v>
      </c>
      <c r="B32" t="s">
        <v>69</v>
      </c>
      <c r="C32" t="s">
        <v>55</v>
      </c>
      <c r="D32" s="30">
        <v>3968</v>
      </c>
      <c r="E32" s="57">
        <v>-3968</v>
      </c>
      <c r="F32" s="30">
        <v>0</v>
      </c>
      <c r="G32"/>
      <c r="H32"/>
      <c r="I32"/>
      <c r="J32" s="54"/>
      <c r="O32" t="s">
        <v>96</v>
      </c>
      <c r="P32" s="30"/>
      <c r="Q32" s="30"/>
      <c r="R32" s="30"/>
      <c r="S32" s="30"/>
      <c r="T32" s="30">
        <v>2458</v>
      </c>
      <c r="U32" s="30"/>
      <c r="V32" s="30"/>
      <c r="W32" s="30"/>
      <c r="X32" s="30"/>
      <c r="Y32" s="30"/>
      <c r="Z32" s="30"/>
      <c r="AA32" s="30">
        <v>2458</v>
      </c>
    </row>
    <row r="33" spans="1:27" x14ac:dyDescent="0.35">
      <c r="B33" t="s">
        <v>71</v>
      </c>
      <c r="C33" t="s">
        <v>8</v>
      </c>
      <c r="D33" s="30">
        <v>1250</v>
      </c>
      <c r="E33" s="57">
        <v>-1250</v>
      </c>
      <c r="F33" s="30">
        <v>0</v>
      </c>
      <c r="G33"/>
      <c r="H33"/>
      <c r="I33"/>
      <c r="J33" s="54"/>
      <c r="O33" t="s">
        <v>105</v>
      </c>
      <c r="P33" s="30"/>
      <c r="Q33" s="30"/>
      <c r="R33" s="30"/>
      <c r="S33" s="30"/>
      <c r="T33" s="30">
        <v>1977</v>
      </c>
      <c r="U33" s="30"/>
      <c r="V33" s="30"/>
      <c r="W33" s="30"/>
      <c r="X33" s="30"/>
      <c r="Y33" s="30"/>
      <c r="Z33" s="30"/>
      <c r="AA33" s="30">
        <v>1977</v>
      </c>
    </row>
    <row r="34" spans="1:27" x14ac:dyDescent="0.35">
      <c r="B34" t="s">
        <v>96</v>
      </c>
      <c r="C34" t="s">
        <v>8</v>
      </c>
      <c r="D34" s="30">
        <v>2458</v>
      </c>
      <c r="E34" s="57">
        <v>-2458</v>
      </c>
      <c r="F34" s="30">
        <v>0</v>
      </c>
      <c r="G34"/>
      <c r="H34"/>
      <c r="I34"/>
      <c r="J34" s="54"/>
      <c r="O34" t="s">
        <v>108</v>
      </c>
      <c r="P34" s="30"/>
      <c r="Q34" s="30"/>
      <c r="R34" s="30"/>
      <c r="S34" s="30"/>
      <c r="T34" s="30">
        <v>1392</v>
      </c>
      <c r="U34" s="30"/>
      <c r="V34" s="30"/>
      <c r="W34" s="30"/>
      <c r="X34" s="30"/>
      <c r="Y34" s="30"/>
      <c r="Z34" s="30"/>
      <c r="AA34" s="30">
        <v>1392</v>
      </c>
    </row>
    <row r="35" spans="1:27" x14ac:dyDescent="0.35">
      <c r="B35" t="s">
        <v>104</v>
      </c>
      <c r="C35" t="s">
        <v>24</v>
      </c>
      <c r="D35" s="30">
        <v>11247.599999999999</v>
      </c>
      <c r="E35" s="57">
        <v>-11247.599999999999</v>
      </c>
      <c r="F35" s="30">
        <v>0</v>
      </c>
      <c r="G35"/>
      <c r="H35"/>
      <c r="I35"/>
      <c r="J35" s="54"/>
      <c r="O35" t="s">
        <v>110</v>
      </c>
      <c r="P35" s="30"/>
      <c r="Q35" s="30"/>
      <c r="R35" s="30"/>
      <c r="S35" s="30"/>
      <c r="T35" s="30">
        <v>1496</v>
      </c>
      <c r="U35" s="30"/>
      <c r="V35" s="30"/>
      <c r="W35" s="30"/>
      <c r="X35" s="30"/>
      <c r="Y35" s="30"/>
      <c r="Z35" s="30"/>
      <c r="AA35" s="30">
        <v>1496</v>
      </c>
    </row>
    <row r="36" spans="1:27" x14ac:dyDescent="0.35">
      <c r="B36" t="s">
        <v>105</v>
      </c>
      <c r="C36" t="s">
        <v>8</v>
      </c>
      <c r="D36" s="30">
        <v>1977</v>
      </c>
      <c r="E36" s="57">
        <v>-1977</v>
      </c>
      <c r="F36" s="30">
        <v>0</v>
      </c>
      <c r="G36"/>
      <c r="H36"/>
      <c r="I36"/>
      <c r="J36" s="54"/>
      <c r="O36" t="s">
        <v>121</v>
      </c>
      <c r="P36" s="30"/>
      <c r="Q36" s="30"/>
      <c r="R36" s="30"/>
      <c r="S36" s="30"/>
      <c r="T36" s="30"/>
      <c r="U36" s="30">
        <v>2458</v>
      </c>
      <c r="V36" s="30"/>
      <c r="W36" s="30"/>
      <c r="X36" s="30"/>
      <c r="Y36" s="30"/>
      <c r="Z36" s="30"/>
      <c r="AA36" s="30">
        <v>2458</v>
      </c>
    </row>
    <row r="37" spans="1:27" x14ac:dyDescent="0.35">
      <c r="B37" t="s">
        <v>106</v>
      </c>
      <c r="C37" t="s">
        <v>24</v>
      </c>
      <c r="D37" s="30">
        <v>11605.2</v>
      </c>
      <c r="E37" s="57">
        <v>-11605.2</v>
      </c>
      <c r="F37" s="30">
        <v>0</v>
      </c>
      <c r="G37"/>
      <c r="H37"/>
      <c r="I37"/>
      <c r="J37" s="54"/>
      <c r="O37" t="s">
        <v>127</v>
      </c>
      <c r="P37" s="30"/>
      <c r="Q37" s="30"/>
      <c r="R37" s="30"/>
      <c r="S37" s="30"/>
      <c r="T37" s="30"/>
      <c r="U37" s="30">
        <v>1645</v>
      </c>
      <c r="V37" s="30"/>
      <c r="W37" s="30"/>
      <c r="X37" s="30"/>
      <c r="Y37" s="30"/>
      <c r="Z37" s="30"/>
      <c r="AA37" s="30">
        <v>1645</v>
      </c>
    </row>
    <row r="38" spans="1:27" x14ac:dyDescent="0.35">
      <c r="B38" t="s">
        <v>107</v>
      </c>
      <c r="C38" t="s">
        <v>65</v>
      </c>
      <c r="D38" s="30">
        <v>8123</v>
      </c>
      <c r="E38" s="57">
        <v>-8123</v>
      </c>
      <c r="F38" s="30">
        <v>0</v>
      </c>
      <c r="G38"/>
      <c r="H38"/>
      <c r="I38"/>
      <c r="J38" s="54"/>
      <c r="O38" t="s">
        <v>154</v>
      </c>
      <c r="P38" s="30"/>
      <c r="Q38" s="30"/>
      <c r="R38" s="30"/>
      <c r="S38" s="30"/>
      <c r="T38" s="30"/>
      <c r="U38" s="30">
        <v>2458</v>
      </c>
      <c r="V38" s="30"/>
      <c r="W38" s="30"/>
      <c r="X38" s="30"/>
      <c r="Y38" s="30"/>
      <c r="Z38" s="30"/>
      <c r="AA38" s="30">
        <v>2458</v>
      </c>
    </row>
    <row r="39" spans="1:27" x14ac:dyDescent="0.35">
      <c r="B39" t="s">
        <v>108</v>
      </c>
      <c r="C39" t="s">
        <v>8</v>
      </c>
      <c r="D39" s="30">
        <v>1392</v>
      </c>
      <c r="E39" s="57">
        <v>-1392</v>
      </c>
      <c r="F39" s="30">
        <v>0</v>
      </c>
      <c r="G39"/>
      <c r="H39"/>
      <c r="I39"/>
      <c r="J39" s="54"/>
      <c r="O39" t="s">
        <v>160</v>
      </c>
      <c r="P39" s="30"/>
      <c r="Q39" s="30"/>
      <c r="R39" s="30"/>
      <c r="S39" s="30"/>
      <c r="T39" s="30"/>
      <c r="U39" s="30"/>
      <c r="V39" s="30">
        <v>1954</v>
      </c>
      <c r="W39" s="30"/>
      <c r="X39" s="30"/>
      <c r="Y39" s="30"/>
      <c r="Z39" s="30"/>
      <c r="AA39" s="30">
        <v>1954</v>
      </c>
    </row>
    <row r="40" spans="1:27" x14ac:dyDescent="0.35">
      <c r="B40" t="s">
        <v>110</v>
      </c>
      <c r="C40" t="s">
        <v>8</v>
      </c>
      <c r="D40" s="30">
        <v>1496</v>
      </c>
      <c r="E40" s="57">
        <v>-1496</v>
      </c>
      <c r="F40" s="30">
        <v>0</v>
      </c>
      <c r="G40"/>
      <c r="H40"/>
      <c r="I40"/>
      <c r="J40" s="54"/>
      <c r="O40" t="s">
        <v>172</v>
      </c>
      <c r="P40" s="30"/>
      <c r="Q40" s="30"/>
      <c r="R40" s="30"/>
      <c r="S40" s="30"/>
      <c r="T40" s="30"/>
      <c r="U40" s="30"/>
      <c r="V40" s="30">
        <v>1584</v>
      </c>
      <c r="W40" s="30"/>
      <c r="X40" s="30"/>
      <c r="Y40" s="30"/>
      <c r="Z40" s="30"/>
      <c r="AA40" s="30">
        <v>1584</v>
      </c>
    </row>
    <row r="41" spans="1:27" x14ac:dyDescent="0.35">
      <c r="A41" s="29" t="s">
        <v>150</v>
      </c>
      <c r="B41" s="29"/>
      <c r="C41" s="29"/>
      <c r="D41" s="31">
        <v>43516.800000000003</v>
      </c>
      <c r="E41" s="58">
        <v>-43516.800000000003</v>
      </c>
      <c r="F41" s="31">
        <v>0</v>
      </c>
      <c r="G41"/>
      <c r="H41"/>
      <c r="I41"/>
      <c r="J41" s="54"/>
      <c r="O41" t="s">
        <v>173</v>
      </c>
      <c r="P41" s="30"/>
      <c r="Q41" s="30"/>
      <c r="R41" s="30"/>
      <c r="S41" s="30"/>
      <c r="T41" s="30"/>
      <c r="U41" s="30"/>
      <c r="V41" s="30">
        <v>520</v>
      </c>
      <c r="W41" s="30"/>
      <c r="X41" s="30"/>
      <c r="Y41" s="30"/>
      <c r="Z41" s="30"/>
      <c r="AA41" s="30">
        <v>520</v>
      </c>
    </row>
    <row r="42" spans="1:27" x14ac:dyDescent="0.35">
      <c r="A42">
        <v>10</v>
      </c>
      <c r="B42" t="s">
        <v>111</v>
      </c>
      <c r="C42" t="s">
        <v>36</v>
      </c>
      <c r="D42" s="30">
        <v>1496</v>
      </c>
      <c r="E42" s="57">
        <v>-1496</v>
      </c>
      <c r="F42" s="30">
        <v>0</v>
      </c>
      <c r="G42"/>
      <c r="H42"/>
      <c r="I42"/>
      <c r="J42" s="54"/>
      <c r="O42" t="s">
        <v>188</v>
      </c>
      <c r="P42" s="30"/>
      <c r="Q42" s="30"/>
      <c r="R42" s="30"/>
      <c r="S42" s="30"/>
      <c r="T42" s="30"/>
      <c r="U42" s="30"/>
      <c r="V42" s="30">
        <v>2424</v>
      </c>
      <c r="W42" s="30"/>
      <c r="X42" s="30"/>
      <c r="Y42" s="30"/>
      <c r="Z42" s="30"/>
      <c r="AA42" s="30">
        <v>2424</v>
      </c>
    </row>
    <row r="43" spans="1:27" x14ac:dyDescent="0.35">
      <c r="B43" t="s">
        <v>114</v>
      </c>
      <c r="C43" t="s">
        <v>21</v>
      </c>
      <c r="D43" s="30">
        <v>5713</v>
      </c>
      <c r="E43" s="57">
        <v>-5713</v>
      </c>
      <c r="F43" s="30">
        <v>0</v>
      </c>
      <c r="G43"/>
      <c r="H43"/>
      <c r="I43"/>
      <c r="J43" s="54"/>
      <c r="O43" t="s">
        <v>219</v>
      </c>
      <c r="P43" s="30"/>
      <c r="Q43" s="30"/>
      <c r="R43" s="30"/>
      <c r="S43" s="30"/>
      <c r="T43" s="30"/>
      <c r="U43" s="30"/>
      <c r="V43" s="30"/>
      <c r="W43" s="30">
        <v>2228</v>
      </c>
      <c r="X43" s="30"/>
      <c r="Y43" s="30"/>
      <c r="Z43" s="30"/>
      <c r="AA43" s="30">
        <v>2228</v>
      </c>
    </row>
    <row r="44" spans="1:27" x14ac:dyDescent="0.35">
      <c r="B44" t="s">
        <v>115</v>
      </c>
      <c r="C44" t="s">
        <v>24</v>
      </c>
      <c r="D44" s="30">
        <v>10618.8</v>
      </c>
      <c r="E44" s="57">
        <v>-10618.8</v>
      </c>
      <c r="F44" s="30">
        <v>0</v>
      </c>
      <c r="G44"/>
      <c r="H44"/>
      <c r="I44"/>
      <c r="J44" s="54"/>
      <c r="O44" t="s">
        <v>263</v>
      </c>
      <c r="P44" s="30"/>
      <c r="Q44" s="30"/>
      <c r="R44" s="30"/>
      <c r="S44" s="30"/>
      <c r="T44" s="30"/>
      <c r="U44" s="30"/>
      <c r="V44" s="30"/>
      <c r="W44" s="30"/>
      <c r="X44" s="30">
        <v>2866</v>
      </c>
      <c r="Y44" s="30"/>
      <c r="Z44" s="30"/>
      <c r="AA44" s="30">
        <v>2866</v>
      </c>
    </row>
    <row r="45" spans="1:27" x14ac:dyDescent="0.35">
      <c r="B45" t="s">
        <v>117</v>
      </c>
      <c r="C45" t="s">
        <v>24</v>
      </c>
      <c r="D45" s="30">
        <v>8778</v>
      </c>
      <c r="E45" s="57">
        <v>-8778</v>
      </c>
      <c r="F45" s="30">
        <v>0</v>
      </c>
      <c r="G45"/>
      <c r="H45"/>
      <c r="I45"/>
      <c r="J45" s="54"/>
      <c r="O45" t="s">
        <v>294</v>
      </c>
      <c r="P45" s="30"/>
      <c r="Q45" s="30"/>
      <c r="R45" s="30"/>
      <c r="S45" s="30"/>
      <c r="T45" s="30"/>
      <c r="U45" s="30"/>
      <c r="V45" s="30"/>
      <c r="W45" s="30"/>
      <c r="X45" s="30"/>
      <c r="Y45" s="30">
        <v>1694</v>
      </c>
      <c r="Z45" s="30"/>
      <c r="AA45" s="30">
        <v>1694</v>
      </c>
    </row>
    <row r="46" spans="1:27" x14ac:dyDescent="0.35">
      <c r="B46" t="s">
        <v>121</v>
      </c>
      <c r="C46" t="s">
        <v>8</v>
      </c>
      <c r="D46" s="30">
        <v>2458</v>
      </c>
      <c r="E46" s="57">
        <v>-2458</v>
      </c>
      <c r="F46" s="30">
        <v>0</v>
      </c>
      <c r="G46"/>
      <c r="H46"/>
      <c r="I46"/>
      <c r="J46" s="54"/>
      <c r="N46" s="29" t="s">
        <v>140</v>
      </c>
      <c r="O46" s="29"/>
      <c r="P46" s="31">
        <v>2973</v>
      </c>
      <c r="Q46" s="31">
        <v>2915</v>
      </c>
      <c r="R46" s="31">
        <v>2098</v>
      </c>
      <c r="S46" s="31">
        <v>5378</v>
      </c>
      <c r="T46" s="31">
        <v>8573</v>
      </c>
      <c r="U46" s="31">
        <v>6561</v>
      </c>
      <c r="V46" s="31">
        <v>6482</v>
      </c>
      <c r="W46" s="31">
        <v>2228</v>
      </c>
      <c r="X46" s="31">
        <v>2866</v>
      </c>
      <c r="Y46" s="31">
        <v>1694</v>
      </c>
      <c r="Z46" s="31"/>
      <c r="AA46" s="31">
        <v>41768</v>
      </c>
    </row>
    <row r="47" spans="1:27" x14ac:dyDescent="0.35">
      <c r="B47" t="s">
        <v>122</v>
      </c>
      <c r="C47" t="s">
        <v>48</v>
      </c>
      <c r="D47" s="30">
        <v>2650</v>
      </c>
      <c r="E47" s="57">
        <v>-2650</v>
      </c>
      <c r="F47" s="30">
        <v>0</v>
      </c>
      <c r="G47"/>
      <c r="H47"/>
      <c r="I47"/>
      <c r="J47" s="54"/>
      <c r="N47" t="s">
        <v>21</v>
      </c>
      <c r="O47" t="s">
        <v>19</v>
      </c>
      <c r="P47" s="30"/>
      <c r="Q47" s="30">
        <v>1827.5</v>
      </c>
      <c r="R47" s="30"/>
      <c r="S47" s="30"/>
      <c r="T47" s="30"/>
      <c r="U47" s="30"/>
      <c r="V47" s="30"/>
      <c r="W47" s="30"/>
      <c r="X47" s="30"/>
      <c r="Y47" s="30"/>
      <c r="Z47" s="30"/>
      <c r="AA47" s="30">
        <v>1827.5</v>
      </c>
    </row>
    <row r="48" spans="1:27" x14ac:dyDescent="0.35">
      <c r="B48" t="s">
        <v>123</v>
      </c>
      <c r="C48" t="s">
        <v>21</v>
      </c>
      <c r="D48" s="30">
        <v>180</v>
      </c>
      <c r="E48" s="57">
        <v>-180</v>
      </c>
      <c r="F48" s="30">
        <v>0</v>
      </c>
      <c r="G48"/>
      <c r="H48"/>
      <c r="I48"/>
      <c r="J48" s="54"/>
      <c r="O48" t="s">
        <v>27</v>
      </c>
      <c r="P48" s="30"/>
      <c r="Q48" s="30"/>
      <c r="R48" s="30">
        <v>1200</v>
      </c>
      <c r="S48" s="30"/>
      <c r="T48" s="30"/>
      <c r="U48" s="30"/>
      <c r="V48" s="30"/>
      <c r="W48" s="30"/>
      <c r="X48" s="30"/>
      <c r="Y48" s="30"/>
      <c r="Z48" s="30"/>
      <c r="AA48" s="30">
        <v>1200</v>
      </c>
    </row>
    <row r="49" spans="1:27" x14ac:dyDescent="0.35">
      <c r="B49" t="s">
        <v>125</v>
      </c>
      <c r="C49" t="s">
        <v>21</v>
      </c>
      <c r="D49" s="30">
        <v>204</v>
      </c>
      <c r="E49" s="57">
        <v>-204</v>
      </c>
      <c r="F49" s="30">
        <v>0</v>
      </c>
      <c r="G49"/>
      <c r="H49"/>
      <c r="I49"/>
      <c r="J49" s="54"/>
      <c r="O49" t="s">
        <v>37</v>
      </c>
      <c r="P49" s="30"/>
      <c r="Q49" s="30"/>
      <c r="R49" s="30"/>
      <c r="S49" s="30">
        <v>3406</v>
      </c>
      <c r="T49" s="30"/>
      <c r="U49" s="30"/>
      <c r="V49" s="30"/>
      <c r="W49" s="30"/>
      <c r="X49" s="30"/>
      <c r="Y49" s="30"/>
      <c r="Z49" s="30"/>
      <c r="AA49" s="30">
        <v>3406</v>
      </c>
    </row>
    <row r="50" spans="1:27" x14ac:dyDescent="0.35">
      <c r="B50" t="s">
        <v>127</v>
      </c>
      <c r="C50" t="s">
        <v>8</v>
      </c>
      <c r="D50" s="30">
        <v>1645</v>
      </c>
      <c r="E50" s="57">
        <v>-1645</v>
      </c>
      <c r="F50" s="30">
        <v>0</v>
      </c>
      <c r="G50"/>
      <c r="H50"/>
      <c r="I50"/>
      <c r="J50" s="54"/>
      <c r="O50" t="s">
        <v>41</v>
      </c>
      <c r="P50" s="30"/>
      <c r="Q50" s="30"/>
      <c r="R50" s="30"/>
      <c r="S50" s="30">
        <v>367.2</v>
      </c>
      <c r="T50" s="30"/>
      <c r="U50" s="30"/>
      <c r="V50" s="30"/>
      <c r="W50" s="30"/>
      <c r="X50" s="30"/>
      <c r="Y50" s="30"/>
      <c r="Z50" s="30"/>
      <c r="AA50" s="30">
        <v>367.2</v>
      </c>
    </row>
    <row r="51" spans="1:27" x14ac:dyDescent="0.35">
      <c r="B51" t="s">
        <v>128</v>
      </c>
      <c r="C51" t="s">
        <v>36</v>
      </c>
      <c r="D51" s="30">
        <v>90</v>
      </c>
      <c r="E51" s="57">
        <v>-90</v>
      </c>
      <c r="F51" s="30">
        <v>0</v>
      </c>
      <c r="G51"/>
      <c r="H51"/>
      <c r="I51"/>
      <c r="J51" s="54"/>
      <c r="O51" t="s">
        <v>56</v>
      </c>
      <c r="P51" s="30"/>
      <c r="Q51" s="30"/>
      <c r="R51" s="30"/>
      <c r="S51" s="30">
        <v>1903</v>
      </c>
      <c r="T51" s="30"/>
      <c r="U51" s="30"/>
      <c r="V51" s="30"/>
      <c r="W51" s="30"/>
      <c r="X51" s="30"/>
      <c r="Y51" s="30"/>
      <c r="Z51" s="30"/>
      <c r="AA51" s="30">
        <v>1903</v>
      </c>
    </row>
    <row r="52" spans="1:27" x14ac:dyDescent="0.35">
      <c r="B52" t="s">
        <v>131</v>
      </c>
      <c r="C52" t="s">
        <v>36</v>
      </c>
      <c r="D52" s="30">
        <v>1496</v>
      </c>
      <c r="E52" s="57">
        <v>-1496</v>
      </c>
      <c r="F52" s="30">
        <v>0</v>
      </c>
      <c r="G52"/>
      <c r="H52"/>
      <c r="I52"/>
      <c r="J52" s="54"/>
      <c r="O52" t="s">
        <v>114</v>
      </c>
      <c r="P52" s="30"/>
      <c r="Q52" s="30"/>
      <c r="R52" s="30"/>
      <c r="S52" s="30"/>
      <c r="T52" s="30"/>
      <c r="U52" s="30">
        <v>5713</v>
      </c>
      <c r="V52" s="30"/>
      <c r="W52" s="30"/>
      <c r="X52" s="30"/>
      <c r="Y52" s="30"/>
      <c r="Z52" s="30"/>
      <c r="AA52" s="30">
        <v>5713</v>
      </c>
    </row>
    <row r="53" spans="1:27" x14ac:dyDescent="0.35">
      <c r="B53" t="s">
        <v>132</v>
      </c>
      <c r="C53" t="s">
        <v>65</v>
      </c>
      <c r="D53" s="30">
        <v>8123</v>
      </c>
      <c r="E53" s="57">
        <v>-8123</v>
      </c>
      <c r="F53" s="30">
        <v>0</v>
      </c>
      <c r="G53"/>
      <c r="H53"/>
      <c r="I53"/>
      <c r="J53" s="54"/>
      <c r="O53" t="s">
        <v>123</v>
      </c>
      <c r="P53" s="30"/>
      <c r="Q53" s="30"/>
      <c r="R53" s="30"/>
      <c r="S53" s="30"/>
      <c r="T53" s="30"/>
      <c r="U53" s="30">
        <v>180</v>
      </c>
      <c r="V53" s="30"/>
      <c r="W53" s="30"/>
      <c r="X53" s="30"/>
      <c r="Y53" s="30"/>
      <c r="Z53" s="30"/>
      <c r="AA53" s="30">
        <v>180</v>
      </c>
    </row>
    <row r="54" spans="1:27" x14ac:dyDescent="0.35">
      <c r="B54" t="s">
        <v>135</v>
      </c>
      <c r="C54" t="s">
        <v>21</v>
      </c>
      <c r="D54" s="30">
        <v>5109</v>
      </c>
      <c r="E54" s="57">
        <v>-5109</v>
      </c>
      <c r="F54" s="30">
        <v>0</v>
      </c>
      <c r="G54"/>
      <c r="H54"/>
      <c r="I54"/>
      <c r="J54" s="54"/>
      <c r="O54" t="s">
        <v>125</v>
      </c>
      <c r="P54" s="30"/>
      <c r="Q54" s="30"/>
      <c r="R54" s="30"/>
      <c r="S54" s="30"/>
      <c r="T54" s="30"/>
      <c r="U54" s="30">
        <v>204</v>
      </c>
      <c r="V54" s="30"/>
      <c r="W54" s="30"/>
      <c r="X54" s="30"/>
      <c r="Y54" s="30"/>
      <c r="Z54" s="30"/>
      <c r="AA54" s="30">
        <v>204</v>
      </c>
    </row>
    <row r="55" spans="1:27" x14ac:dyDescent="0.35">
      <c r="B55" t="s">
        <v>154</v>
      </c>
      <c r="C55" t="s">
        <v>8</v>
      </c>
      <c r="D55" s="30">
        <v>2458</v>
      </c>
      <c r="E55" s="57">
        <v>-2458</v>
      </c>
      <c r="F55" s="30">
        <v>0</v>
      </c>
      <c r="G55"/>
      <c r="H55"/>
      <c r="I55"/>
      <c r="J55" s="54"/>
      <c r="O55" t="s">
        <v>135</v>
      </c>
      <c r="P55" s="30"/>
      <c r="Q55" s="30"/>
      <c r="R55" s="30"/>
      <c r="S55" s="30"/>
      <c r="T55" s="30"/>
      <c r="U55" s="30">
        <v>5109</v>
      </c>
      <c r="V55" s="30"/>
      <c r="W55" s="30"/>
      <c r="X55" s="30"/>
      <c r="Y55" s="30"/>
      <c r="Z55" s="30"/>
      <c r="AA55" s="30">
        <v>5109</v>
      </c>
    </row>
    <row r="56" spans="1:27" x14ac:dyDescent="0.35">
      <c r="B56" t="s">
        <v>155</v>
      </c>
      <c r="C56" t="s">
        <v>36</v>
      </c>
      <c r="D56" s="30">
        <v>1496</v>
      </c>
      <c r="E56" s="57">
        <v>-1496</v>
      </c>
      <c r="F56" s="30">
        <v>0</v>
      </c>
      <c r="G56"/>
      <c r="H56"/>
      <c r="I56"/>
      <c r="J56" s="54"/>
      <c r="O56" t="s">
        <v>186</v>
      </c>
      <c r="P56" s="30"/>
      <c r="Q56" s="30"/>
      <c r="R56" s="30"/>
      <c r="S56" s="30"/>
      <c r="T56" s="30"/>
      <c r="U56" s="30"/>
      <c r="V56" s="30">
        <v>2008</v>
      </c>
      <c r="W56" s="30"/>
      <c r="X56" s="30"/>
      <c r="Y56" s="30"/>
      <c r="Z56" s="30"/>
      <c r="AA56" s="30">
        <v>2008</v>
      </c>
    </row>
    <row r="57" spans="1:27" x14ac:dyDescent="0.35">
      <c r="A57" s="29" t="s">
        <v>151</v>
      </c>
      <c r="B57" s="29"/>
      <c r="C57" s="29"/>
      <c r="D57" s="31">
        <v>52514.8</v>
      </c>
      <c r="E57" s="58">
        <v>-52514.8</v>
      </c>
      <c r="F57" s="31">
        <v>0</v>
      </c>
      <c r="G57"/>
      <c r="H57"/>
      <c r="I57"/>
      <c r="J57" s="54"/>
      <c r="O57" t="s">
        <v>225</v>
      </c>
      <c r="P57" s="30"/>
      <c r="Q57" s="30"/>
      <c r="R57" s="30"/>
      <c r="S57" s="30"/>
      <c r="T57" s="30"/>
      <c r="U57" s="30"/>
      <c r="V57" s="30"/>
      <c r="W57" s="30">
        <v>6108</v>
      </c>
      <c r="X57" s="30"/>
      <c r="Y57" s="30"/>
      <c r="Z57" s="30"/>
      <c r="AA57" s="30">
        <v>6108</v>
      </c>
    </row>
    <row r="58" spans="1:27" x14ac:dyDescent="0.35">
      <c r="A58">
        <v>11</v>
      </c>
      <c r="B58" t="s">
        <v>158</v>
      </c>
      <c r="C58" t="s">
        <v>44</v>
      </c>
      <c r="D58" s="30">
        <v>2302</v>
      </c>
      <c r="E58" s="57">
        <v>-2302</v>
      </c>
      <c r="F58" s="30">
        <v>0</v>
      </c>
      <c r="G58"/>
      <c r="H58"/>
      <c r="I58"/>
      <c r="J58" s="54"/>
      <c r="O58" t="s">
        <v>255</v>
      </c>
      <c r="P58" s="30"/>
      <c r="Q58" s="30"/>
      <c r="R58" s="30"/>
      <c r="S58" s="30"/>
      <c r="T58" s="30"/>
      <c r="U58" s="30"/>
      <c r="V58" s="30"/>
      <c r="W58" s="30"/>
      <c r="X58" s="30">
        <v>340</v>
      </c>
      <c r="Y58" s="30"/>
      <c r="Z58" s="30"/>
      <c r="AA58" s="30">
        <v>340</v>
      </c>
    </row>
    <row r="59" spans="1:27" x14ac:dyDescent="0.35">
      <c r="B59" t="s">
        <v>160</v>
      </c>
      <c r="C59" t="s">
        <v>8</v>
      </c>
      <c r="D59" s="30">
        <v>1954</v>
      </c>
      <c r="E59" s="57">
        <v>-1954</v>
      </c>
      <c r="F59" s="30">
        <v>0</v>
      </c>
      <c r="G59"/>
      <c r="H59"/>
      <c r="I59"/>
      <c r="J59" s="54"/>
      <c r="O59" t="s">
        <v>261</v>
      </c>
      <c r="P59" s="30"/>
      <c r="Q59" s="30"/>
      <c r="R59" s="30"/>
      <c r="S59" s="30"/>
      <c r="T59" s="30"/>
      <c r="U59" s="30"/>
      <c r="V59" s="30"/>
      <c r="W59" s="30"/>
      <c r="X59" s="30">
        <v>5887</v>
      </c>
      <c r="Y59" s="30"/>
      <c r="Z59" s="30"/>
      <c r="AA59" s="30">
        <v>5887</v>
      </c>
    </row>
    <row r="60" spans="1:27" x14ac:dyDescent="0.35">
      <c r="B60" t="s">
        <v>161</v>
      </c>
      <c r="C60" t="s">
        <v>36</v>
      </c>
      <c r="D60" s="30">
        <v>1630</v>
      </c>
      <c r="E60" s="57">
        <v>-1630</v>
      </c>
      <c r="F60" s="30">
        <v>0</v>
      </c>
      <c r="G60"/>
      <c r="H60"/>
      <c r="I60"/>
      <c r="J60" s="54"/>
      <c r="N60" s="29" t="s">
        <v>141</v>
      </c>
      <c r="O60" s="29"/>
      <c r="P60" s="31"/>
      <c r="Q60" s="31">
        <v>1827.5</v>
      </c>
      <c r="R60" s="31">
        <v>1200</v>
      </c>
      <c r="S60" s="31">
        <v>5676.2</v>
      </c>
      <c r="T60" s="31"/>
      <c r="U60" s="31">
        <v>11206</v>
      </c>
      <c r="V60" s="31">
        <v>2008</v>
      </c>
      <c r="W60" s="31">
        <v>6108</v>
      </c>
      <c r="X60" s="31">
        <v>6227</v>
      </c>
      <c r="Y60" s="31"/>
      <c r="Z60" s="31"/>
      <c r="AA60" s="31">
        <v>34252.699999999997</v>
      </c>
    </row>
    <row r="61" spans="1:27" x14ac:dyDescent="0.35">
      <c r="B61" t="s">
        <v>162</v>
      </c>
      <c r="C61" t="s">
        <v>61</v>
      </c>
      <c r="D61" s="30">
        <v>1231.2</v>
      </c>
      <c r="E61" s="57">
        <v>-1231.2</v>
      </c>
      <c r="F61" s="30">
        <v>0</v>
      </c>
      <c r="G61"/>
      <c r="H61"/>
      <c r="I61"/>
      <c r="J61" s="54"/>
      <c r="N61" t="s">
        <v>44</v>
      </c>
      <c r="O61" t="s">
        <v>42</v>
      </c>
      <c r="P61" s="30"/>
      <c r="Q61" s="30"/>
      <c r="R61" s="30"/>
      <c r="S61" s="30">
        <v>1706</v>
      </c>
      <c r="T61" s="30"/>
      <c r="U61" s="30"/>
      <c r="V61" s="30"/>
      <c r="W61" s="30"/>
      <c r="X61" s="30"/>
      <c r="Y61" s="30"/>
      <c r="Z61" s="30"/>
      <c r="AA61" s="30">
        <v>1706</v>
      </c>
    </row>
    <row r="62" spans="1:27" x14ac:dyDescent="0.35">
      <c r="B62" t="s">
        <v>172</v>
      </c>
      <c r="C62" t="s">
        <v>8</v>
      </c>
      <c r="D62" s="30">
        <v>1584</v>
      </c>
      <c r="E62" s="57">
        <v>-1584</v>
      </c>
      <c r="F62" s="30">
        <v>0</v>
      </c>
      <c r="G62"/>
      <c r="H62"/>
      <c r="I62"/>
      <c r="J62" s="54"/>
      <c r="O62" t="s">
        <v>158</v>
      </c>
      <c r="P62" s="30"/>
      <c r="Q62" s="30"/>
      <c r="R62" s="30"/>
      <c r="S62" s="30"/>
      <c r="T62" s="30"/>
      <c r="U62" s="30"/>
      <c r="V62" s="30">
        <v>2302</v>
      </c>
      <c r="W62" s="30"/>
      <c r="X62" s="30"/>
      <c r="Y62" s="30"/>
      <c r="Z62" s="30"/>
      <c r="AA62" s="30">
        <v>2302</v>
      </c>
    </row>
    <row r="63" spans="1:27" x14ac:dyDescent="0.35">
      <c r="B63" t="s">
        <v>173</v>
      </c>
      <c r="C63" t="s">
        <v>8</v>
      </c>
      <c r="D63" s="30">
        <v>520</v>
      </c>
      <c r="E63" s="57">
        <v>-520</v>
      </c>
      <c r="F63" s="30">
        <v>0</v>
      </c>
      <c r="G63"/>
      <c r="H63"/>
      <c r="I63"/>
      <c r="J63" s="54"/>
      <c r="N63" s="29" t="s">
        <v>142</v>
      </c>
      <c r="O63" s="29"/>
      <c r="P63" s="31"/>
      <c r="Q63" s="31"/>
      <c r="R63" s="31"/>
      <c r="S63" s="31">
        <v>1706</v>
      </c>
      <c r="T63" s="31"/>
      <c r="U63" s="31"/>
      <c r="V63" s="31">
        <v>2302</v>
      </c>
      <c r="W63" s="31"/>
      <c r="X63" s="31"/>
      <c r="Y63" s="31"/>
      <c r="Z63" s="31"/>
      <c r="AA63" s="31">
        <v>4008</v>
      </c>
    </row>
    <row r="64" spans="1:27" x14ac:dyDescent="0.35">
      <c r="B64" t="s">
        <v>174</v>
      </c>
      <c r="C64" t="s">
        <v>65</v>
      </c>
      <c r="D64" s="30">
        <v>9296</v>
      </c>
      <c r="E64" s="57">
        <v>-9296</v>
      </c>
      <c r="F64" s="30">
        <v>0</v>
      </c>
      <c r="G64"/>
      <c r="H64"/>
      <c r="I64"/>
      <c r="J64" s="54"/>
      <c r="N64" t="s">
        <v>24</v>
      </c>
      <c r="O64" t="s">
        <v>22</v>
      </c>
      <c r="P64" s="30"/>
      <c r="Q64" s="30"/>
      <c r="R64" s="30">
        <v>1836</v>
      </c>
      <c r="S64" s="30"/>
      <c r="T64" s="30"/>
      <c r="U64" s="30"/>
      <c r="V64" s="30"/>
      <c r="W64" s="30"/>
      <c r="X64" s="30"/>
      <c r="Y64" s="30"/>
      <c r="Z64" s="30"/>
      <c r="AA64" s="30">
        <v>1836</v>
      </c>
    </row>
    <row r="65" spans="1:27" x14ac:dyDescent="0.35">
      <c r="B65" t="s">
        <v>177</v>
      </c>
      <c r="C65" t="s">
        <v>55</v>
      </c>
      <c r="D65" s="30">
        <v>2612</v>
      </c>
      <c r="E65" s="57">
        <v>-2612</v>
      </c>
      <c r="F65" s="30">
        <v>0</v>
      </c>
      <c r="G65"/>
      <c r="H65"/>
      <c r="I65"/>
      <c r="J65" s="54"/>
      <c r="O65" t="s">
        <v>31</v>
      </c>
      <c r="P65" s="30"/>
      <c r="Q65" s="30"/>
      <c r="R65" s="30"/>
      <c r="S65" s="30">
        <v>2508</v>
      </c>
      <c r="T65" s="30"/>
      <c r="U65" s="30"/>
      <c r="V65" s="30"/>
      <c r="W65" s="30"/>
      <c r="X65" s="30"/>
      <c r="Y65" s="30"/>
      <c r="Z65" s="30"/>
      <c r="AA65" s="30">
        <v>2508</v>
      </c>
    </row>
    <row r="66" spans="1:27" x14ac:dyDescent="0.35">
      <c r="B66" t="s">
        <v>179</v>
      </c>
      <c r="C66" t="s">
        <v>36</v>
      </c>
      <c r="D66" s="30">
        <v>1540</v>
      </c>
      <c r="E66" s="57">
        <v>-1540</v>
      </c>
      <c r="F66" s="30">
        <v>0</v>
      </c>
      <c r="G66"/>
      <c r="H66"/>
      <c r="I66"/>
      <c r="J66" s="54"/>
      <c r="O66" t="s">
        <v>32</v>
      </c>
      <c r="P66" s="30"/>
      <c r="Q66" s="30"/>
      <c r="R66" s="30"/>
      <c r="S66" s="30">
        <v>2508</v>
      </c>
      <c r="T66" s="30"/>
      <c r="U66" s="30"/>
      <c r="V66" s="30"/>
      <c r="W66" s="30"/>
      <c r="X66" s="30"/>
      <c r="Y66" s="30"/>
      <c r="Z66" s="30"/>
      <c r="AA66" s="30">
        <v>2508</v>
      </c>
    </row>
    <row r="67" spans="1:27" x14ac:dyDescent="0.35">
      <c r="B67" t="s">
        <v>182</v>
      </c>
      <c r="C67" t="s">
        <v>180</v>
      </c>
      <c r="D67" s="30">
        <v>1082.8000000000002</v>
      </c>
      <c r="E67" s="57">
        <v>-1082.8000000000002</v>
      </c>
      <c r="F67" s="30">
        <v>0</v>
      </c>
      <c r="G67"/>
      <c r="H67"/>
      <c r="I67"/>
      <c r="J67" s="54"/>
      <c r="O67" t="s">
        <v>33</v>
      </c>
      <c r="P67" s="30"/>
      <c r="Q67" s="30"/>
      <c r="R67" s="30"/>
      <c r="S67" s="30">
        <v>324</v>
      </c>
      <c r="T67" s="30"/>
      <c r="U67" s="30"/>
      <c r="V67" s="30"/>
      <c r="W67" s="30"/>
      <c r="X67" s="30"/>
      <c r="Y67" s="30"/>
      <c r="Z67" s="30"/>
      <c r="AA67" s="30">
        <v>324</v>
      </c>
    </row>
    <row r="68" spans="1:27" x14ac:dyDescent="0.35">
      <c r="B68" t="s">
        <v>186</v>
      </c>
      <c r="C68" t="s">
        <v>21</v>
      </c>
      <c r="D68" s="30">
        <v>2008</v>
      </c>
      <c r="E68" s="57">
        <v>-2008</v>
      </c>
      <c r="F68" s="30">
        <v>0</v>
      </c>
      <c r="G68"/>
      <c r="H68"/>
      <c r="I68"/>
      <c r="J68" s="54"/>
      <c r="O68" t="s">
        <v>104</v>
      </c>
      <c r="P68" s="30"/>
      <c r="Q68" s="30"/>
      <c r="R68" s="30"/>
      <c r="S68" s="30"/>
      <c r="T68" s="30">
        <v>11247.599999999999</v>
      </c>
      <c r="U68" s="30"/>
      <c r="V68" s="30"/>
      <c r="W68" s="30"/>
      <c r="X68" s="30"/>
      <c r="Y68" s="30"/>
      <c r="Z68" s="30"/>
      <c r="AA68" s="30">
        <v>11247.599999999999</v>
      </c>
    </row>
    <row r="69" spans="1:27" x14ac:dyDescent="0.35">
      <c r="B69" t="s">
        <v>188</v>
      </c>
      <c r="C69" t="s">
        <v>8</v>
      </c>
      <c r="D69" s="30">
        <v>2424</v>
      </c>
      <c r="E69" s="57">
        <v>-2424</v>
      </c>
      <c r="F69" s="30">
        <v>0</v>
      </c>
      <c r="G69"/>
      <c r="H69"/>
      <c r="I69"/>
      <c r="J69" s="54"/>
      <c r="O69" t="s">
        <v>106</v>
      </c>
      <c r="P69" s="30"/>
      <c r="Q69" s="30"/>
      <c r="R69" s="30"/>
      <c r="S69" s="30"/>
      <c r="T69" s="30">
        <v>11605.2</v>
      </c>
      <c r="U69" s="30"/>
      <c r="V69" s="30"/>
      <c r="W69" s="30"/>
      <c r="X69" s="30"/>
      <c r="Y69" s="30"/>
      <c r="Z69" s="30"/>
      <c r="AA69" s="30">
        <v>11605.2</v>
      </c>
    </row>
    <row r="70" spans="1:27" x14ac:dyDescent="0.35">
      <c r="B70" t="s">
        <v>189</v>
      </c>
      <c r="C70" t="s">
        <v>61</v>
      </c>
      <c r="D70" s="30">
        <v>408</v>
      </c>
      <c r="E70" s="57">
        <v>-408</v>
      </c>
      <c r="F70" s="30">
        <v>0</v>
      </c>
      <c r="G70"/>
      <c r="H70"/>
      <c r="I70"/>
      <c r="J70" s="54"/>
      <c r="O70" t="s">
        <v>115</v>
      </c>
      <c r="P70" s="30"/>
      <c r="Q70" s="30"/>
      <c r="R70" s="30"/>
      <c r="S70" s="30"/>
      <c r="T70" s="30"/>
      <c r="U70" s="30">
        <v>10618.8</v>
      </c>
      <c r="V70" s="30"/>
      <c r="W70" s="30"/>
      <c r="X70" s="30"/>
      <c r="Y70" s="30"/>
      <c r="Z70" s="30"/>
      <c r="AA70" s="30">
        <v>10618.8</v>
      </c>
    </row>
    <row r="71" spans="1:27" x14ac:dyDescent="0.35">
      <c r="B71" t="s">
        <v>190</v>
      </c>
      <c r="C71" t="s">
        <v>55</v>
      </c>
      <c r="D71" s="30">
        <v>1050</v>
      </c>
      <c r="E71" s="57">
        <v>-1050</v>
      </c>
      <c r="F71" s="30">
        <v>0</v>
      </c>
      <c r="G71"/>
      <c r="H71"/>
      <c r="I71"/>
      <c r="J71" s="54"/>
      <c r="O71" t="s">
        <v>117</v>
      </c>
      <c r="P71" s="30"/>
      <c r="Q71" s="30"/>
      <c r="R71" s="30"/>
      <c r="S71" s="30"/>
      <c r="T71" s="30"/>
      <c r="U71" s="30">
        <v>8778</v>
      </c>
      <c r="V71" s="30"/>
      <c r="W71" s="30"/>
      <c r="X71" s="30"/>
      <c r="Y71" s="30"/>
      <c r="Z71" s="30"/>
      <c r="AA71" s="30">
        <v>8778</v>
      </c>
    </row>
    <row r="72" spans="1:27" x14ac:dyDescent="0.35">
      <c r="B72" t="s">
        <v>191</v>
      </c>
      <c r="C72" t="s">
        <v>65</v>
      </c>
      <c r="D72" s="30">
        <v>7775</v>
      </c>
      <c r="E72" s="57">
        <v>-7775</v>
      </c>
      <c r="F72" s="30">
        <v>0</v>
      </c>
      <c r="G72"/>
      <c r="H72"/>
      <c r="I72"/>
      <c r="J72" s="54"/>
      <c r="O72" t="s">
        <v>220</v>
      </c>
      <c r="P72" s="30"/>
      <c r="Q72" s="30"/>
      <c r="R72" s="30"/>
      <c r="S72" s="30"/>
      <c r="T72" s="30"/>
      <c r="U72" s="30"/>
      <c r="V72" s="30"/>
      <c r="W72" s="30">
        <v>2860</v>
      </c>
      <c r="X72" s="30"/>
      <c r="Y72" s="30"/>
      <c r="Z72" s="30"/>
      <c r="AA72" s="30">
        <v>2860</v>
      </c>
    </row>
    <row r="73" spans="1:27" x14ac:dyDescent="0.35">
      <c r="B73" t="s">
        <v>207</v>
      </c>
      <c r="C73" t="s">
        <v>65</v>
      </c>
      <c r="D73" s="30">
        <v>275</v>
      </c>
      <c r="E73" s="57">
        <v>-275</v>
      </c>
      <c r="F73" s="30">
        <v>0</v>
      </c>
      <c r="G73"/>
      <c r="H73"/>
      <c r="I73"/>
      <c r="J73" s="54"/>
      <c r="O73" t="s">
        <v>295</v>
      </c>
      <c r="P73" s="30"/>
      <c r="Q73" s="30"/>
      <c r="R73" s="30"/>
      <c r="S73" s="30"/>
      <c r="T73" s="30"/>
      <c r="U73" s="30"/>
      <c r="V73" s="30"/>
      <c r="W73" s="30"/>
      <c r="X73" s="30"/>
      <c r="Y73" s="30">
        <v>9111.2000000000007</v>
      </c>
      <c r="Z73" s="30"/>
      <c r="AA73" s="30">
        <v>9111.2000000000007</v>
      </c>
    </row>
    <row r="74" spans="1:27" x14ac:dyDescent="0.35">
      <c r="A74" s="29" t="s">
        <v>167</v>
      </c>
      <c r="B74" s="29"/>
      <c r="C74" s="29"/>
      <c r="D74" s="31">
        <v>37692</v>
      </c>
      <c r="E74" s="58">
        <v>-37692</v>
      </c>
      <c r="F74" s="31">
        <v>0</v>
      </c>
      <c r="G74"/>
      <c r="H74"/>
      <c r="I74"/>
      <c r="J74" s="54"/>
      <c r="O74" t="s">
        <v>311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>
        <v>14813.6</v>
      </c>
      <c r="AA74" s="30">
        <v>14813.6</v>
      </c>
    </row>
    <row r="75" spans="1:27" x14ac:dyDescent="0.35">
      <c r="A75">
        <v>12</v>
      </c>
      <c r="B75" t="s">
        <v>217</v>
      </c>
      <c r="C75" t="s">
        <v>233</v>
      </c>
      <c r="D75" s="30">
        <v>799.2</v>
      </c>
      <c r="E75" s="57">
        <v>-799.2</v>
      </c>
      <c r="F75" s="30">
        <v>0</v>
      </c>
      <c r="G75"/>
      <c r="O75" t="s">
        <v>322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>
        <v>11803.2</v>
      </c>
      <c r="AA75" s="30">
        <v>11803.2</v>
      </c>
    </row>
    <row r="76" spans="1:27" x14ac:dyDescent="0.35">
      <c r="B76" t="s">
        <v>219</v>
      </c>
      <c r="C76" t="s">
        <v>8</v>
      </c>
      <c r="D76" s="30">
        <v>2228</v>
      </c>
      <c r="E76" s="57">
        <v>-2228</v>
      </c>
      <c r="F76" s="30">
        <v>0</v>
      </c>
      <c r="O76" t="s">
        <v>337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>
        <v>3510</v>
      </c>
      <c r="AA76" s="30">
        <v>3510</v>
      </c>
    </row>
    <row r="77" spans="1:27" x14ac:dyDescent="0.35">
      <c r="B77" t="s">
        <v>220</v>
      </c>
      <c r="C77" t="s">
        <v>24</v>
      </c>
      <c r="D77" s="30">
        <v>2860</v>
      </c>
      <c r="E77" s="57"/>
      <c r="F77" s="30">
        <v>2860</v>
      </c>
      <c r="N77" s="29" t="s">
        <v>143</v>
      </c>
      <c r="O77" s="29"/>
      <c r="P77" s="31"/>
      <c r="Q77" s="31"/>
      <c r="R77" s="31">
        <v>1836</v>
      </c>
      <c r="S77" s="31">
        <v>5340</v>
      </c>
      <c r="T77" s="31">
        <v>22852.799999999999</v>
      </c>
      <c r="U77" s="31">
        <v>19396.8</v>
      </c>
      <c r="V77" s="31"/>
      <c r="W77" s="31">
        <v>2860</v>
      </c>
      <c r="X77" s="31"/>
      <c r="Y77" s="31">
        <v>9111.2000000000007</v>
      </c>
      <c r="Z77" s="31">
        <v>30126.800000000003</v>
      </c>
      <c r="AA77" s="31">
        <v>91523.6</v>
      </c>
    </row>
    <row r="78" spans="1:27" x14ac:dyDescent="0.35">
      <c r="B78" t="s">
        <v>225</v>
      </c>
      <c r="C78" t="s">
        <v>21</v>
      </c>
      <c r="D78" s="30">
        <v>6108</v>
      </c>
      <c r="E78" s="57">
        <v>-6108</v>
      </c>
      <c r="F78" s="30">
        <v>0</v>
      </c>
      <c r="N78" t="s">
        <v>15</v>
      </c>
      <c r="O78" t="s">
        <v>12</v>
      </c>
      <c r="P78" s="30"/>
      <c r="Q78" s="30">
        <v>2067</v>
      </c>
      <c r="R78" s="30"/>
      <c r="S78" s="30"/>
      <c r="T78" s="30"/>
      <c r="U78" s="30"/>
      <c r="V78" s="30"/>
      <c r="W78" s="30"/>
      <c r="X78" s="30"/>
      <c r="Y78" s="30"/>
      <c r="Z78" s="30"/>
      <c r="AA78" s="30">
        <v>2067</v>
      </c>
    </row>
    <row r="79" spans="1:27" x14ac:dyDescent="0.35">
      <c r="B79" t="s">
        <v>226</v>
      </c>
      <c r="C79" t="s">
        <v>65</v>
      </c>
      <c r="D79" s="30">
        <v>10120</v>
      </c>
      <c r="E79" s="57"/>
      <c r="F79" s="30">
        <v>10120</v>
      </c>
      <c r="N79" s="29" t="s">
        <v>144</v>
      </c>
      <c r="O79" s="29"/>
      <c r="P79" s="31"/>
      <c r="Q79" s="31">
        <v>2067</v>
      </c>
      <c r="R79" s="31"/>
      <c r="S79" s="31"/>
      <c r="T79" s="31"/>
      <c r="U79" s="31"/>
      <c r="V79" s="31"/>
      <c r="W79" s="31"/>
      <c r="X79" s="31"/>
      <c r="Y79" s="31"/>
      <c r="Z79" s="31"/>
      <c r="AA79" s="31">
        <v>2067</v>
      </c>
    </row>
    <row r="80" spans="1:27" x14ac:dyDescent="0.35">
      <c r="A80" s="29" t="s">
        <v>231</v>
      </c>
      <c r="B80" s="29"/>
      <c r="C80" s="29"/>
      <c r="D80" s="31">
        <v>22115.200000000001</v>
      </c>
      <c r="E80" s="58">
        <v>-9135.2000000000007</v>
      </c>
      <c r="F80" s="31">
        <v>12980</v>
      </c>
      <c r="N80" t="s">
        <v>55</v>
      </c>
      <c r="O80" t="s">
        <v>53</v>
      </c>
      <c r="P80" s="30"/>
      <c r="Q80" s="30"/>
      <c r="R80" s="30"/>
      <c r="S80" s="30">
        <v>1452</v>
      </c>
      <c r="T80" s="30"/>
      <c r="U80" s="30"/>
      <c r="V80" s="30"/>
      <c r="W80" s="30"/>
      <c r="X80" s="30"/>
      <c r="Y80" s="30"/>
      <c r="Z80" s="30"/>
      <c r="AA80" s="30">
        <v>1452</v>
      </c>
    </row>
    <row r="81" spans="1:27" x14ac:dyDescent="0.35">
      <c r="A81">
        <v>1</v>
      </c>
      <c r="B81" t="s">
        <v>236</v>
      </c>
      <c r="C81" t="s">
        <v>238</v>
      </c>
      <c r="D81" s="30">
        <v>10399</v>
      </c>
      <c r="E81" s="57">
        <v>-10399</v>
      </c>
      <c r="F81" s="30">
        <v>0</v>
      </c>
      <c r="O81" t="s">
        <v>69</v>
      </c>
      <c r="P81" s="30"/>
      <c r="Q81" s="30"/>
      <c r="R81" s="30"/>
      <c r="S81" s="30"/>
      <c r="T81" s="30">
        <v>3968</v>
      </c>
      <c r="U81" s="30"/>
      <c r="V81" s="30"/>
      <c r="W81" s="30"/>
      <c r="X81" s="30"/>
      <c r="Y81" s="30"/>
      <c r="Z81" s="30"/>
      <c r="AA81" s="30">
        <v>3968</v>
      </c>
    </row>
    <row r="82" spans="1:27" x14ac:dyDescent="0.35">
      <c r="B82" t="s">
        <v>249</v>
      </c>
      <c r="C82" t="s">
        <v>65</v>
      </c>
      <c r="D82" s="30">
        <v>0</v>
      </c>
      <c r="E82" s="57">
        <v>0</v>
      </c>
      <c r="F82" s="30">
        <v>0</v>
      </c>
      <c r="O82" t="s">
        <v>177</v>
      </c>
      <c r="P82" s="30"/>
      <c r="Q82" s="30"/>
      <c r="R82" s="30"/>
      <c r="S82" s="30"/>
      <c r="T82" s="30"/>
      <c r="U82" s="30"/>
      <c r="V82" s="30">
        <v>2612</v>
      </c>
      <c r="W82" s="30"/>
      <c r="X82" s="30"/>
      <c r="Y82" s="30"/>
      <c r="Z82" s="30"/>
      <c r="AA82" s="30">
        <v>2612</v>
      </c>
    </row>
    <row r="83" spans="1:27" x14ac:dyDescent="0.35">
      <c r="B83" t="s">
        <v>252</v>
      </c>
      <c r="C83" t="s">
        <v>238</v>
      </c>
      <c r="D83" s="30">
        <v>49</v>
      </c>
      <c r="E83" s="57">
        <v>-49</v>
      </c>
      <c r="F83" s="30">
        <v>0</v>
      </c>
      <c r="O83" t="s">
        <v>190</v>
      </c>
      <c r="P83" s="30"/>
      <c r="Q83" s="30"/>
      <c r="R83" s="30"/>
      <c r="S83" s="30"/>
      <c r="T83" s="30"/>
      <c r="U83" s="30"/>
      <c r="V83" s="30">
        <v>1050</v>
      </c>
      <c r="W83" s="30"/>
      <c r="X83" s="30"/>
      <c r="Y83" s="30"/>
      <c r="Z83" s="30"/>
      <c r="AA83" s="30">
        <v>1050</v>
      </c>
    </row>
    <row r="84" spans="1:27" x14ac:dyDescent="0.35">
      <c r="B84" t="s">
        <v>255</v>
      </c>
      <c r="C84" t="s">
        <v>21</v>
      </c>
      <c r="D84" s="30">
        <v>340</v>
      </c>
      <c r="E84" s="57">
        <v>-340</v>
      </c>
      <c r="F84" s="30">
        <v>0</v>
      </c>
      <c r="O84" t="s">
        <v>296</v>
      </c>
      <c r="P84" s="30"/>
      <c r="Q84" s="30"/>
      <c r="R84" s="30"/>
      <c r="S84" s="30"/>
      <c r="T84" s="30"/>
      <c r="U84" s="30"/>
      <c r="V84" s="30"/>
      <c r="W84" s="30"/>
      <c r="X84" s="30"/>
      <c r="Y84" s="30">
        <v>1200</v>
      </c>
      <c r="Z84" s="30"/>
      <c r="AA84" s="30">
        <v>1200</v>
      </c>
    </row>
    <row r="85" spans="1:27" x14ac:dyDescent="0.35">
      <c r="B85" t="s">
        <v>257</v>
      </c>
      <c r="C85" t="s">
        <v>238</v>
      </c>
      <c r="D85" s="30">
        <v>3408</v>
      </c>
      <c r="E85" s="57">
        <v>-3408</v>
      </c>
      <c r="F85" s="30">
        <v>0</v>
      </c>
      <c r="N85" s="29" t="s">
        <v>145</v>
      </c>
      <c r="O85" s="29"/>
      <c r="P85" s="31"/>
      <c r="Q85" s="31"/>
      <c r="R85" s="31"/>
      <c r="S85" s="31">
        <v>1452</v>
      </c>
      <c r="T85" s="31">
        <v>3968</v>
      </c>
      <c r="U85" s="31"/>
      <c r="V85" s="31">
        <v>3662</v>
      </c>
      <c r="W85" s="31"/>
      <c r="X85" s="31"/>
      <c r="Y85" s="31">
        <v>1200</v>
      </c>
      <c r="Z85" s="31"/>
      <c r="AA85" s="31">
        <v>10282</v>
      </c>
    </row>
    <row r="86" spans="1:27" x14ac:dyDescent="0.35">
      <c r="B86" t="s">
        <v>261</v>
      </c>
      <c r="C86" t="s">
        <v>21</v>
      </c>
      <c r="D86" s="30">
        <v>5887</v>
      </c>
      <c r="E86" s="57">
        <v>-3000</v>
      </c>
      <c r="F86" s="30">
        <v>2887</v>
      </c>
      <c r="N86" t="s">
        <v>65</v>
      </c>
      <c r="O86" t="s">
        <v>63</v>
      </c>
      <c r="P86" s="30"/>
      <c r="Q86" s="30"/>
      <c r="R86" s="30"/>
      <c r="S86" s="30">
        <v>6734</v>
      </c>
      <c r="T86" s="30"/>
      <c r="U86" s="30"/>
      <c r="V86" s="30"/>
      <c r="W86" s="30"/>
      <c r="X86" s="30"/>
      <c r="Y86" s="30"/>
      <c r="Z86" s="30"/>
      <c r="AA86" s="30">
        <v>6734</v>
      </c>
    </row>
    <row r="87" spans="1:27" x14ac:dyDescent="0.35">
      <c r="B87" t="s">
        <v>263</v>
      </c>
      <c r="C87" t="s">
        <v>8</v>
      </c>
      <c r="D87" s="30">
        <v>2866</v>
      </c>
      <c r="E87" s="57">
        <v>-2866</v>
      </c>
      <c r="F87" s="30">
        <v>0</v>
      </c>
      <c r="O87" t="s">
        <v>107</v>
      </c>
      <c r="P87" s="30"/>
      <c r="Q87" s="30"/>
      <c r="R87" s="30"/>
      <c r="S87" s="30"/>
      <c r="T87" s="30">
        <v>8123</v>
      </c>
      <c r="U87" s="30"/>
      <c r="V87" s="30"/>
      <c r="W87" s="30"/>
      <c r="X87" s="30"/>
      <c r="Y87" s="30"/>
      <c r="Z87" s="30"/>
      <c r="AA87" s="30">
        <v>8123</v>
      </c>
    </row>
    <row r="88" spans="1:27" x14ac:dyDescent="0.35">
      <c r="B88" t="s">
        <v>264</v>
      </c>
      <c r="C88" t="s">
        <v>65</v>
      </c>
      <c r="D88" s="30">
        <v>10310</v>
      </c>
      <c r="E88" s="57"/>
      <c r="F88" s="30">
        <v>10310</v>
      </c>
      <c r="O88" t="s">
        <v>132</v>
      </c>
      <c r="P88" s="30"/>
      <c r="Q88" s="30"/>
      <c r="R88" s="30"/>
      <c r="S88" s="30"/>
      <c r="T88" s="30"/>
      <c r="U88" s="30">
        <v>8123</v>
      </c>
      <c r="V88" s="30"/>
      <c r="W88" s="30"/>
      <c r="X88" s="30"/>
      <c r="Y88" s="30"/>
      <c r="Z88" s="30"/>
      <c r="AA88" s="30">
        <v>8123</v>
      </c>
    </row>
    <row r="89" spans="1:27" x14ac:dyDescent="0.35">
      <c r="A89" s="29" t="s">
        <v>266</v>
      </c>
      <c r="B89" s="29"/>
      <c r="C89" s="29"/>
      <c r="D89" s="31">
        <v>33259</v>
      </c>
      <c r="E89" s="58">
        <v>-20062</v>
      </c>
      <c r="F89" s="31">
        <v>13197</v>
      </c>
      <c r="O89" t="s">
        <v>174</v>
      </c>
      <c r="P89" s="30"/>
      <c r="Q89" s="30"/>
      <c r="R89" s="30"/>
      <c r="S89" s="30"/>
      <c r="T89" s="30"/>
      <c r="U89" s="30"/>
      <c r="V89" s="30">
        <v>9296</v>
      </c>
      <c r="W89" s="30"/>
      <c r="X89" s="30"/>
      <c r="Y89" s="30"/>
      <c r="Z89" s="30"/>
      <c r="AA89" s="30">
        <v>9296</v>
      </c>
    </row>
    <row r="90" spans="1:27" x14ac:dyDescent="0.35">
      <c r="A90">
        <v>2</v>
      </c>
      <c r="B90" t="s">
        <v>268</v>
      </c>
      <c r="C90" t="s">
        <v>274</v>
      </c>
      <c r="D90" s="30">
        <v>5356</v>
      </c>
      <c r="E90" s="57">
        <v>-5356</v>
      </c>
      <c r="F90" s="30">
        <v>0</v>
      </c>
      <c r="O90" t="s">
        <v>191</v>
      </c>
      <c r="P90" s="30"/>
      <c r="Q90" s="30"/>
      <c r="R90" s="30"/>
      <c r="S90" s="30"/>
      <c r="T90" s="30"/>
      <c r="U90" s="30"/>
      <c r="V90" s="30">
        <v>7775</v>
      </c>
      <c r="W90" s="30"/>
      <c r="X90" s="30"/>
      <c r="Y90" s="30"/>
      <c r="Z90" s="30"/>
      <c r="AA90" s="30">
        <v>7775</v>
      </c>
    </row>
    <row r="91" spans="1:27" x14ac:dyDescent="0.35">
      <c r="B91" t="s">
        <v>272</v>
      </c>
      <c r="C91" t="s">
        <v>36</v>
      </c>
      <c r="D91" s="30">
        <v>1750</v>
      </c>
      <c r="E91" s="57">
        <v>-1750</v>
      </c>
      <c r="F91" s="30">
        <v>0</v>
      </c>
      <c r="O91" t="s">
        <v>207</v>
      </c>
      <c r="P91" s="30"/>
      <c r="Q91" s="30"/>
      <c r="R91" s="30"/>
      <c r="S91" s="30"/>
      <c r="T91" s="30"/>
      <c r="U91" s="30"/>
      <c r="V91" s="30">
        <v>275</v>
      </c>
      <c r="W91" s="30"/>
      <c r="X91" s="30"/>
      <c r="Y91" s="30"/>
      <c r="Z91" s="30"/>
      <c r="AA91" s="30">
        <v>275</v>
      </c>
    </row>
    <row r="92" spans="1:27" x14ac:dyDescent="0.35">
      <c r="B92" t="s">
        <v>273</v>
      </c>
      <c r="C92" t="s">
        <v>274</v>
      </c>
      <c r="D92" s="30">
        <v>130</v>
      </c>
      <c r="E92" s="57">
        <v>-130</v>
      </c>
      <c r="F92" s="30">
        <v>0</v>
      </c>
      <c r="O92" t="s">
        <v>226</v>
      </c>
      <c r="P92" s="30"/>
      <c r="Q92" s="30"/>
      <c r="R92" s="30"/>
      <c r="S92" s="30"/>
      <c r="T92" s="30"/>
      <c r="U92" s="30"/>
      <c r="V92" s="30"/>
      <c r="W92" s="30">
        <v>10120</v>
      </c>
      <c r="X92" s="30"/>
      <c r="Y92" s="30"/>
      <c r="Z92" s="30"/>
      <c r="AA92" s="30">
        <v>10120</v>
      </c>
    </row>
    <row r="93" spans="1:27" x14ac:dyDescent="0.35">
      <c r="B93" t="s">
        <v>286</v>
      </c>
      <c r="C93" t="s">
        <v>238</v>
      </c>
      <c r="D93" s="30">
        <v>3198</v>
      </c>
      <c r="E93" s="57">
        <v>-3198</v>
      </c>
      <c r="F93" s="30">
        <v>0</v>
      </c>
      <c r="O93" t="s">
        <v>249</v>
      </c>
      <c r="P93" s="30"/>
      <c r="Q93" s="30"/>
      <c r="R93" s="30"/>
      <c r="S93" s="30"/>
      <c r="T93" s="30"/>
      <c r="U93" s="30"/>
      <c r="V93" s="30"/>
      <c r="W93" s="30"/>
      <c r="X93" s="30">
        <v>0</v>
      </c>
      <c r="Y93" s="30"/>
      <c r="Z93" s="30"/>
      <c r="AA93" s="30">
        <v>0</v>
      </c>
    </row>
    <row r="94" spans="1:27" x14ac:dyDescent="0.35">
      <c r="B94" t="s">
        <v>287</v>
      </c>
      <c r="C94" t="s">
        <v>36</v>
      </c>
      <c r="D94" s="30">
        <v>225</v>
      </c>
      <c r="E94" s="57">
        <v>-225</v>
      </c>
      <c r="F94" s="30">
        <v>0</v>
      </c>
      <c r="O94" t="s">
        <v>264</v>
      </c>
      <c r="P94" s="30"/>
      <c r="Q94" s="30"/>
      <c r="R94" s="30"/>
      <c r="S94" s="30"/>
      <c r="T94" s="30"/>
      <c r="U94" s="30"/>
      <c r="V94" s="30"/>
      <c r="W94" s="30"/>
      <c r="X94" s="30">
        <v>10310</v>
      </c>
      <c r="Y94" s="30"/>
      <c r="Z94" s="30"/>
      <c r="AA94" s="30">
        <v>10310</v>
      </c>
    </row>
    <row r="95" spans="1:27" x14ac:dyDescent="0.35">
      <c r="B95" t="s">
        <v>294</v>
      </c>
      <c r="C95" t="s">
        <v>8</v>
      </c>
      <c r="D95" s="30">
        <v>1694</v>
      </c>
      <c r="E95" s="57">
        <v>-1694</v>
      </c>
      <c r="F95" s="30">
        <v>0</v>
      </c>
      <c r="O95" t="s">
        <v>324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>
        <v>10075</v>
      </c>
      <c r="AA95" s="30">
        <v>10075</v>
      </c>
    </row>
    <row r="96" spans="1:27" x14ac:dyDescent="0.35">
      <c r="B96" t="s">
        <v>295</v>
      </c>
      <c r="C96" t="s">
        <v>24</v>
      </c>
      <c r="D96" s="30">
        <v>9111.2000000000007</v>
      </c>
      <c r="E96" s="57"/>
      <c r="F96" s="30">
        <v>9111.2000000000007</v>
      </c>
      <c r="N96" s="29" t="s">
        <v>211</v>
      </c>
      <c r="O96" s="29"/>
      <c r="P96" s="31"/>
      <c r="Q96" s="31"/>
      <c r="R96" s="31"/>
      <c r="S96" s="31">
        <v>6734</v>
      </c>
      <c r="T96" s="31">
        <v>8123</v>
      </c>
      <c r="U96" s="31">
        <v>8123</v>
      </c>
      <c r="V96" s="31">
        <v>17346</v>
      </c>
      <c r="W96" s="31">
        <v>10120</v>
      </c>
      <c r="X96" s="31">
        <v>10310</v>
      </c>
      <c r="Y96" s="31"/>
      <c r="Z96" s="31">
        <v>10075</v>
      </c>
      <c r="AA96" s="31">
        <v>70831</v>
      </c>
    </row>
    <row r="97" spans="1:27" x14ac:dyDescent="0.35">
      <c r="B97" t="s">
        <v>296</v>
      </c>
      <c r="C97" t="s">
        <v>55</v>
      </c>
      <c r="D97" s="30">
        <v>1200</v>
      </c>
      <c r="E97" s="57">
        <v>-1200</v>
      </c>
      <c r="F97" s="30">
        <v>0</v>
      </c>
      <c r="N97" t="s">
        <v>180</v>
      </c>
      <c r="O97" t="s">
        <v>182</v>
      </c>
      <c r="P97" s="30"/>
      <c r="Q97" s="30"/>
      <c r="R97" s="30"/>
      <c r="S97" s="30"/>
      <c r="T97" s="30"/>
      <c r="U97" s="30"/>
      <c r="V97" s="30">
        <v>1082.8000000000002</v>
      </c>
      <c r="W97" s="30"/>
      <c r="X97" s="30"/>
      <c r="Y97" s="30"/>
      <c r="Z97" s="30"/>
      <c r="AA97" s="30">
        <v>1082.8000000000002</v>
      </c>
    </row>
    <row r="98" spans="1:27" x14ac:dyDescent="0.35">
      <c r="B98" t="s">
        <v>301</v>
      </c>
      <c r="C98" t="s">
        <v>303</v>
      </c>
      <c r="D98" s="30">
        <v>328</v>
      </c>
      <c r="E98" s="57">
        <v>-328</v>
      </c>
      <c r="F98" s="30">
        <v>0</v>
      </c>
      <c r="N98" s="29" t="s">
        <v>192</v>
      </c>
      <c r="O98" s="29"/>
      <c r="P98" s="31"/>
      <c r="Q98" s="31"/>
      <c r="R98" s="31"/>
      <c r="S98" s="31"/>
      <c r="T98" s="31"/>
      <c r="U98" s="31"/>
      <c r="V98" s="31">
        <v>1082.8000000000002</v>
      </c>
      <c r="W98" s="31"/>
      <c r="X98" s="31"/>
      <c r="Y98" s="31"/>
      <c r="Z98" s="31"/>
      <c r="AA98" s="31">
        <v>1082.8000000000002</v>
      </c>
    </row>
    <row r="99" spans="1:27" x14ac:dyDescent="0.35">
      <c r="C99" t="s">
        <v>306</v>
      </c>
      <c r="D99" s="30">
        <v>1694</v>
      </c>
      <c r="E99" s="57">
        <v>-1694</v>
      </c>
      <c r="F99" s="30">
        <v>0</v>
      </c>
      <c r="N99" t="s">
        <v>233</v>
      </c>
      <c r="O99" t="s">
        <v>217</v>
      </c>
      <c r="P99" s="30"/>
      <c r="Q99" s="30"/>
      <c r="R99" s="30"/>
      <c r="S99" s="30"/>
      <c r="T99" s="30"/>
      <c r="U99" s="30"/>
      <c r="V99" s="30"/>
      <c r="W99" s="30">
        <v>799.2</v>
      </c>
      <c r="X99" s="30"/>
      <c r="Y99" s="30"/>
      <c r="Z99" s="30"/>
      <c r="AA99" s="30">
        <v>799.2</v>
      </c>
    </row>
    <row r="100" spans="1:27" x14ac:dyDescent="0.35">
      <c r="A100" s="29" t="s">
        <v>293</v>
      </c>
      <c r="B100" s="29"/>
      <c r="C100" s="29"/>
      <c r="D100" s="31">
        <v>24686.2</v>
      </c>
      <c r="E100" s="58">
        <v>-15575</v>
      </c>
      <c r="F100" s="31">
        <v>9111.2000000000007</v>
      </c>
      <c r="N100" s="29" t="s">
        <v>234</v>
      </c>
      <c r="O100" s="29"/>
      <c r="P100" s="31"/>
      <c r="Q100" s="31"/>
      <c r="R100" s="31"/>
      <c r="S100" s="31"/>
      <c r="T100" s="31"/>
      <c r="U100" s="31"/>
      <c r="V100" s="31"/>
      <c r="W100" s="31">
        <v>799.2</v>
      </c>
      <c r="X100" s="31"/>
      <c r="Y100" s="31"/>
      <c r="Z100" s="31"/>
      <c r="AA100" s="31">
        <v>799.2</v>
      </c>
    </row>
    <row r="101" spans="1:27" x14ac:dyDescent="0.35">
      <c r="A101">
        <v>3</v>
      </c>
      <c r="B101" t="s">
        <v>311</v>
      </c>
      <c r="C101" t="s">
        <v>24</v>
      </c>
      <c r="D101" s="30">
        <v>14813.6</v>
      </c>
      <c r="E101" s="57"/>
      <c r="F101" s="30">
        <v>14813.6</v>
      </c>
      <c r="N101" t="s">
        <v>238</v>
      </c>
      <c r="O101" t="s">
        <v>236</v>
      </c>
      <c r="P101" s="30"/>
      <c r="Q101" s="30"/>
      <c r="R101" s="30"/>
      <c r="S101" s="30"/>
      <c r="T101" s="30"/>
      <c r="U101" s="30"/>
      <c r="V101" s="30"/>
      <c r="W101" s="30"/>
      <c r="X101" s="30">
        <v>10399</v>
      </c>
      <c r="Y101" s="30"/>
      <c r="Z101" s="30"/>
      <c r="AA101" s="30">
        <v>10399</v>
      </c>
    </row>
    <row r="102" spans="1:27" x14ac:dyDescent="0.35">
      <c r="B102" t="s">
        <v>315</v>
      </c>
      <c r="C102" t="s">
        <v>317</v>
      </c>
      <c r="D102" s="30">
        <v>10807.25</v>
      </c>
      <c r="E102" s="57">
        <v>-10807.25</v>
      </c>
      <c r="F102" s="30">
        <v>0</v>
      </c>
      <c r="O102" t="s">
        <v>252</v>
      </c>
      <c r="P102" s="30"/>
      <c r="Q102" s="30"/>
      <c r="R102" s="30"/>
      <c r="S102" s="30"/>
      <c r="T102" s="30"/>
      <c r="U102" s="30"/>
      <c r="V102" s="30"/>
      <c r="W102" s="30"/>
      <c r="X102" s="30">
        <v>49</v>
      </c>
      <c r="Y102" s="30"/>
      <c r="Z102" s="30"/>
      <c r="AA102" s="30">
        <v>49</v>
      </c>
    </row>
    <row r="103" spans="1:27" x14ac:dyDescent="0.35">
      <c r="B103" t="s">
        <v>319</v>
      </c>
      <c r="C103" t="s">
        <v>61</v>
      </c>
      <c r="D103" s="30">
        <v>6459.6</v>
      </c>
      <c r="E103" s="57"/>
      <c r="F103" s="30">
        <v>6459.6</v>
      </c>
      <c r="O103" t="s">
        <v>257</v>
      </c>
      <c r="P103" s="30"/>
      <c r="Q103" s="30"/>
      <c r="R103" s="30"/>
      <c r="S103" s="30"/>
      <c r="T103" s="30"/>
      <c r="U103" s="30"/>
      <c r="V103" s="30"/>
      <c r="W103" s="30"/>
      <c r="X103" s="30">
        <v>3408</v>
      </c>
      <c r="Y103" s="30"/>
      <c r="Z103" s="30"/>
      <c r="AA103" s="30">
        <v>3408</v>
      </c>
    </row>
    <row r="104" spans="1:27" x14ac:dyDescent="0.35">
      <c r="B104" t="s">
        <v>321</v>
      </c>
      <c r="C104" t="s">
        <v>238</v>
      </c>
      <c r="D104" s="30">
        <v>4374</v>
      </c>
      <c r="E104" s="57"/>
      <c r="F104" s="30">
        <v>4374</v>
      </c>
      <c r="O104" t="s">
        <v>286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>
        <v>3198</v>
      </c>
      <c r="Z104" s="30"/>
      <c r="AA104" s="30">
        <v>3198</v>
      </c>
    </row>
    <row r="105" spans="1:27" x14ac:dyDescent="0.35">
      <c r="B105" t="s">
        <v>322</v>
      </c>
      <c r="C105" t="s">
        <v>24</v>
      </c>
      <c r="D105" s="30">
        <v>11803.2</v>
      </c>
      <c r="E105" s="57"/>
      <c r="F105" s="30">
        <v>11803.2</v>
      </c>
      <c r="O105" t="s">
        <v>321</v>
      </c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>
        <v>4374</v>
      </c>
      <c r="AA105" s="30">
        <v>4374</v>
      </c>
    </row>
    <row r="106" spans="1:27" x14ac:dyDescent="0.35">
      <c r="B106" t="s">
        <v>323</v>
      </c>
      <c r="C106" t="s">
        <v>61</v>
      </c>
      <c r="D106" s="30">
        <v>90</v>
      </c>
      <c r="E106" s="57"/>
      <c r="F106" s="30">
        <v>90</v>
      </c>
      <c r="N106" s="29" t="s">
        <v>267</v>
      </c>
      <c r="O106" s="29"/>
      <c r="P106" s="31"/>
      <c r="Q106" s="31"/>
      <c r="R106" s="31"/>
      <c r="S106" s="31"/>
      <c r="T106" s="31"/>
      <c r="U106" s="31"/>
      <c r="V106" s="31"/>
      <c r="W106" s="31"/>
      <c r="X106" s="31">
        <v>13856</v>
      </c>
      <c r="Y106" s="31">
        <v>3198</v>
      </c>
      <c r="Z106" s="31">
        <v>4374</v>
      </c>
      <c r="AA106" s="31">
        <v>21428</v>
      </c>
    </row>
    <row r="107" spans="1:27" x14ac:dyDescent="0.35">
      <c r="B107" t="s">
        <v>324</v>
      </c>
      <c r="C107" t="s">
        <v>65</v>
      </c>
      <c r="D107" s="30">
        <v>10075</v>
      </c>
      <c r="E107" s="57"/>
      <c r="F107" s="30">
        <v>10075</v>
      </c>
      <c r="N107" t="s">
        <v>274</v>
      </c>
      <c r="O107" t="s">
        <v>268</v>
      </c>
      <c r="P107" s="30"/>
      <c r="Q107" s="30"/>
      <c r="R107" s="30"/>
      <c r="S107" s="30"/>
      <c r="T107" s="30"/>
      <c r="U107" s="30"/>
      <c r="V107" s="30"/>
      <c r="W107" s="30"/>
      <c r="X107" s="30"/>
      <c r="Y107" s="30">
        <v>5356</v>
      </c>
      <c r="Z107" s="30"/>
      <c r="AA107" s="30">
        <v>5356</v>
      </c>
    </row>
    <row r="108" spans="1:27" x14ac:dyDescent="0.35">
      <c r="B108" t="s">
        <v>331</v>
      </c>
      <c r="C108" t="s">
        <v>274</v>
      </c>
      <c r="D108" s="30">
        <v>240</v>
      </c>
      <c r="E108" s="57">
        <v>-240</v>
      </c>
      <c r="F108" s="30">
        <v>0</v>
      </c>
      <c r="O108" t="s">
        <v>273</v>
      </c>
      <c r="P108" s="30"/>
      <c r="Q108" s="30"/>
      <c r="R108" s="30"/>
      <c r="S108" s="30"/>
      <c r="T108" s="30"/>
      <c r="U108" s="30"/>
      <c r="V108" s="30"/>
      <c r="W108" s="30"/>
      <c r="X108" s="30"/>
      <c r="Y108" s="30">
        <v>130</v>
      </c>
      <c r="Z108" s="30"/>
      <c r="AA108" s="30">
        <v>130</v>
      </c>
    </row>
    <row r="109" spans="1:27" x14ac:dyDescent="0.35">
      <c r="B109" t="s">
        <v>337</v>
      </c>
      <c r="C109" t="s">
        <v>24</v>
      </c>
      <c r="D109" s="30">
        <v>3510</v>
      </c>
      <c r="E109" s="57"/>
      <c r="F109" s="30">
        <v>3510</v>
      </c>
      <c r="O109" t="s">
        <v>331</v>
      </c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>
        <v>240</v>
      </c>
      <c r="AA109" s="30">
        <v>240</v>
      </c>
    </row>
    <row r="110" spans="1:27" x14ac:dyDescent="0.35">
      <c r="A110" s="29" t="s">
        <v>313</v>
      </c>
      <c r="B110" s="29"/>
      <c r="C110" s="29"/>
      <c r="D110" s="31">
        <v>62172.649999999994</v>
      </c>
      <c r="E110" s="58">
        <v>-11047.25</v>
      </c>
      <c r="F110" s="31">
        <v>51125.4</v>
      </c>
      <c r="N110" s="29" t="s">
        <v>275</v>
      </c>
      <c r="O110" s="29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5486</v>
      </c>
      <c r="Z110" s="31">
        <v>240</v>
      </c>
      <c r="AA110" s="31">
        <v>5726</v>
      </c>
    </row>
    <row r="111" spans="1:27" x14ac:dyDescent="0.35">
      <c r="A111" t="s">
        <v>136</v>
      </c>
      <c r="D111" s="30">
        <v>324253.34999999998</v>
      </c>
      <c r="E111" s="57">
        <v>-237839.75</v>
      </c>
      <c r="F111" s="30">
        <v>86413.599999999991</v>
      </c>
      <c r="N111" t="s">
        <v>303</v>
      </c>
      <c r="O111" t="s">
        <v>301</v>
      </c>
      <c r="P111" s="30"/>
      <c r="Q111" s="30"/>
      <c r="R111" s="30"/>
      <c r="S111" s="30"/>
      <c r="T111" s="30"/>
      <c r="U111" s="30"/>
      <c r="V111" s="30"/>
      <c r="W111" s="30"/>
      <c r="X111" s="30"/>
      <c r="Y111" s="30">
        <v>328</v>
      </c>
      <c r="Z111" s="30"/>
      <c r="AA111" s="30">
        <v>328</v>
      </c>
    </row>
    <row r="112" spans="1:27" x14ac:dyDescent="0.35">
      <c r="E112"/>
      <c r="F112"/>
      <c r="N112" s="29" t="s">
        <v>304</v>
      </c>
      <c r="O112" s="29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328</v>
      </c>
      <c r="Z112" s="31"/>
      <c r="AA112" s="31">
        <v>328</v>
      </c>
    </row>
    <row r="113" spans="5:27" x14ac:dyDescent="0.35">
      <c r="E113"/>
      <c r="F113"/>
      <c r="N113" t="s">
        <v>306</v>
      </c>
      <c r="O113" t="s">
        <v>301</v>
      </c>
      <c r="P113" s="30"/>
      <c r="Q113" s="30"/>
      <c r="R113" s="30"/>
      <c r="S113" s="30"/>
      <c r="T113" s="30"/>
      <c r="U113" s="30"/>
      <c r="V113" s="30"/>
      <c r="W113" s="30"/>
      <c r="X113" s="30"/>
      <c r="Y113" s="30">
        <v>1694</v>
      </c>
      <c r="Z113" s="30"/>
      <c r="AA113" s="30">
        <v>1694</v>
      </c>
    </row>
    <row r="114" spans="5:27" x14ac:dyDescent="0.35">
      <c r="E114"/>
      <c r="F114"/>
      <c r="N114" s="29" t="s">
        <v>308</v>
      </c>
      <c r="O114" s="29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1694</v>
      </c>
      <c r="Z114" s="31"/>
      <c r="AA114" s="31">
        <v>1694</v>
      </c>
    </row>
    <row r="115" spans="5:27" x14ac:dyDescent="0.35">
      <c r="E115"/>
      <c r="F115"/>
      <c r="N115" t="s">
        <v>317</v>
      </c>
      <c r="O115" t="s">
        <v>315</v>
      </c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>
        <v>10807.25</v>
      </c>
      <c r="AA115" s="30">
        <v>10807.25</v>
      </c>
    </row>
    <row r="116" spans="5:27" x14ac:dyDescent="0.35">
      <c r="E116"/>
      <c r="F116"/>
      <c r="N116" s="29" t="s">
        <v>320</v>
      </c>
      <c r="O116" s="29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>
        <v>10807.25</v>
      </c>
      <c r="AA116" s="31">
        <v>10807.25</v>
      </c>
    </row>
    <row r="117" spans="5:27" x14ac:dyDescent="0.35">
      <c r="E117"/>
      <c r="F117"/>
      <c r="N117" t="s">
        <v>136</v>
      </c>
      <c r="P117" s="30">
        <v>2973</v>
      </c>
      <c r="Q117" s="30">
        <v>6809.5</v>
      </c>
      <c r="R117" s="30">
        <v>5134</v>
      </c>
      <c r="S117" s="30">
        <v>33380.199999999997</v>
      </c>
      <c r="T117" s="30">
        <v>43516.800000000003</v>
      </c>
      <c r="U117" s="30">
        <v>52514.8</v>
      </c>
      <c r="V117" s="30">
        <v>37692</v>
      </c>
      <c r="W117" s="30">
        <v>22115.200000000001</v>
      </c>
      <c r="X117" s="30">
        <v>33259</v>
      </c>
      <c r="Y117" s="30">
        <v>24686.2</v>
      </c>
      <c r="Z117" s="30">
        <v>62172.65</v>
      </c>
      <c r="AA117" s="30">
        <v>324253.35000000003</v>
      </c>
    </row>
    <row r="118" spans="5:27" x14ac:dyDescent="0.35">
      <c r="E118"/>
      <c r="F118"/>
    </row>
    <row r="119" spans="5:27" x14ac:dyDescent="0.35">
      <c r="E119"/>
      <c r="F119"/>
    </row>
    <row r="120" spans="5:27" x14ac:dyDescent="0.35">
      <c r="E120"/>
      <c r="F120"/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D110"/>
  <sheetViews>
    <sheetView topLeftCell="A90" workbookViewId="0">
      <selection activeCell="D110" sqref="D110"/>
    </sheetView>
  </sheetViews>
  <sheetFormatPr defaultRowHeight="14.5" x14ac:dyDescent="0.35"/>
  <cols>
    <col min="2" max="2" width="16.7265625" bestFit="1" customWidth="1"/>
    <col min="3" max="3" width="33.90625" bestFit="1" customWidth="1"/>
    <col min="4" max="4" width="9.08984375" bestFit="1" customWidth="1"/>
  </cols>
  <sheetData>
    <row r="1" spans="1:4" x14ac:dyDescent="0.35">
      <c r="D1" s="23"/>
    </row>
    <row r="2" spans="1:4" x14ac:dyDescent="0.35">
      <c r="A2" s="25"/>
      <c r="B2" s="25"/>
      <c r="C2" s="25"/>
      <c r="D2" s="23"/>
    </row>
    <row r="3" spans="1:4" x14ac:dyDescent="0.35">
      <c r="A3" s="26" t="s">
        <v>169</v>
      </c>
      <c r="B3" s="26" t="s">
        <v>2</v>
      </c>
      <c r="C3" s="26" t="s">
        <v>1</v>
      </c>
      <c r="D3" s="23"/>
    </row>
    <row r="4" spans="1:4" x14ac:dyDescent="0.35">
      <c r="A4" s="28">
        <v>5</v>
      </c>
      <c r="B4" s="27" t="s">
        <v>6</v>
      </c>
      <c r="C4" t="s">
        <v>8</v>
      </c>
      <c r="D4" s="23">
        <v>80</v>
      </c>
    </row>
    <row r="5" spans="1:4" x14ac:dyDescent="0.35">
      <c r="A5" s="29" t="s">
        <v>277</v>
      </c>
      <c r="B5" s="29"/>
      <c r="C5" s="29"/>
      <c r="D5" s="34">
        <f>SUM(D4)</f>
        <v>80</v>
      </c>
    </row>
    <row r="6" spans="1:4" x14ac:dyDescent="0.35">
      <c r="A6" s="27">
        <v>6</v>
      </c>
      <c r="B6" s="27" t="s">
        <v>11</v>
      </c>
      <c r="C6" t="s">
        <v>8</v>
      </c>
      <c r="D6" s="23">
        <v>80</v>
      </c>
    </row>
    <row r="7" spans="1:4" x14ac:dyDescent="0.35">
      <c r="A7" s="27"/>
      <c r="B7" s="27" t="s">
        <v>12</v>
      </c>
      <c r="C7" t="s">
        <v>15</v>
      </c>
      <c r="D7" s="23">
        <v>80</v>
      </c>
    </row>
    <row r="8" spans="1:4" x14ac:dyDescent="0.35">
      <c r="A8" s="27"/>
      <c r="B8" s="27" t="s">
        <v>13</v>
      </c>
      <c r="C8" t="s">
        <v>8</v>
      </c>
      <c r="D8" s="23">
        <v>80</v>
      </c>
    </row>
    <row r="9" spans="1:4" x14ac:dyDescent="0.35">
      <c r="A9" s="28"/>
      <c r="B9" s="27" t="s">
        <v>19</v>
      </c>
      <c r="C9" t="s">
        <v>21</v>
      </c>
      <c r="D9" s="23">
        <v>80</v>
      </c>
    </row>
    <row r="10" spans="1:4" x14ac:dyDescent="0.35">
      <c r="A10" s="29" t="s">
        <v>278</v>
      </c>
      <c r="B10" s="29"/>
      <c r="C10" s="29"/>
      <c r="D10" s="35">
        <f>SUM(D6:D9)</f>
        <v>320</v>
      </c>
    </row>
    <row r="11" spans="1:4" x14ac:dyDescent="0.35">
      <c r="A11" s="27">
        <v>7</v>
      </c>
      <c r="B11" s="27" t="s">
        <v>22</v>
      </c>
      <c r="C11" t="s">
        <v>24</v>
      </c>
      <c r="D11" s="23">
        <v>80</v>
      </c>
    </row>
    <row r="12" spans="1:4" x14ac:dyDescent="0.35">
      <c r="A12" s="27"/>
      <c r="B12" s="27" t="s">
        <v>27</v>
      </c>
      <c r="C12" t="s">
        <v>21</v>
      </c>
      <c r="D12" s="23">
        <v>80</v>
      </c>
    </row>
    <row r="13" spans="1:4" x14ac:dyDescent="0.35">
      <c r="A13" s="28"/>
      <c r="B13" s="27" t="s">
        <v>28</v>
      </c>
      <c r="C13" t="s">
        <v>8</v>
      </c>
      <c r="D13" s="23">
        <v>80</v>
      </c>
    </row>
    <row r="14" spans="1:4" x14ac:dyDescent="0.35">
      <c r="A14" s="29" t="s">
        <v>279</v>
      </c>
      <c r="B14" s="29"/>
      <c r="C14" s="29"/>
      <c r="D14" s="35">
        <f>SUM(D11:D13)</f>
        <v>240</v>
      </c>
    </row>
    <row r="15" spans="1:4" x14ac:dyDescent="0.35">
      <c r="A15" s="27">
        <v>8</v>
      </c>
      <c r="B15" s="27" t="s">
        <v>31</v>
      </c>
      <c r="C15" t="s">
        <v>24</v>
      </c>
      <c r="D15" s="23">
        <v>80</v>
      </c>
    </row>
    <row r="16" spans="1:4" x14ac:dyDescent="0.35">
      <c r="A16" s="27"/>
      <c r="B16" s="27" t="s">
        <v>32</v>
      </c>
      <c r="C16" t="s">
        <v>24</v>
      </c>
      <c r="D16" s="23">
        <v>80</v>
      </c>
    </row>
    <row r="17" spans="1:4" x14ac:dyDescent="0.35">
      <c r="A17" s="27"/>
      <c r="B17" s="27" t="s">
        <v>33</v>
      </c>
      <c r="C17" t="s">
        <v>24</v>
      </c>
      <c r="D17" s="23">
        <v>80</v>
      </c>
    </row>
    <row r="18" spans="1:4" x14ac:dyDescent="0.35">
      <c r="A18" s="27"/>
      <c r="B18" s="27" t="s">
        <v>34</v>
      </c>
      <c r="C18" t="s">
        <v>36</v>
      </c>
      <c r="D18" s="23">
        <v>80</v>
      </c>
    </row>
    <row r="19" spans="1:4" x14ac:dyDescent="0.35">
      <c r="A19" s="27"/>
      <c r="B19" s="27" t="s">
        <v>37</v>
      </c>
      <c r="C19" t="s">
        <v>21</v>
      </c>
      <c r="D19" s="23">
        <v>80</v>
      </c>
    </row>
    <row r="20" spans="1:4" x14ac:dyDescent="0.35">
      <c r="A20" s="27"/>
      <c r="B20" s="27" t="s">
        <v>38</v>
      </c>
      <c r="C20" t="s">
        <v>8</v>
      </c>
      <c r="D20" s="23">
        <v>80</v>
      </c>
    </row>
    <row r="21" spans="1:4" x14ac:dyDescent="0.35">
      <c r="A21" s="27"/>
      <c r="B21" s="27" t="s">
        <v>39</v>
      </c>
      <c r="C21" t="s">
        <v>8</v>
      </c>
      <c r="D21" s="23">
        <v>80</v>
      </c>
    </row>
    <row r="22" spans="1:4" x14ac:dyDescent="0.35">
      <c r="A22" s="27"/>
      <c r="B22" s="27" t="s">
        <v>41</v>
      </c>
      <c r="C22" t="s">
        <v>21</v>
      </c>
      <c r="D22" s="23">
        <v>80</v>
      </c>
    </row>
    <row r="23" spans="1:4" x14ac:dyDescent="0.35">
      <c r="A23" s="27"/>
      <c r="B23" s="27" t="s">
        <v>42</v>
      </c>
      <c r="C23" t="s">
        <v>44</v>
      </c>
      <c r="D23" s="23">
        <v>80</v>
      </c>
    </row>
    <row r="24" spans="1:4" x14ac:dyDescent="0.35">
      <c r="A24" s="27"/>
      <c r="B24" s="27" t="s">
        <v>50</v>
      </c>
      <c r="C24" t="s">
        <v>48</v>
      </c>
      <c r="D24" s="23">
        <v>80</v>
      </c>
    </row>
    <row r="25" spans="1:4" x14ac:dyDescent="0.35">
      <c r="A25" s="27"/>
      <c r="B25" s="27" t="s">
        <v>53</v>
      </c>
      <c r="C25" t="s">
        <v>55</v>
      </c>
      <c r="D25" s="23">
        <v>80</v>
      </c>
    </row>
    <row r="26" spans="1:4" x14ac:dyDescent="0.35">
      <c r="A26" s="27"/>
      <c r="B26" s="27" t="s">
        <v>56</v>
      </c>
      <c r="C26" t="s">
        <v>21</v>
      </c>
      <c r="D26" s="23">
        <v>80</v>
      </c>
    </row>
    <row r="27" spans="1:4" x14ac:dyDescent="0.35">
      <c r="A27" s="27"/>
      <c r="B27" s="27" t="s">
        <v>58</v>
      </c>
      <c r="C27" t="s">
        <v>61</v>
      </c>
      <c r="D27" s="23">
        <v>80</v>
      </c>
    </row>
    <row r="28" spans="1:4" x14ac:dyDescent="0.35">
      <c r="A28" s="27"/>
      <c r="B28" s="27" t="s">
        <v>59</v>
      </c>
      <c r="C28" t="s">
        <v>8</v>
      </c>
      <c r="D28" s="23">
        <v>80</v>
      </c>
    </row>
    <row r="29" spans="1:4" x14ac:dyDescent="0.35">
      <c r="A29" s="28"/>
      <c r="B29" s="27" t="s">
        <v>63</v>
      </c>
      <c r="C29" t="s">
        <v>65</v>
      </c>
      <c r="D29" s="23">
        <v>80</v>
      </c>
    </row>
    <row r="30" spans="1:4" x14ac:dyDescent="0.35">
      <c r="A30" s="29" t="s">
        <v>280</v>
      </c>
      <c r="B30" s="29"/>
      <c r="C30" s="29"/>
      <c r="D30" s="35">
        <f>SUM(D15:D29)</f>
        <v>1200</v>
      </c>
    </row>
    <row r="31" spans="1:4" x14ac:dyDescent="0.35">
      <c r="A31" s="27">
        <v>9</v>
      </c>
      <c r="B31" s="27" t="s">
        <v>69</v>
      </c>
      <c r="C31" t="s">
        <v>55</v>
      </c>
      <c r="D31" s="23">
        <v>80</v>
      </c>
    </row>
    <row r="32" spans="1:4" x14ac:dyDescent="0.35">
      <c r="A32" s="27"/>
      <c r="B32" s="27" t="s">
        <v>71</v>
      </c>
      <c r="C32" t="s">
        <v>8</v>
      </c>
      <c r="D32" s="23">
        <v>80</v>
      </c>
    </row>
    <row r="33" spans="1:4" x14ac:dyDescent="0.35">
      <c r="A33" s="27"/>
      <c r="B33" s="27" t="s">
        <v>96</v>
      </c>
      <c r="C33" t="s">
        <v>8</v>
      </c>
      <c r="D33" s="23">
        <v>80</v>
      </c>
    </row>
    <row r="34" spans="1:4" x14ac:dyDescent="0.35">
      <c r="A34" s="27"/>
      <c r="B34" s="27" t="s">
        <v>104</v>
      </c>
      <c r="C34" t="s">
        <v>24</v>
      </c>
      <c r="D34" s="23">
        <v>80</v>
      </c>
    </row>
    <row r="35" spans="1:4" x14ac:dyDescent="0.35">
      <c r="A35" s="27"/>
      <c r="B35" s="27" t="s">
        <v>105</v>
      </c>
      <c r="C35" t="s">
        <v>8</v>
      </c>
      <c r="D35" s="23">
        <v>80</v>
      </c>
    </row>
    <row r="36" spans="1:4" x14ac:dyDescent="0.35">
      <c r="A36" s="27"/>
      <c r="B36" s="27" t="s">
        <v>106</v>
      </c>
      <c r="C36" t="s">
        <v>24</v>
      </c>
      <c r="D36" s="23">
        <v>80</v>
      </c>
    </row>
    <row r="37" spans="1:4" x14ac:dyDescent="0.35">
      <c r="A37" s="27"/>
      <c r="B37" s="27" t="s">
        <v>107</v>
      </c>
      <c r="C37" t="s">
        <v>65</v>
      </c>
      <c r="D37" s="23">
        <v>80</v>
      </c>
    </row>
    <row r="38" spans="1:4" x14ac:dyDescent="0.35">
      <c r="A38" s="27"/>
      <c r="B38" s="27" t="s">
        <v>108</v>
      </c>
      <c r="C38" t="s">
        <v>8</v>
      </c>
      <c r="D38" s="23">
        <v>80</v>
      </c>
    </row>
    <row r="39" spans="1:4" x14ac:dyDescent="0.35">
      <c r="A39" s="27"/>
      <c r="B39" s="27" t="s">
        <v>110</v>
      </c>
      <c r="C39" t="s">
        <v>8</v>
      </c>
      <c r="D39" s="23">
        <v>80</v>
      </c>
    </row>
    <row r="40" spans="1:4" x14ac:dyDescent="0.35">
      <c r="A40" s="28"/>
      <c r="B40" s="27" t="s">
        <v>111</v>
      </c>
      <c r="C40" t="s">
        <v>36</v>
      </c>
      <c r="D40" s="23">
        <v>80</v>
      </c>
    </row>
    <row r="41" spans="1:4" x14ac:dyDescent="0.35">
      <c r="A41" s="29" t="s">
        <v>281</v>
      </c>
      <c r="B41" s="29"/>
      <c r="C41" s="29"/>
      <c r="D41" s="35">
        <f>SUM(D31:D40)</f>
        <v>800</v>
      </c>
    </row>
    <row r="42" spans="1:4" x14ac:dyDescent="0.35">
      <c r="A42" s="27">
        <v>10</v>
      </c>
      <c r="B42" s="27" t="s">
        <v>114</v>
      </c>
      <c r="C42" t="s">
        <v>21</v>
      </c>
      <c r="D42" s="23">
        <v>80</v>
      </c>
    </row>
    <row r="43" spans="1:4" x14ac:dyDescent="0.35">
      <c r="A43" s="27"/>
      <c r="B43" s="27" t="s">
        <v>115</v>
      </c>
      <c r="C43" t="s">
        <v>24</v>
      </c>
      <c r="D43" s="23">
        <v>80</v>
      </c>
    </row>
    <row r="44" spans="1:4" x14ac:dyDescent="0.35">
      <c r="A44" s="27"/>
      <c r="B44" s="27" t="s">
        <v>117</v>
      </c>
      <c r="C44" t="s">
        <v>24</v>
      </c>
      <c r="D44" s="23">
        <v>80</v>
      </c>
    </row>
    <row r="45" spans="1:4" x14ac:dyDescent="0.35">
      <c r="A45" s="27"/>
      <c r="B45" s="27" t="s">
        <v>121</v>
      </c>
      <c r="C45" t="s">
        <v>8</v>
      </c>
      <c r="D45" s="23">
        <v>80</v>
      </c>
    </row>
    <row r="46" spans="1:4" x14ac:dyDescent="0.35">
      <c r="A46" s="27"/>
      <c r="B46" s="27" t="s">
        <v>122</v>
      </c>
      <c r="C46" t="s">
        <v>48</v>
      </c>
      <c r="D46" s="23">
        <v>80</v>
      </c>
    </row>
    <row r="47" spans="1:4" x14ac:dyDescent="0.35">
      <c r="A47" s="27"/>
      <c r="B47" s="27" t="s">
        <v>123</v>
      </c>
      <c r="C47" t="s">
        <v>21</v>
      </c>
      <c r="D47" s="23">
        <v>80</v>
      </c>
    </row>
    <row r="48" spans="1:4" x14ac:dyDescent="0.35">
      <c r="A48" s="27"/>
      <c r="B48" s="27" t="s">
        <v>125</v>
      </c>
      <c r="C48" t="s">
        <v>21</v>
      </c>
      <c r="D48" s="23">
        <v>80</v>
      </c>
    </row>
    <row r="49" spans="1:4" x14ac:dyDescent="0.35">
      <c r="A49" s="27"/>
      <c r="B49" s="27" t="s">
        <v>127</v>
      </c>
      <c r="C49" t="s">
        <v>8</v>
      </c>
      <c r="D49" s="23">
        <v>80</v>
      </c>
    </row>
    <row r="50" spans="1:4" x14ac:dyDescent="0.35">
      <c r="A50" s="27"/>
      <c r="B50" s="27" t="s">
        <v>128</v>
      </c>
      <c r="C50" t="s">
        <v>36</v>
      </c>
      <c r="D50" s="23">
        <v>80</v>
      </c>
    </row>
    <row r="51" spans="1:4" x14ac:dyDescent="0.35">
      <c r="A51" s="27"/>
      <c r="B51" s="27" t="s">
        <v>131</v>
      </c>
      <c r="C51" t="s">
        <v>36</v>
      </c>
      <c r="D51" s="23">
        <v>80</v>
      </c>
    </row>
    <row r="52" spans="1:4" x14ac:dyDescent="0.35">
      <c r="A52" s="27"/>
      <c r="B52" s="27" t="s">
        <v>132</v>
      </c>
      <c r="C52" t="s">
        <v>65</v>
      </c>
      <c r="D52" s="23">
        <v>80</v>
      </c>
    </row>
    <row r="53" spans="1:4" x14ac:dyDescent="0.35">
      <c r="A53" s="27"/>
      <c r="B53" s="27" t="s">
        <v>135</v>
      </c>
      <c r="C53" t="s">
        <v>21</v>
      </c>
      <c r="D53" s="23">
        <v>80</v>
      </c>
    </row>
    <row r="54" spans="1:4" x14ac:dyDescent="0.35">
      <c r="A54" s="27"/>
      <c r="B54" s="27" t="s">
        <v>154</v>
      </c>
      <c r="C54" t="s">
        <v>8</v>
      </c>
      <c r="D54" s="23">
        <v>80</v>
      </c>
    </row>
    <row r="55" spans="1:4" x14ac:dyDescent="0.35">
      <c r="A55" s="28"/>
      <c r="B55" s="27" t="s">
        <v>155</v>
      </c>
      <c r="C55" t="s">
        <v>36</v>
      </c>
      <c r="D55" s="23">
        <v>80</v>
      </c>
    </row>
    <row r="56" spans="1:4" x14ac:dyDescent="0.35">
      <c r="A56" s="29" t="s">
        <v>282</v>
      </c>
      <c r="B56" s="29"/>
      <c r="C56" s="29"/>
      <c r="D56" s="35">
        <f>SUM(D42:D55)</f>
        <v>1120</v>
      </c>
    </row>
    <row r="57" spans="1:4" x14ac:dyDescent="0.35">
      <c r="A57" s="27">
        <v>11</v>
      </c>
      <c r="B57" s="27" t="s">
        <v>158</v>
      </c>
      <c r="C57" t="s">
        <v>44</v>
      </c>
      <c r="D57" s="23">
        <v>80</v>
      </c>
    </row>
    <row r="58" spans="1:4" x14ac:dyDescent="0.35">
      <c r="A58" s="27"/>
      <c r="B58" s="27" t="s">
        <v>160</v>
      </c>
      <c r="C58" t="s">
        <v>8</v>
      </c>
      <c r="D58" s="23">
        <v>80</v>
      </c>
    </row>
    <row r="59" spans="1:4" x14ac:dyDescent="0.35">
      <c r="A59" s="27"/>
      <c r="B59" s="27" t="s">
        <v>161</v>
      </c>
      <c r="C59" t="s">
        <v>36</v>
      </c>
      <c r="D59" s="23">
        <v>80</v>
      </c>
    </row>
    <row r="60" spans="1:4" ht="15" customHeight="1" x14ac:dyDescent="0.35">
      <c r="A60" s="28"/>
      <c r="B60" s="27" t="s">
        <v>162</v>
      </c>
      <c r="C60" t="s">
        <v>61</v>
      </c>
      <c r="D60" s="23">
        <v>80</v>
      </c>
    </row>
    <row r="61" spans="1:4" ht="15" customHeight="1" x14ac:dyDescent="0.35">
      <c r="A61" s="41"/>
      <c r="B61" s="27" t="s">
        <v>172</v>
      </c>
      <c r="C61" t="s">
        <v>8</v>
      </c>
      <c r="D61" s="23">
        <v>80</v>
      </c>
    </row>
    <row r="62" spans="1:4" ht="15" customHeight="1" x14ac:dyDescent="0.35">
      <c r="A62" s="41"/>
      <c r="B62" s="27" t="s">
        <v>173</v>
      </c>
      <c r="C62" t="s">
        <v>8</v>
      </c>
      <c r="D62" s="23">
        <v>80</v>
      </c>
    </row>
    <row r="63" spans="1:4" ht="15" customHeight="1" x14ac:dyDescent="0.35">
      <c r="A63" s="41"/>
      <c r="B63" s="27" t="s">
        <v>174</v>
      </c>
      <c r="C63" t="s">
        <v>65</v>
      </c>
      <c r="D63" s="23">
        <v>80</v>
      </c>
    </row>
    <row r="64" spans="1:4" ht="15" customHeight="1" x14ac:dyDescent="0.35">
      <c r="A64" s="41"/>
      <c r="B64" s="27" t="s">
        <v>177</v>
      </c>
      <c r="C64" t="s">
        <v>55</v>
      </c>
      <c r="D64" s="23">
        <v>80</v>
      </c>
    </row>
    <row r="65" spans="1:4" ht="15" customHeight="1" x14ac:dyDescent="0.35">
      <c r="A65" s="41"/>
      <c r="B65" s="27" t="s">
        <v>179</v>
      </c>
      <c r="C65" t="s">
        <v>36</v>
      </c>
      <c r="D65" s="23">
        <v>80</v>
      </c>
    </row>
    <row r="66" spans="1:4" ht="15" customHeight="1" x14ac:dyDescent="0.35">
      <c r="A66" s="41"/>
      <c r="B66" s="27" t="s">
        <v>182</v>
      </c>
      <c r="C66" t="s">
        <v>180</v>
      </c>
      <c r="D66" s="23">
        <v>80</v>
      </c>
    </row>
    <row r="67" spans="1:4" ht="15" customHeight="1" x14ac:dyDescent="0.35">
      <c r="A67" s="41"/>
      <c r="B67" s="27" t="s">
        <v>186</v>
      </c>
      <c r="C67" t="s">
        <v>21</v>
      </c>
      <c r="D67" s="23">
        <v>80</v>
      </c>
    </row>
    <row r="68" spans="1:4" ht="15" customHeight="1" x14ac:dyDescent="0.35">
      <c r="A68" s="41"/>
      <c r="B68" s="27" t="s">
        <v>188</v>
      </c>
      <c r="C68" t="s">
        <v>8</v>
      </c>
      <c r="D68" s="23">
        <v>80</v>
      </c>
    </row>
    <row r="69" spans="1:4" ht="15" customHeight="1" x14ac:dyDescent="0.35">
      <c r="A69" s="41"/>
      <c r="B69" s="27" t="s">
        <v>189</v>
      </c>
      <c r="C69" t="s">
        <v>61</v>
      </c>
      <c r="D69" s="23">
        <v>80</v>
      </c>
    </row>
    <row r="70" spans="1:4" ht="15" customHeight="1" x14ac:dyDescent="0.35">
      <c r="A70" s="41"/>
      <c r="B70" s="27" t="s">
        <v>190</v>
      </c>
      <c r="C70" t="s">
        <v>55</v>
      </c>
      <c r="D70" s="23">
        <v>80</v>
      </c>
    </row>
    <row r="71" spans="1:4" ht="15" customHeight="1" x14ac:dyDescent="0.35">
      <c r="A71" s="41"/>
      <c r="B71" s="27" t="s">
        <v>191</v>
      </c>
      <c r="C71" t="s">
        <v>65</v>
      </c>
      <c r="D71" s="23">
        <v>80</v>
      </c>
    </row>
    <row r="72" spans="1:4" ht="15" customHeight="1" x14ac:dyDescent="0.35">
      <c r="A72" s="41"/>
      <c r="B72" s="27" t="s">
        <v>207</v>
      </c>
      <c r="C72" t="s">
        <v>65</v>
      </c>
      <c r="D72" s="23">
        <v>80</v>
      </c>
    </row>
    <row r="73" spans="1:4" ht="15" customHeight="1" x14ac:dyDescent="0.35">
      <c r="A73" s="29" t="s">
        <v>283</v>
      </c>
      <c r="B73" s="29"/>
      <c r="C73" s="29"/>
      <c r="D73" s="35">
        <f>SUM(D57:D72)</f>
        <v>1280</v>
      </c>
    </row>
    <row r="74" spans="1:4" ht="15" customHeight="1" x14ac:dyDescent="0.35">
      <c r="A74" s="41"/>
      <c r="B74" s="27" t="s">
        <v>217</v>
      </c>
      <c r="C74" t="s">
        <v>218</v>
      </c>
      <c r="D74" s="23">
        <v>80</v>
      </c>
    </row>
    <row r="75" spans="1:4" ht="15" customHeight="1" x14ac:dyDescent="0.35">
      <c r="A75" s="41"/>
      <c r="B75" s="27" t="s">
        <v>219</v>
      </c>
      <c r="C75" t="s">
        <v>8</v>
      </c>
      <c r="D75" s="23">
        <v>80</v>
      </c>
    </row>
    <row r="76" spans="1:4" ht="15" customHeight="1" x14ac:dyDescent="0.35">
      <c r="A76" s="41"/>
      <c r="B76" s="27" t="s">
        <v>220</v>
      </c>
      <c r="C76" t="s">
        <v>24</v>
      </c>
      <c r="D76" s="23">
        <v>80</v>
      </c>
    </row>
    <row r="77" spans="1:4" ht="15" customHeight="1" x14ac:dyDescent="0.35">
      <c r="A77" s="41"/>
      <c r="B77" s="27" t="s">
        <v>225</v>
      </c>
      <c r="C77" t="s">
        <v>21</v>
      </c>
      <c r="D77" s="23">
        <v>80</v>
      </c>
    </row>
    <row r="78" spans="1:4" ht="15" customHeight="1" x14ac:dyDescent="0.35">
      <c r="A78" s="41"/>
      <c r="B78" s="27" t="s">
        <v>226</v>
      </c>
      <c r="C78" t="s">
        <v>65</v>
      </c>
      <c r="D78" s="23">
        <v>80</v>
      </c>
    </row>
    <row r="79" spans="1:4" x14ac:dyDescent="0.35">
      <c r="A79" s="29" t="s">
        <v>284</v>
      </c>
      <c r="B79" s="29"/>
      <c r="C79" s="29"/>
      <c r="D79" s="35">
        <f>SUM(D74:D78)</f>
        <v>400</v>
      </c>
    </row>
    <row r="80" spans="1:4" x14ac:dyDescent="0.35">
      <c r="A80" s="68"/>
      <c r="B80" s="27" t="s">
        <v>236</v>
      </c>
      <c r="C80" s="68" t="s">
        <v>265</v>
      </c>
      <c r="D80" s="69">
        <v>80</v>
      </c>
    </row>
    <row r="81" spans="1:4" x14ac:dyDescent="0.35">
      <c r="A81" s="68"/>
      <c r="B81" s="27" t="s">
        <v>249</v>
      </c>
      <c r="C81" s="68" t="s">
        <v>65</v>
      </c>
      <c r="D81" s="69">
        <v>80</v>
      </c>
    </row>
    <row r="82" spans="1:4" x14ac:dyDescent="0.35">
      <c r="A82" s="68"/>
      <c r="B82" s="27" t="s">
        <v>252</v>
      </c>
      <c r="C82" s="68" t="s">
        <v>265</v>
      </c>
      <c r="D82" s="69">
        <v>80</v>
      </c>
    </row>
    <row r="83" spans="1:4" x14ac:dyDescent="0.35">
      <c r="A83" s="68"/>
      <c r="B83" s="27" t="s">
        <v>255</v>
      </c>
      <c r="C83" s="68" t="s">
        <v>21</v>
      </c>
      <c r="D83" s="69">
        <v>80</v>
      </c>
    </row>
    <row r="84" spans="1:4" x14ac:dyDescent="0.35">
      <c r="A84" s="68"/>
      <c r="B84" s="27" t="s">
        <v>257</v>
      </c>
      <c r="C84" s="68" t="s">
        <v>265</v>
      </c>
      <c r="D84" s="69">
        <v>80</v>
      </c>
    </row>
    <row r="85" spans="1:4" x14ac:dyDescent="0.35">
      <c r="A85" s="68"/>
      <c r="B85" s="27" t="s">
        <v>261</v>
      </c>
      <c r="C85" s="68" t="s">
        <v>21</v>
      </c>
      <c r="D85" s="69">
        <v>80</v>
      </c>
    </row>
    <row r="86" spans="1:4" x14ac:dyDescent="0.35">
      <c r="A86" s="68"/>
      <c r="B86" s="27" t="s">
        <v>263</v>
      </c>
      <c r="C86" s="68" t="s">
        <v>8</v>
      </c>
      <c r="D86" s="69">
        <v>80</v>
      </c>
    </row>
    <row r="87" spans="1:4" x14ac:dyDescent="0.35">
      <c r="A87" s="68"/>
      <c r="B87" s="27" t="s">
        <v>264</v>
      </c>
      <c r="C87" s="68" t="s">
        <v>65</v>
      </c>
      <c r="D87" s="69">
        <v>80</v>
      </c>
    </row>
    <row r="88" spans="1:4" x14ac:dyDescent="0.35">
      <c r="A88" s="29" t="s">
        <v>285</v>
      </c>
      <c r="B88" s="29"/>
      <c r="C88" s="29"/>
      <c r="D88" s="35">
        <f>SUM(D80:D87)</f>
        <v>640</v>
      </c>
    </row>
    <row r="89" spans="1:4" x14ac:dyDescent="0.35">
      <c r="A89" s="53"/>
      <c r="B89" s="27" t="s">
        <v>268</v>
      </c>
      <c r="C89" s="53" t="s">
        <v>274</v>
      </c>
      <c r="D89" s="74">
        <v>80</v>
      </c>
    </row>
    <row r="90" spans="1:4" x14ac:dyDescent="0.35">
      <c r="A90" s="53"/>
      <c r="B90" s="27" t="s">
        <v>272</v>
      </c>
      <c r="C90" s="53" t="s">
        <v>36</v>
      </c>
      <c r="D90" s="74">
        <v>80</v>
      </c>
    </row>
    <row r="91" spans="1:4" x14ac:dyDescent="0.35">
      <c r="A91" s="53"/>
      <c r="B91" s="27" t="s">
        <v>273</v>
      </c>
      <c r="C91" s="53" t="s">
        <v>274</v>
      </c>
      <c r="D91" s="74">
        <v>80</v>
      </c>
    </row>
    <row r="92" spans="1:4" x14ac:dyDescent="0.35">
      <c r="A92" s="53"/>
      <c r="B92" s="27" t="s">
        <v>286</v>
      </c>
      <c r="C92" s="53" t="s">
        <v>265</v>
      </c>
      <c r="D92" s="74">
        <v>80</v>
      </c>
    </row>
    <row r="93" spans="1:4" x14ac:dyDescent="0.35">
      <c r="A93" s="53"/>
      <c r="B93" s="27" t="s">
        <v>287</v>
      </c>
      <c r="C93" s="53" t="s">
        <v>36</v>
      </c>
      <c r="D93" s="74">
        <v>80</v>
      </c>
    </row>
    <row r="94" spans="1:4" x14ac:dyDescent="0.35">
      <c r="A94" s="53"/>
      <c r="B94" s="27" t="s">
        <v>294</v>
      </c>
      <c r="C94" s="53" t="s">
        <v>8</v>
      </c>
      <c r="D94" s="74">
        <v>80</v>
      </c>
    </row>
    <row r="95" spans="1:4" x14ac:dyDescent="0.35">
      <c r="A95" s="53"/>
      <c r="B95" s="27" t="s">
        <v>295</v>
      </c>
      <c r="C95" s="53" t="s">
        <v>24</v>
      </c>
      <c r="D95" s="74">
        <v>80</v>
      </c>
    </row>
    <row r="96" spans="1:4" x14ac:dyDescent="0.35">
      <c r="A96" s="53"/>
      <c r="B96" s="27" t="s">
        <v>296</v>
      </c>
      <c r="C96" s="53" t="s">
        <v>55</v>
      </c>
      <c r="D96" s="74">
        <v>80</v>
      </c>
    </row>
    <row r="97" spans="1:4" x14ac:dyDescent="0.35">
      <c r="A97" s="53"/>
      <c r="B97" s="27" t="s">
        <v>301</v>
      </c>
      <c r="C97" s="53" t="s">
        <v>303</v>
      </c>
      <c r="D97" s="74">
        <v>80</v>
      </c>
    </row>
    <row r="98" spans="1:4" x14ac:dyDescent="0.35">
      <c r="A98" s="29" t="s">
        <v>299</v>
      </c>
      <c r="B98" s="29"/>
      <c r="C98" s="29"/>
      <c r="D98" s="35">
        <f>SUM(D89:D97)</f>
        <v>720</v>
      </c>
    </row>
    <row r="99" spans="1:4" s="53" customFormat="1" x14ac:dyDescent="0.35">
      <c r="B99" s="53" t="s">
        <v>311</v>
      </c>
      <c r="C99" s="53" t="s">
        <v>24</v>
      </c>
      <c r="D99" s="74">
        <v>80</v>
      </c>
    </row>
    <row r="100" spans="1:4" s="53" customFormat="1" x14ac:dyDescent="0.35">
      <c r="B100" s="53" t="s">
        <v>315</v>
      </c>
      <c r="C100" s="53" t="s">
        <v>317</v>
      </c>
      <c r="D100" s="74">
        <v>80</v>
      </c>
    </row>
    <row r="101" spans="1:4" s="53" customFormat="1" ht="15" customHeight="1" x14ac:dyDescent="0.35">
      <c r="B101" s="53" t="s">
        <v>319</v>
      </c>
      <c r="C101" s="53" t="s">
        <v>61</v>
      </c>
      <c r="D101" s="74">
        <v>80</v>
      </c>
    </row>
    <row r="102" spans="1:4" s="53" customFormat="1" ht="15" customHeight="1" x14ac:dyDescent="0.35">
      <c r="B102" s="53" t="s">
        <v>321</v>
      </c>
      <c r="C102" s="53" t="s">
        <v>265</v>
      </c>
      <c r="D102" s="74">
        <v>80</v>
      </c>
    </row>
    <row r="103" spans="1:4" s="53" customFormat="1" ht="15" customHeight="1" x14ac:dyDescent="0.35">
      <c r="B103" s="53" t="s">
        <v>322</v>
      </c>
      <c r="C103" s="53" t="s">
        <v>24</v>
      </c>
      <c r="D103" s="74">
        <v>80</v>
      </c>
    </row>
    <row r="104" spans="1:4" s="53" customFormat="1" ht="15" customHeight="1" x14ac:dyDescent="0.35">
      <c r="B104" s="53" t="s">
        <v>323</v>
      </c>
      <c r="C104" s="53" t="s">
        <v>61</v>
      </c>
      <c r="D104" s="74">
        <v>80</v>
      </c>
    </row>
    <row r="105" spans="1:4" s="53" customFormat="1" ht="15" customHeight="1" x14ac:dyDescent="0.35">
      <c r="B105" s="53" t="s">
        <v>324</v>
      </c>
      <c r="C105" s="53" t="s">
        <v>65</v>
      </c>
      <c r="D105" s="74">
        <v>80</v>
      </c>
    </row>
    <row r="106" spans="1:4" s="53" customFormat="1" ht="15" customHeight="1" x14ac:dyDescent="0.35">
      <c r="B106" s="53" t="s">
        <v>331</v>
      </c>
      <c r="C106" s="53" t="s">
        <v>274</v>
      </c>
      <c r="D106" s="74">
        <v>80</v>
      </c>
    </row>
    <row r="107" spans="1:4" s="53" customFormat="1" ht="15" customHeight="1" x14ac:dyDescent="0.35">
      <c r="B107" s="53" t="s">
        <v>337</v>
      </c>
      <c r="C107" s="53" t="s">
        <v>24</v>
      </c>
      <c r="D107" s="74">
        <v>80</v>
      </c>
    </row>
    <row r="108" spans="1:4" s="53" customFormat="1" x14ac:dyDescent="0.35">
      <c r="A108" s="78" t="s">
        <v>314</v>
      </c>
      <c r="B108" s="78"/>
      <c r="C108" s="78"/>
      <c r="D108" s="34">
        <f>SUM(D99:D107)</f>
        <v>720</v>
      </c>
    </row>
    <row r="109" spans="1:4" x14ac:dyDescent="0.35">
      <c r="A109" s="73" t="s">
        <v>136</v>
      </c>
      <c r="B109" s="73"/>
      <c r="C109" s="73"/>
      <c r="D109" s="36">
        <f>SUM(D108,D98,D88,D79,D73,D56,D41,D30,D14,D10,D5)</f>
        <v>7520</v>
      </c>
    </row>
    <row r="110" spans="1:4" x14ac:dyDescent="0.35">
      <c r="D110" t="s">
        <v>212</v>
      </c>
    </row>
  </sheetData>
  <phoneticPr fontId="2" type="noConversion"/>
  <pageMargins left="0.78740157480314965" right="0" top="0.39370078740157483" bottom="0.39370078740157483" header="0.31496062992125984" footer="0"/>
  <pageSetup scale="85" orientation="portrait" r:id="rId1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M57"/>
  <sheetViews>
    <sheetView workbookViewId="0">
      <selection activeCell="M58" sqref="M58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2" width="8.54296875" style="53" bestFit="1" customWidth="1"/>
    <col min="13" max="13" width="6" style="53" bestFit="1" customWidth="1"/>
    <col min="14" max="16384" width="8.7265625" style="53"/>
  </cols>
  <sheetData>
    <row r="3" spans="1:13" ht="29" x14ac:dyDescent="0.35">
      <c r="A3" s="21" t="s">
        <v>176</v>
      </c>
      <c r="B3" s="40" t="s">
        <v>169</v>
      </c>
      <c r="K3"/>
      <c r="L3"/>
      <c r="M3"/>
    </row>
    <row r="4" spans="1:13" ht="29" x14ac:dyDescent="0.35">
      <c r="A4" s="21" t="s">
        <v>9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>
        <v>3</v>
      </c>
      <c r="M4" s="39" t="s">
        <v>136</v>
      </c>
    </row>
    <row r="5" spans="1:13" x14ac:dyDescent="0.35">
      <c r="A5" t="s">
        <v>183</v>
      </c>
      <c r="B5" s="37"/>
      <c r="C5" s="37"/>
      <c r="D5" s="37"/>
      <c r="E5" s="37"/>
      <c r="F5" s="37"/>
      <c r="G5" s="37"/>
      <c r="H5" s="37">
        <v>3</v>
      </c>
      <c r="I5" s="37"/>
      <c r="J5" s="37"/>
      <c r="K5" s="37"/>
      <c r="L5" s="37"/>
      <c r="M5" s="37">
        <v>3</v>
      </c>
    </row>
    <row r="6" spans="1:13" x14ac:dyDescent="0.35">
      <c r="A6" t="s">
        <v>130</v>
      </c>
      <c r="B6" s="37"/>
      <c r="C6" s="37"/>
      <c r="D6" s="37"/>
      <c r="E6" s="37"/>
      <c r="F6" s="37"/>
      <c r="G6" s="37">
        <v>1</v>
      </c>
      <c r="H6" s="37"/>
      <c r="I6" s="37"/>
      <c r="J6" s="37"/>
      <c r="K6" s="37">
        <v>3</v>
      </c>
      <c r="L6" s="37"/>
      <c r="M6" s="37">
        <v>4</v>
      </c>
    </row>
    <row r="7" spans="1:13" x14ac:dyDescent="0.35">
      <c r="A7" t="s">
        <v>103</v>
      </c>
      <c r="B7" s="37"/>
      <c r="C7" s="37"/>
      <c r="D7" s="37"/>
      <c r="E7" s="37"/>
      <c r="F7" s="37">
        <v>1</v>
      </c>
      <c r="G7" s="37"/>
      <c r="H7" s="37"/>
      <c r="I7" s="37"/>
      <c r="J7" s="37"/>
      <c r="K7" s="37"/>
      <c r="L7" s="37"/>
      <c r="M7" s="37">
        <v>1</v>
      </c>
    </row>
    <row r="8" spans="1:13" x14ac:dyDescent="0.35">
      <c r="A8" t="s">
        <v>68</v>
      </c>
      <c r="B8" s="37"/>
      <c r="C8" s="37"/>
      <c r="D8" s="37"/>
      <c r="E8" s="37">
        <v>1</v>
      </c>
      <c r="F8" s="37"/>
      <c r="G8" s="37"/>
      <c r="H8" s="37">
        <v>1</v>
      </c>
      <c r="I8" s="37"/>
      <c r="J8" s="37"/>
      <c r="K8" s="37"/>
      <c r="L8" s="37"/>
      <c r="M8" s="37">
        <v>2</v>
      </c>
    </row>
    <row r="9" spans="1:13" x14ac:dyDescent="0.35">
      <c r="A9" t="s">
        <v>18</v>
      </c>
      <c r="B9" s="37"/>
      <c r="C9" s="37">
        <v>4</v>
      </c>
      <c r="D9" s="37">
        <v>4</v>
      </c>
      <c r="E9" s="37">
        <v>15</v>
      </c>
      <c r="F9" s="37">
        <v>10</v>
      </c>
      <c r="G9" s="37">
        <v>27</v>
      </c>
      <c r="H9" s="37">
        <v>12</v>
      </c>
      <c r="I9" s="37">
        <v>8</v>
      </c>
      <c r="J9" s="37">
        <v>13</v>
      </c>
      <c r="K9" s="37">
        <v>7</v>
      </c>
      <c r="L9" s="37">
        <v>11</v>
      </c>
      <c r="M9" s="37">
        <v>111</v>
      </c>
    </row>
    <row r="10" spans="1:13" x14ac:dyDescent="0.35">
      <c r="A10" t="s">
        <v>102</v>
      </c>
      <c r="B10" s="37"/>
      <c r="C10" s="37"/>
      <c r="D10" s="37"/>
      <c r="E10" s="37"/>
      <c r="F10" s="37">
        <v>5</v>
      </c>
      <c r="G10" s="37">
        <v>3</v>
      </c>
      <c r="H10" s="37">
        <v>2</v>
      </c>
      <c r="I10" s="37"/>
      <c r="J10" s="37">
        <v>2</v>
      </c>
      <c r="K10" s="37"/>
      <c r="L10" s="37">
        <v>13</v>
      </c>
      <c r="M10" s="37">
        <v>25</v>
      </c>
    </row>
    <row r="11" spans="1:13" x14ac:dyDescent="0.35">
      <c r="A11" t="s">
        <v>116</v>
      </c>
      <c r="B11" s="37"/>
      <c r="C11" s="37"/>
      <c r="D11" s="37"/>
      <c r="E11" s="37">
        <v>2</v>
      </c>
      <c r="F11" s="37"/>
      <c r="G11" s="37">
        <v>2</v>
      </c>
      <c r="H11" s="37"/>
      <c r="I11" s="37"/>
      <c r="J11" s="37"/>
      <c r="K11" s="37"/>
      <c r="L11" s="37"/>
      <c r="M11" s="37">
        <v>4</v>
      </c>
    </row>
    <row r="12" spans="1:13" x14ac:dyDescent="0.35">
      <c r="A12" t="s">
        <v>101</v>
      </c>
      <c r="B12" s="37"/>
      <c r="C12" s="37"/>
      <c r="D12" s="37"/>
      <c r="E12" s="37">
        <v>5</v>
      </c>
      <c r="F12" s="37">
        <v>8</v>
      </c>
      <c r="G12" s="37"/>
      <c r="H12" s="37">
        <v>3</v>
      </c>
      <c r="I12" s="37">
        <v>3</v>
      </c>
      <c r="J12" s="37"/>
      <c r="K12" s="37"/>
      <c r="L12" s="37">
        <v>15</v>
      </c>
      <c r="M12" s="37">
        <v>34</v>
      </c>
    </row>
    <row r="13" spans="1:13" x14ac:dyDescent="0.35">
      <c r="A13" t="s">
        <v>66</v>
      </c>
      <c r="B13" s="37">
        <v>6</v>
      </c>
      <c r="C13" s="37">
        <v>3</v>
      </c>
      <c r="D13" s="37"/>
      <c r="E13" s="37">
        <v>6</v>
      </c>
      <c r="F13" s="37">
        <v>10</v>
      </c>
      <c r="G13" s="37">
        <v>12</v>
      </c>
      <c r="H13" s="37">
        <v>10</v>
      </c>
      <c r="I13" s="37"/>
      <c r="J13" s="37"/>
      <c r="K13" s="37"/>
      <c r="L13" s="37"/>
      <c r="M13" s="37">
        <v>47</v>
      </c>
    </row>
    <row r="14" spans="1:13" x14ac:dyDescent="0.35">
      <c r="A14" t="s">
        <v>187</v>
      </c>
      <c r="B14" s="37"/>
      <c r="C14" s="37"/>
      <c r="D14" s="37"/>
      <c r="E14" s="37"/>
      <c r="F14" s="37"/>
      <c r="G14" s="37"/>
      <c r="H14" s="37">
        <v>8</v>
      </c>
      <c r="I14" s="37"/>
      <c r="J14" s="37">
        <v>4</v>
      </c>
      <c r="K14" s="37">
        <v>7</v>
      </c>
      <c r="L14" s="37"/>
      <c r="M14" s="37">
        <v>19</v>
      </c>
    </row>
    <row r="15" spans="1:13" x14ac:dyDescent="0.35">
      <c r="A15" t="s">
        <v>25</v>
      </c>
      <c r="B15" s="37"/>
      <c r="C15" s="37"/>
      <c r="D15" s="37">
        <v>9</v>
      </c>
      <c r="E15" s="37">
        <v>5</v>
      </c>
      <c r="F15" s="37">
        <v>20</v>
      </c>
      <c r="G15" s="37">
        <v>17</v>
      </c>
      <c r="H15" s="37">
        <v>10</v>
      </c>
      <c r="I15" s="37"/>
      <c r="J15" s="37">
        <v>2</v>
      </c>
      <c r="K15" s="37">
        <v>7</v>
      </c>
      <c r="L15" s="37">
        <v>4</v>
      </c>
      <c r="M15" s="37">
        <v>74</v>
      </c>
    </row>
    <row r="16" spans="1:13" x14ac:dyDescent="0.35">
      <c r="A16" t="s">
        <v>46</v>
      </c>
      <c r="B16" s="37"/>
      <c r="C16" s="37"/>
      <c r="D16" s="37"/>
      <c r="E16" s="37">
        <v>2</v>
      </c>
      <c r="F16" s="37"/>
      <c r="G16" s="37">
        <v>2</v>
      </c>
      <c r="H16" s="37"/>
      <c r="I16" s="37"/>
      <c r="J16" s="37"/>
      <c r="K16" s="37"/>
      <c r="L16" s="37"/>
      <c r="M16" s="37">
        <v>4</v>
      </c>
    </row>
    <row r="17" spans="1:13" x14ac:dyDescent="0.35">
      <c r="A17" t="s">
        <v>40</v>
      </c>
      <c r="B17" s="37"/>
      <c r="C17" s="37">
        <v>2</v>
      </c>
      <c r="D17" s="37"/>
      <c r="E17" s="37">
        <v>4</v>
      </c>
      <c r="F17" s="37"/>
      <c r="G17" s="37">
        <v>4</v>
      </c>
      <c r="H17" s="37"/>
      <c r="I17" s="37">
        <v>2</v>
      </c>
      <c r="J17" s="37"/>
      <c r="K17" s="37"/>
      <c r="L17" s="37"/>
      <c r="M17" s="37">
        <v>12</v>
      </c>
    </row>
    <row r="18" spans="1:13" x14ac:dyDescent="0.35">
      <c r="A18" t="s">
        <v>175</v>
      </c>
      <c r="B18" s="37"/>
      <c r="C18" s="37"/>
      <c r="D18" s="37"/>
      <c r="E18" s="37"/>
      <c r="F18" s="37"/>
      <c r="G18" s="37"/>
      <c r="H18" s="37">
        <v>3</v>
      </c>
      <c r="I18" s="37"/>
      <c r="J18" s="37"/>
      <c r="K18" s="37"/>
      <c r="L18" s="37"/>
      <c r="M18" s="37">
        <v>3</v>
      </c>
    </row>
    <row r="19" spans="1:13" x14ac:dyDescent="0.35">
      <c r="A19" t="s">
        <v>185</v>
      </c>
      <c r="B19" s="37"/>
      <c r="C19" s="37"/>
      <c r="D19" s="37"/>
      <c r="E19" s="37"/>
      <c r="F19" s="37"/>
      <c r="G19" s="37"/>
      <c r="H19" s="37">
        <v>1</v>
      </c>
      <c r="I19" s="37"/>
      <c r="J19" s="37">
        <v>4</v>
      </c>
      <c r="K19" s="37">
        <v>4</v>
      </c>
      <c r="L19" s="37">
        <v>6</v>
      </c>
      <c r="M19" s="37">
        <v>15</v>
      </c>
    </row>
    <row r="20" spans="1:13" x14ac:dyDescent="0.35">
      <c r="A20" t="s">
        <v>124</v>
      </c>
      <c r="B20" s="37"/>
      <c r="C20" s="37"/>
      <c r="D20" s="37"/>
      <c r="E20" s="37"/>
      <c r="F20" s="37"/>
      <c r="G20" s="37">
        <v>4</v>
      </c>
      <c r="H20" s="37"/>
      <c r="I20" s="37"/>
      <c r="J20" s="37"/>
      <c r="K20" s="37"/>
      <c r="L20" s="37"/>
      <c r="M20" s="37">
        <v>4</v>
      </c>
    </row>
    <row r="21" spans="1:13" x14ac:dyDescent="0.35">
      <c r="A21" t="s">
        <v>100</v>
      </c>
      <c r="B21" s="37"/>
      <c r="C21" s="37"/>
      <c r="D21" s="37">
        <v>1</v>
      </c>
      <c r="E21" s="37">
        <v>17</v>
      </c>
      <c r="F21" s="37">
        <v>16</v>
      </c>
      <c r="G21" s="37">
        <v>16</v>
      </c>
      <c r="H21" s="37">
        <v>10</v>
      </c>
      <c r="I21" s="37"/>
      <c r="J21" s="37">
        <v>1</v>
      </c>
      <c r="K21" s="37">
        <v>6</v>
      </c>
      <c r="L21" s="37">
        <v>13</v>
      </c>
      <c r="M21" s="37">
        <v>80</v>
      </c>
    </row>
    <row r="22" spans="1:13" x14ac:dyDescent="0.35">
      <c r="A22" t="s">
        <v>60</v>
      </c>
      <c r="B22" s="37"/>
      <c r="C22" s="37"/>
      <c r="D22" s="37"/>
      <c r="E22" s="37">
        <v>1</v>
      </c>
      <c r="F22" s="37">
        <v>2</v>
      </c>
      <c r="G22" s="37">
        <v>2</v>
      </c>
      <c r="H22" s="37"/>
      <c r="I22" s="37">
        <v>2</v>
      </c>
      <c r="J22" s="37"/>
      <c r="K22" s="37"/>
      <c r="L22" s="37"/>
      <c r="M22" s="37">
        <v>7</v>
      </c>
    </row>
    <row r="23" spans="1:13" x14ac:dyDescent="0.35">
      <c r="A23" t="s">
        <v>227</v>
      </c>
      <c r="B23" s="37"/>
      <c r="C23" s="37"/>
      <c r="D23" s="37"/>
      <c r="E23" s="37"/>
      <c r="F23" s="37"/>
      <c r="G23" s="37"/>
      <c r="H23" s="37"/>
      <c r="I23" s="37">
        <v>5</v>
      </c>
      <c r="J23" s="37">
        <v>6</v>
      </c>
      <c r="K23" s="37"/>
      <c r="L23" s="37"/>
      <c r="M23" s="37">
        <v>11</v>
      </c>
    </row>
    <row r="24" spans="1:13" x14ac:dyDescent="0.35">
      <c r="A24" t="s">
        <v>159</v>
      </c>
      <c r="B24" s="37"/>
      <c r="C24" s="37"/>
      <c r="D24" s="37"/>
      <c r="E24" s="37"/>
      <c r="F24" s="37"/>
      <c r="G24" s="37"/>
      <c r="H24" s="37">
        <v>1</v>
      </c>
      <c r="I24" s="37"/>
      <c r="J24" s="37"/>
      <c r="K24" s="37"/>
      <c r="L24" s="37"/>
      <c r="M24" s="37">
        <v>1</v>
      </c>
    </row>
    <row r="25" spans="1:13" x14ac:dyDescent="0.35">
      <c r="A25" t="s">
        <v>129</v>
      </c>
      <c r="B25" s="37"/>
      <c r="C25" s="37"/>
      <c r="D25" s="37"/>
      <c r="E25" s="37"/>
      <c r="F25" s="37"/>
      <c r="G25" s="37">
        <v>1</v>
      </c>
      <c r="H25" s="37"/>
      <c r="I25" s="37"/>
      <c r="J25" s="37"/>
      <c r="K25" s="37"/>
      <c r="L25" s="37"/>
      <c r="M25" s="37">
        <v>1</v>
      </c>
    </row>
    <row r="26" spans="1:13" x14ac:dyDescent="0.35">
      <c r="A26" t="s">
        <v>70</v>
      </c>
      <c r="B26" s="37"/>
      <c r="C26" s="37"/>
      <c r="D26" s="37"/>
      <c r="E26" s="37"/>
      <c r="F26" s="37">
        <v>4</v>
      </c>
      <c r="G26" s="37">
        <v>11</v>
      </c>
      <c r="H26" s="37">
        <v>5</v>
      </c>
      <c r="I26" s="37">
        <v>4</v>
      </c>
      <c r="J26" s="37">
        <v>3</v>
      </c>
      <c r="K26" s="37">
        <v>5</v>
      </c>
      <c r="L26" s="37">
        <v>2</v>
      </c>
      <c r="M26" s="37">
        <v>34</v>
      </c>
    </row>
    <row r="27" spans="1:13" x14ac:dyDescent="0.35">
      <c r="A27" t="s">
        <v>10</v>
      </c>
      <c r="B27" s="37">
        <v>1</v>
      </c>
      <c r="C27" s="37">
        <v>3</v>
      </c>
      <c r="D27" s="37"/>
      <c r="E27" s="37"/>
      <c r="F27" s="37"/>
      <c r="G27" s="37"/>
      <c r="H27" s="37"/>
      <c r="I27" s="37"/>
      <c r="J27" s="37"/>
      <c r="K27" s="37"/>
      <c r="L27" s="37"/>
      <c r="M27" s="37">
        <v>4</v>
      </c>
    </row>
    <row r="28" spans="1:13" x14ac:dyDescent="0.35">
      <c r="A28" t="s">
        <v>29</v>
      </c>
      <c r="B28" s="37"/>
      <c r="C28" s="37"/>
      <c r="D28" s="37">
        <v>1</v>
      </c>
      <c r="E28" s="37"/>
      <c r="F28" s="37">
        <v>1</v>
      </c>
      <c r="G28" s="37"/>
      <c r="H28" s="37"/>
      <c r="I28" s="37"/>
      <c r="J28" s="37"/>
      <c r="K28" s="37"/>
      <c r="L28" s="37"/>
      <c r="M28" s="37">
        <v>2</v>
      </c>
    </row>
    <row r="29" spans="1:13" x14ac:dyDescent="0.35">
      <c r="A29" t="s">
        <v>57</v>
      </c>
      <c r="B29" s="37"/>
      <c r="C29" s="37"/>
      <c r="D29" s="37"/>
      <c r="E29" s="37">
        <v>9</v>
      </c>
      <c r="F29" s="37">
        <v>5</v>
      </c>
      <c r="G29" s="37">
        <v>13</v>
      </c>
      <c r="H29" s="37">
        <v>18</v>
      </c>
      <c r="I29" s="37">
        <v>10</v>
      </c>
      <c r="J29" s="37">
        <v>20</v>
      </c>
      <c r="K29" s="37"/>
      <c r="L29" s="37">
        <v>5</v>
      </c>
      <c r="M29" s="37">
        <v>80</v>
      </c>
    </row>
    <row r="30" spans="1:13" x14ac:dyDescent="0.35">
      <c r="A30" t="s">
        <v>16</v>
      </c>
      <c r="B30" s="37"/>
      <c r="C30" s="37">
        <v>1</v>
      </c>
      <c r="D30" s="37"/>
      <c r="E30" s="37"/>
      <c r="F30" s="37"/>
      <c r="G30" s="37"/>
      <c r="H30" s="37"/>
      <c r="I30" s="37"/>
      <c r="J30" s="37"/>
      <c r="K30" s="37"/>
      <c r="L30" s="37"/>
      <c r="M30" s="37">
        <v>1</v>
      </c>
    </row>
    <row r="31" spans="1:13" x14ac:dyDescent="0.35">
      <c r="A31" t="s">
        <v>184</v>
      </c>
      <c r="B31" s="37"/>
      <c r="C31" s="37"/>
      <c r="D31" s="37"/>
      <c r="E31" s="37"/>
      <c r="F31" s="37"/>
      <c r="G31" s="37"/>
      <c r="H31" s="37">
        <v>1</v>
      </c>
      <c r="I31" s="37"/>
      <c r="J31" s="37"/>
      <c r="K31" s="37"/>
      <c r="L31" s="37"/>
      <c r="M31" s="37">
        <v>1</v>
      </c>
    </row>
    <row r="32" spans="1:13" x14ac:dyDescent="0.35">
      <c r="A32" t="s">
        <v>208</v>
      </c>
      <c r="B32" s="37"/>
      <c r="C32" s="37"/>
      <c r="D32" s="37">
        <v>1</v>
      </c>
      <c r="E32" s="37">
        <v>2</v>
      </c>
      <c r="F32" s="37">
        <v>6</v>
      </c>
      <c r="G32" s="37"/>
      <c r="H32" s="37">
        <v>2</v>
      </c>
      <c r="I32" s="37"/>
      <c r="J32" s="37">
        <v>1</v>
      </c>
      <c r="K32" s="37"/>
      <c r="L32" s="37"/>
      <c r="M32" s="37">
        <v>12</v>
      </c>
    </row>
    <row r="33" spans="1:13" x14ac:dyDescent="0.35">
      <c r="A33" t="s">
        <v>228</v>
      </c>
      <c r="B33" s="37"/>
      <c r="C33" s="37"/>
      <c r="D33" s="37"/>
      <c r="E33" s="37"/>
      <c r="F33" s="37"/>
      <c r="G33" s="37"/>
      <c r="H33" s="37"/>
      <c r="I33" s="37">
        <v>8</v>
      </c>
      <c r="J33" s="37">
        <v>8</v>
      </c>
      <c r="K33" s="37"/>
      <c r="L33" s="37">
        <v>5</v>
      </c>
      <c r="M33" s="37">
        <v>21</v>
      </c>
    </row>
    <row r="34" spans="1:13" x14ac:dyDescent="0.35">
      <c r="A34" t="s">
        <v>239</v>
      </c>
      <c r="B34" s="37"/>
      <c r="C34" s="37"/>
      <c r="D34" s="37"/>
      <c r="E34" s="37"/>
      <c r="F34" s="37"/>
      <c r="G34" s="37"/>
      <c r="H34" s="37"/>
      <c r="I34" s="37"/>
      <c r="J34" s="37">
        <v>2</v>
      </c>
      <c r="K34" s="37"/>
      <c r="L34" s="37"/>
      <c r="M34" s="37">
        <v>2</v>
      </c>
    </row>
    <row r="35" spans="1:13" x14ac:dyDescent="0.35">
      <c r="A35" t="s">
        <v>241</v>
      </c>
      <c r="B35" s="37"/>
      <c r="C35" s="37"/>
      <c r="D35" s="37"/>
      <c r="E35" s="37"/>
      <c r="F35" s="37"/>
      <c r="G35" s="37"/>
      <c r="H35" s="37"/>
      <c r="I35" s="37"/>
      <c r="J35" s="37">
        <v>3</v>
      </c>
      <c r="K35" s="37">
        <v>4</v>
      </c>
      <c r="L35" s="37"/>
      <c r="M35" s="37">
        <v>7</v>
      </c>
    </row>
    <row r="36" spans="1:13" x14ac:dyDescent="0.35">
      <c r="A36" t="s">
        <v>242</v>
      </c>
      <c r="B36" s="37"/>
      <c r="C36" s="37"/>
      <c r="D36" s="37"/>
      <c r="E36" s="37"/>
      <c r="F36" s="37"/>
      <c r="G36" s="37"/>
      <c r="H36" s="37"/>
      <c r="I36" s="37"/>
      <c r="J36" s="37">
        <v>2</v>
      </c>
      <c r="K36" s="37"/>
      <c r="L36" s="37"/>
      <c r="M36" s="37">
        <v>2</v>
      </c>
    </row>
    <row r="37" spans="1:13" x14ac:dyDescent="0.35">
      <c r="A37" t="s">
        <v>243</v>
      </c>
      <c r="B37" s="37"/>
      <c r="C37" s="37"/>
      <c r="D37" s="37"/>
      <c r="E37" s="37"/>
      <c r="F37" s="37"/>
      <c r="G37" s="37"/>
      <c r="H37" s="37"/>
      <c r="I37" s="37"/>
      <c r="J37" s="37">
        <v>3</v>
      </c>
      <c r="K37" s="37"/>
      <c r="L37" s="37"/>
      <c r="M37" s="37">
        <v>3</v>
      </c>
    </row>
    <row r="38" spans="1:13" x14ac:dyDescent="0.35">
      <c r="A38" t="s">
        <v>244</v>
      </c>
      <c r="B38" s="37"/>
      <c r="C38" s="37"/>
      <c r="D38" s="37"/>
      <c r="E38" s="37"/>
      <c r="F38" s="37"/>
      <c r="G38" s="37"/>
      <c r="H38" s="37"/>
      <c r="I38" s="37"/>
      <c r="J38" s="37">
        <v>2</v>
      </c>
      <c r="K38" s="37">
        <v>1</v>
      </c>
      <c r="L38" s="37">
        <v>2</v>
      </c>
      <c r="M38" s="37">
        <v>5</v>
      </c>
    </row>
    <row r="39" spans="1:13" x14ac:dyDescent="0.35">
      <c r="A39" t="s">
        <v>245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1</v>
      </c>
      <c r="L39" s="37"/>
      <c r="M39" s="37">
        <v>2</v>
      </c>
    </row>
    <row r="40" spans="1:13" x14ac:dyDescent="0.35">
      <c r="A40" t="s">
        <v>246</v>
      </c>
      <c r="B40" s="37"/>
      <c r="C40" s="37"/>
      <c r="D40" s="37"/>
      <c r="E40" s="37"/>
      <c r="F40" s="37"/>
      <c r="G40" s="37"/>
      <c r="H40" s="37"/>
      <c r="I40" s="37"/>
      <c r="J40" s="37">
        <v>1</v>
      </c>
      <c r="K40" s="37"/>
      <c r="L40" s="37"/>
      <c r="M40" s="37">
        <v>1</v>
      </c>
    </row>
    <row r="41" spans="1:13" x14ac:dyDescent="0.35">
      <c r="A41" t="s">
        <v>247</v>
      </c>
      <c r="B41" s="37"/>
      <c r="C41" s="37"/>
      <c r="D41" s="37"/>
      <c r="E41" s="37"/>
      <c r="F41" s="37"/>
      <c r="G41" s="37"/>
      <c r="H41" s="37"/>
      <c r="I41" s="37"/>
      <c r="J41" s="37">
        <v>3</v>
      </c>
      <c r="K41" s="37"/>
      <c r="L41" s="37"/>
      <c r="M41" s="37">
        <v>3</v>
      </c>
    </row>
    <row r="42" spans="1:13" x14ac:dyDescent="0.35">
      <c r="A42" t="s">
        <v>248</v>
      </c>
      <c r="B42" s="37"/>
      <c r="C42" s="37"/>
      <c r="D42" s="37"/>
      <c r="E42" s="37"/>
      <c r="F42" s="37"/>
      <c r="G42" s="37"/>
      <c r="H42" s="37"/>
      <c r="I42" s="37"/>
      <c r="J42" s="37">
        <v>1</v>
      </c>
      <c r="K42" s="37"/>
      <c r="L42" s="37"/>
      <c r="M42" s="37">
        <v>1</v>
      </c>
    </row>
    <row r="43" spans="1:13" x14ac:dyDescent="0.35">
      <c r="A43" t="s">
        <v>250</v>
      </c>
      <c r="B43" s="37"/>
      <c r="C43" s="37"/>
      <c r="D43" s="37"/>
      <c r="E43" s="37"/>
      <c r="F43" s="37"/>
      <c r="G43" s="37"/>
      <c r="H43" s="37"/>
      <c r="I43" s="37"/>
      <c r="J43" s="37">
        <v>1</v>
      </c>
      <c r="K43" s="37"/>
      <c r="L43" s="37"/>
      <c r="M43" s="37">
        <v>1</v>
      </c>
    </row>
    <row r="44" spans="1:13" x14ac:dyDescent="0.35">
      <c r="A44" t="s">
        <v>253</v>
      </c>
      <c r="B44" s="37"/>
      <c r="C44" s="37"/>
      <c r="D44" s="37"/>
      <c r="E44" s="37"/>
      <c r="F44" s="37"/>
      <c r="G44" s="37"/>
      <c r="H44" s="37"/>
      <c r="I44" s="37"/>
      <c r="J44" s="37">
        <v>3</v>
      </c>
      <c r="K44" s="37"/>
      <c r="L44" s="37"/>
      <c r="M44" s="37">
        <v>3</v>
      </c>
    </row>
    <row r="45" spans="1:13" x14ac:dyDescent="0.35">
      <c r="A45" t="s">
        <v>270</v>
      </c>
      <c r="B45" s="37"/>
      <c r="C45" s="37"/>
      <c r="D45" s="37"/>
      <c r="E45" s="37"/>
      <c r="F45" s="37"/>
      <c r="G45" s="37"/>
      <c r="H45" s="37"/>
      <c r="I45" s="37"/>
      <c r="J45" s="37"/>
      <c r="K45" s="37">
        <v>1</v>
      </c>
      <c r="L45" s="37"/>
      <c r="M45" s="37">
        <v>1</v>
      </c>
    </row>
    <row r="46" spans="1:13" x14ac:dyDescent="0.35">
      <c r="A46" t="s">
        <v>271</v>
      </c>
      <c r="B46" s="37"/>
      <c r="C46" s="37"/>
      <c r="D46" s="37"/>
      <c r="E46" s="37"/>
      <c r="F46" s="37"/>
      <c r="G46" s="37"/>
      <c r="H46" s="37"/>
      <c r="I46" s="37"/>
      <c r="J46" s="37"/>
      <c r="K46" s="37">
        <v>1</v>
      </c>
      <c r="L46" s="37"/>
      <c r="M46" s="37">
        <v>1</v>
      </c>
    </row>
    <row r="47" spans="1:13" x14ac:dyDescent="0.35">
      <c r="A47" t="s">
        <v>298</v>
      </c>
      <c r="B47" s="37"/>
      <c r="C47" s="37"/>
      <c r="D47" s="37"/>
      <c r="E47" s="37"/>
      <c r="F47" s="37"/>
      <c r="G47" s="37"/>
      <c r="H47" s="37"/>
      <c r="I47" s="37"/>
      <c r="J47" s="37">
        <v>1</v>
      </c>
      <c r="K47" s="37">
        <v>1</v>
      </c>
      <c r="L47" s="37"/>
      <c r="M47" s="37">
        <v>2</v>
      </c>
    </row>
    <row r="48" spans="1:13" x14ac:dyDescent="0.35">
      <c r="A48" t="s">
        <v>312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>
        <v>4</v>
      </c>
      <c r="M48" s="37">
        <v>4</v>
      </c>
    </row>
    <row r="49" spans="1:13" x14ac:dyDescent="0.35">
      <c r="A49" t="s">
        <v>318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>
        <v>3</v>
      </c>
      <c r="M49" s="37">
        <v>3</v>
      </c>
    </row>
    <row r="50" spans="1:13" x14ac:dyDescent="0.35">
      <c r="A50" t="s">
        <v>325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>
        <v>2</v>
      </c>
      <c r="M50" s="37">
        <v>2</v>
      </c>
    </row>
    <row r="51" spans="1:13" x14ac:dyDescent="0.35">
      <c r="A51" t="s">
        <v>326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>
        <v>1</v>
      </c>
      <c r="M51" s="37">
        <v>1</v>
      </c>
    </row>
    <row r="52" spans="1:13" x14ac:dyDescent="0.35">
      <c r="A52" t="s">
        <v>327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>
        <v>2</v>
      </c>
      <c r="M52" s="37">
        <v>2</v>
      </c>
    </row>
    <row r="53" spans="1:13" x14ac:dyDescent="0.35">
      <c r="A53" t="s">
        <v>328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>
        <v>1</v>
      </c>
      <c r="M53" s="37">
        <v>1</v>
      </c>
    </row>
    <row r="54" spans="1:13" x14ac:dyDescent="0.35">
      <c r="A54" t="s">
        <v>329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>
        <v>1</v>
      </c>
      <c r="M54" s="37">
        <v>1</v>
      </c>
    </row>
    <row r="55" spans="1:13" x14ac:dyDescent="0.35">
      <c r="A55" t="s">
        <v>330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>
        <v>5</v>
      </c>
      <c r="M55" s="37">
        <v>5</v>
      </c>
    </row>
    <row r="56" spans="1:13" x14ac:dyDescent="0.35">
      <c r="A56" t="s">
        <v>338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>
        <v>2</v>
      </c>
      <c r="M56" s="37">
        <v>2</v>
      </c>
    </row>
    <row r="57" spans="1:13" x14ac:dyDescent="0.35">
      <c r="A57" t="s">
        <v>136</v>
      </c>
      <c r="B57" s="37">
        <v>7</v>
      </c>
      <c r="C57" s="37">
        <v>13</v>
      </c>
      <c r="D57" s="37">
        <v>16</v>
      </c>
      <c r="E57" s="37">
        <v>69</v>
      </c>
      <c r="F57" s="37">
        <v>88</v>
      </c>
      <c r="G57" s="37">
        <v>115</v>
      </c>
      <c r="H57" s="37">
        <v>90</v>
      </c>
      <c r="I57" s="37">
        <v>42</v>
      </c>
      <c r="J57" s="37">
        <v>87</v>
      </c>
      <c r="K57" s="37">
        <v>48</v>
      </c>
      <c r="L57" s="37">
        <v>97</v>
      </c>
      <c r="M57" s="37">
        <v>672</v>
      </c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2021-03-03T15:43:31Z</cp:lastPrinted>
  <dcterms:created xsi:type="dcterms:W3CDTF">2020-07-09T14:04:13Z</dcterms:created>
  <dcterms:modified xsi:type="dcterms:W3CDTF">2021-03-31T15:48:25Z</dcterms:modified>
</cp:coreProperties>
</file>