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3E42B968-5384-47AF-B0BD-2F3FC40A7B28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Sales'!$A$1:$T$262</definedName>
    <definedName name="_xlnm.Print_Area" localSheetId="1">'Customer Aging'!$AJ$3:$AT$125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3">'Sales_by Inv No &amp; by customer'!$N$2:$Z$107</definedName>
    <definedName name="_xlnm.Print_Area" localSheetId="4">'Transport_by month (estimate)'!$A$3:$E$11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7" i="4" l="1"/>
  <c r="Q238" i="4"/>
  <c r="E134" i="7"/>
  <c r="E129" i="7"/>
  <c r="P271" i="4"/>
  <c r="P266" i="4"/>
  <c r="P267" i="4"/>
  <c r="P268" i="4"/>
  <c r="P269" i="4"/>
  <c r="P270" i="4"/>
  <c r="C271" i="4" l="1"/>
  <c r="B271" i="4"/>
  <c r="C270" i="4"/>
  <c r="B270" i="4"/>
  <c r="C269" i="4"/>
  <c r="B269" i="4"/>
  <c r="C268" i="4"/>
  <c r="B268" i="4"/>
  <c r="C267" i="4"/>
  <c r="B267" i="4"/>
  <c r="B266" i="4"/>
  <c r="C266" i="4"/>
  <c r="K271" i="4"/>
  <c r="M271" i="4" s="1"/>
  <c r="K270" i="4"/>
  <c r="M270" i="4" s="1"/>
  <c r="K269" i="4"/>
  <c r="M269" i="4" s="1"/>
  <c r="K268" i="4"/>
  <c r="L268" i="4" s="1"/>
  <c r="K267" i="4"/>
  <c r="L267" i="4" s="1"/>
  <c r="K266" i="4"/>
  <c r="M266" i="4" s="1"/>
  <c r="M268" i="4" l="1"/>
  <c r="M267" i="4"/>
  <c r="L271" i="4"/>
  <c r="L266" i="4"/>
  <c r="L270" i="4"/>
  <c r="L269" i="4"/>
  <c r="P263" i="4" l="1"/>
  <c r="P264" i="4"/>
  <c r="P265" i="4"/>
  <c r="L264" i="4"/>
  <c r="M264" i="4"/>
  <c r="L265" i="4"/>
  <c r="M265" i="4"/>
  <c r="K262" i="4"/>
  <c r="K263" i="4"/>
  <c r="L263" i="4" s="1"/>
  <c r="C265" i="4"/>
  <c r="B265" i="4"/>
  <c r="C264" i="4"/>
  <c r="B264" i="4"/>
  <c r="B263" i="4"/>
  <c r="C263" i="4"/>
  <c r="K242" i="4"/>
  <c r="K243" i="4"/>
  <c r="K244" i="4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K254" i="4"/>
  <c r="K255" i="4"/>
  <c r="K256" i="4"/>
  <c r="O178" i="4"/>
  <c r="O179" i="4"/>
  <c r="O180" i="4"/>
  <c r="O262" i="4"/>
  <c r="O252" i="4"/>
  <c r="O151" i="4"/>
  <c r="O152" i="4"/>
  <c r="O153" i="4"/>
  <c r="O154" i="4"/>
  <c r="O255" i="4"/>
  <c r="O254" i="4"/>
  <c r="O253" i="4"/>
  <c r="O246" i="4"/>
  <c r="E18" i="7"/>
  <c r="E34" i="7"/>
  <c r="E44" i="7"/>
  <c r="E64" i="7"/>
  <c r="E80" i="7"/>
  <c r="E86" i="7"/>
  <c r="E99" i="7"/>
  <c r="E109" i="7"/>
  <c r="E122" i="7"/>
  <c r="E136" i="7" s="1"/>
  <c r="E10" i="7"/>
  <c r="E5" i="7"/>
  <c r="E87" i="7" l="1"/>
  <c r="E110" i="7"/>
  <c r="M263" i="4"/>
  <c r="E45" i="7"/>
  <c r="E11" i="7"/>
  <c r="G110" i="7" l="1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L253" i="4"/>
  <c r="L254" i="4"/>
  <c r="L255" i="4"/>
  <c r="L256" i="4"/>
  <c r="L258" i="4"/>
  <c r="L262" i="4"/>
  <c r="M246" i="4"/>
  <c r="M247" i="4"/>
  <c r="M248" i="4"/>
  <c r="M249" i="4"/>
  <c r="M250" i="4"/>
  <c r="M251" i="4"/>
  <c r="M252" i="4"/>
  <c r="M253" i="4"/>
  <c r="M254" i="4"/>
  <c r="M255" i="4"/>
  <c r="M256" i="4"/>
  <c r="M262" i="4"/>
  <c r="P262" i="4"/>
  <c r="P261" i="4"/>
  <c r="K261" i="4"/>
  <c r="L261" i="4" s="1"/>
  <c r="P260" i="4"/>
  <c r="K260" i="4"/>
  <c r="L260" i="4" s="1"/>
  <c r="P259" i="4"/>
  <c r="K259" i="4"/>
  <c r="L259" i="4" s="1"/>
  <c r="P258" i="4"/>
  <c r="K258" i="4"/>
  <c r="M258" i="4" s="1"/>
  <c r="P257" i="4"/>
  <c r="K257" i="4"/>
  <c r="M257" i="4" s="1"/>
  <c r="P256" i="4"/>
  <c r="P255" i="4"/>
  <c r="P254" i="4"/>
  <c r="P253" i="4"/>
  <c r="P252" i="4"/>
  <c r="P251" i="4"/>
  <c r="P250" i="4"/>
  <c r="P249" i="4"/>
  <c r="P248" i="4"/>
  <c r="O147" i="4"/>
  <c r="N280" i="4"/>
  <c r="M261" i="4" l="1"/>
  <c r="L257" i="4"/>
  <c r="M260" i="4"/>
  <c r="M259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P247" i="4" l="1"/>
  <c r="O221" i="4" l="1"/>
  <c r="P221" i="4" s="1"/>
  <c r="O220" i="4"/>
  <c r="O219" i="4"/>
  <c r="P219" i="4" s="1"/>
  <c r="P246" i="4"/>
  <c r="P216" i="4"/>
  <c r="P217" i="4"/>
  <c r="P218" i="4"/>
  <c r="P220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37" i="4" l="1"/>
  <c r="M237" i="4" s="1"/>
  <c r="K238" i="4"/>
  <c r="M238" i="4" s="1"/>
  <c r="K239" i="4"/>
  <c r="L239" i="4" s="1"/>
  <c r="K240" i="4"/>
  <c r="M240" i="4" s="1"/>
  <c r="K241" i="4"/>
  <c r="L241" i="4" s="1"/>
  <c r="L242" i="4"/>
  <c r="L243" i="4"/>
  <c r="M244" i="4"/>
  <c r="M245" i="4"/>
  <c r="M243" i="4"/>
  <c r="K227" i="4"/>
  <c r="L227" i="4" s="1"/>
  <c r="K228" i="4"/>
  <c r="M228" i="4" s="1"/>
  <c r="K229" i="4"/>
  <c r="L229" i="4" s="1"/>
  <c r="K230" i="4"/>
  <c r="M230" i="4" s="1"/>
  <c r="K231" i="4"/>
  <c r="M231" i="4" s="1"/>
  <c r="K232" i="4"/>
  <c r="M232" i="4" s="1"/>
  <c r="K233" i="4"/>
  <c r="L233" i="4" s="1"/>
  <c r="K234" i="4"/>
  <c r="M234" i="4" s="1"/>
  <c r="K235" i="4"/>
  <c r="M235" i="4" s="1"/>
  <c r="K236" i="4"/>
  <c r="M236" i="4" s="1"/>
  <c r="K226" i="4"/>
  <c r="L226" i="4" s="1"/>
  <c r="L237" i="4" l="1"/>
  <c r="M241" i="4"/>
  <c r="M242" i="4"/>
  <c r="L234" i="4"/>
  <c r="L240" i="4"/>
  <c r="L230" i="4"/>
  <c r="M226" i="4"/>
  <c r="M233" i="4"/>
  <c r="M229" i="4"/>
  <c r="L232" i="4"/>
  <c r="L228" i="4"/>
  <c r="M227" i="4"/>
  <c r="L235" i="4"/>
  <c r="L231" i="4"/>
  <c r="L236" i="4"/>
  <c r="L244" i="4"/>
  <c r="L238" i="4"/>
  <c r="M239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291" i="4" l="1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P280" i="4" s="1"/>
  <c r="O280" i="4"/>
  <c r="Q280" i="4" s="1"/>
  <c r="K139" i="4"/>
  <c r="K138" i="4"/>
  <c r="O284" i="4" l="1"/>
  <c r="O287" i="4" s="1"/>
  <c r="L139" i="4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<sst xmlns="http://schemas.openxmlformats.org/spreadsheetml/2006/main" count="2815" uniqueCount="347">
  <si>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</si>
  <si>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</si>
  <si>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</si>
  <si>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</si>
  <si>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</si>
  <si>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</si>
  <si>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</si>
  <si>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</si>
  <si>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</si>
  <si>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</si>
  <si>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</si>
  <si>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</si>
  <si>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</si>
  <si>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</si>
  <si>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</si>
  <si>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</si>
  <si>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</si>
  <si>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</si>
  <si>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</si>
  <si>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</si>
  <si>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</si>
  <si>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</si>
  <si>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</si>
  <si>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</si>
  <si>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</si>
  <si>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</si>
  <si>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</si>
  <si>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</si>
  <si>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</si>
  <si>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</si>
  <si>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</si>
  <si>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</si>
  <si>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</si>
  <si>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</si>
  <si>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</si>
  <si>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</si>
  <si>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</si>
  <si>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</si>
  <si>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</si>
  <si>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</si>
  <si>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</si>
  <si>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</si>
  <si>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</si>
  <si>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</si>
  <si>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</si>
  <si>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</si>
  <si>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</si>
  <si>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</si>
  <si>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</si>
  <si>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</si>
  <si>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</si>
  <si>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</si>
  <si>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</si>
  <si>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</si>
  <si>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</si>
  <si>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</si>
  <si>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</si>
  <si>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</si>
  <si>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</si>
  <si>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</si>
  <si>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</si>
  <si>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</si>
  <si>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</si>
  <si>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</si>
  <si>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</si>
  <si>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</si>
  <si>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</si>
  <si>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</si>
  <si>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</si>
  <si>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</si>
  <si>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</si>
  <si>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</si>
  <si>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</si>
  <si>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</si>
  <si>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</si>
  <si>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</si>
  <si>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</si>
  <si>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</si>
  <si>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</si>
  <si>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</si>
  <si>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</si>
  <si>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</si>
  <si>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</si>
  <si>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</si>
  <si>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</si>
  <si>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</si>
  <si>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</si>
  <si>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</si>
  <si>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</si>
  <si>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</si>
  <si>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</si>
  <si>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</si>
  <si>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</si>
  <si>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</si>
  <si>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</si>
  <si>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</si>
  <si>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</si>
  <si>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</si>
  <si>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</si>
  <si>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</si>
  <si>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</si>
  <si>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</si>
  <si>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</si>
  <si>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</si>
  <si>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</si>
  <si>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</si>
  <si>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</si>
  <si>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</si>
  <si>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</si>
  <si>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</si>
  <si>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</si>
  <si>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</si>
  <si>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</si>
  <si>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</si>
  <si>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</si>
  <si>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</si>
  <si>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</si>
  <si>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</si>
  <si>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</si>
  <si>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</si>
  <si>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</si>
  <si>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</si>
  <si>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</si>
  <si>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</si>
  <si>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</si>
  <si>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</si>
  <si>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</si>
  <si>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</si>
  <si>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</si>
  <si>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</si>
  <si>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</si>
  <si>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</si>
  <si>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</si>
  <si>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</si>
  <si>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</si>
  <si>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</si>
  <si>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</si>
  <si>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</si>
  <si>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</si>
  <si>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</si>
  <si>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</si>
  <si>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</si>
  <si>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</si>
  <si>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</si>
  <si>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</si>
  <si>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</si>
  <si>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</si>
  <si>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</si>
  <si>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</si>
  <si>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</si>
  <si>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</si>
  <si>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</si>
  <si>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</si>
  <si>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</si>
  <si>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</si>
  <si>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</si>
  <si>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</si>
  <si>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</si>
  <si>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</si>
  <si>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</si>
  <si>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</si>
  <si>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</si>
  <si>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</si>
  <si>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</si>
  <si>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</si>
  <si>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</si>
  <si>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</si>
  <si>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</si>
  <si>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</si>
  <si>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</si>
  <si>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</si>
  <si>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</si>
  <si>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</si>
  <si>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</si>
  <si>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</si>
  <si>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</si>
  <si>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</si>
  <si>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</si>
  <si>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</si>
  <si>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</si>
  <si>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</si>
  <si>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</si>
  <si>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</si>
  <si>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</si>
  <si>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</si>
  <si>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</si>
  <si>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</si>
  <si>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</si>
  <si>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</si>
  <si>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</si>
  <si>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</si>
  <si>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</si>
  <si>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</si>
  <si>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</si>
  <si>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</si>
  <si>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</si>
  <si>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</si>
  <si>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</si>
  <si>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</si>
  <si>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</si>
  <si>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</si>
  <si>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</si>
  <si>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</si>
  <si>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</si>
  <si>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</si>
  <si>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</si>
  <si>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</si>
  <si>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</si>
  <si>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</si>
  <si>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</si>
  <si>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</si>
  <si>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</si>
  <si>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</si>
  <si>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</si>
  <si>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</si>
  <si>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</si>
  <si>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</si>
  <si>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</si>
  <si>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</si>
  <si>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</si>
  <si>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</si>
  <si>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</si>
  <si>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</si>
  <si>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</si>
  <si>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</si>
  <si>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</si>
  <si>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</si>
  <si>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</si>
  <si>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</si>
  <si>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</si>
  <si>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</si>
  <si>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</si>
  <si>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</si>
  <si>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</si>
  <si>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</si>
  <si>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</si>
  <si>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</si>
  <si>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</si>
  <si>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</si>
  <si>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</si>
  <si>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</si>
  <si>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</si>
  <si>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</si>
  <si>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</si>
  <si>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</si>
  <si>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</si>
  <si>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</si>
  <si>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</si>
  <si>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</si>
  <si>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</si>
  <si>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</si>
  <si>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</si>
  <si>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</si>
  <si>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</si>
  <si>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</si>
  <si>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</si>
  <si>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</si>
  <si>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</si>
  <si>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</si>
  <si>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</si>
  <si>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</si>
  <si>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</si>
  <si>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</si>
  <si>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</si>
  <si>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</si>
  <si>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</si>
  <si>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</si>
  <si>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</si>
  <si>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</si>
  <si>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</si>
  <si>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</si>
  <si>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</si>
  <si>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</si>
  <si>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</si>
  <si>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</si>
  <si>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</si>
  <si>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</si>
  <si>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</si>
  <si>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</si>
  <si>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</si>
  <si>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</si>
  <si>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</si>
  <si>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</si>
  <si>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</si>
  <si>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</si>
  <si>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</si>
  <si>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</si>
  <si>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</si>
  <si>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</si>
  <si>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</si>
  <si>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</si>
  <si>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</si>
  <si>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Chq in hand pending for clearing (Mar'21)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</si>
  <si>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</si>
  <si>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</si>
  <si>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</si>
  <si>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</si>
  <si>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</si>
  <si>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</si>
  <si>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</si>
  <si>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</si>
  <si>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</si>
  <si>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</si>
  <si>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</si>
  <si>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</si>
  <si>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</si>
  <si>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</si>
  <si>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</si>
  <si>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</si>
  <si>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</si>
  <si>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</si>
  <si>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9, 16, 23/5 &amp; 11/6 - RHB 001310, 1, 2 &amp; 3 (1,700.00 X3, 1,521.00)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</si>
  <si>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</si>
  <si>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</si>
  <si>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</si>
  <si>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</si>
  <si>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</si>
  <si>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</si>
  <si>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</si>
  <si>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</si>
  <si>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</si>
  <si>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</si>
  <si>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</si>
  <si>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</si>
  <si>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</si>
  <si>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</si>
  <si>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</si>
  <si>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</si>
  <si>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</si>
  <si>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</si>
  <si>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</si>
  <si>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</si>
  <si>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</si>
  <si>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</si>
  <si>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</si>
  <si>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</si>
  <si>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</si>
  <si>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</si>
  <si>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</si>
  <si>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</si>
  <si>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</si>
  <si>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</si>
  <si>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</si>
  <si>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</si>
  <si>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</si>
  <si>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Cancelled</t>
  </si>
  <si>
    <t>Refer Cash Book 30/4 - Total collection = 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</si>
</sst>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14" fontId="0" fillId="0" borderId="0" xfId="0" applyNumberFormat="1" applyAlignment="1">
      <alignment wrapText="1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11" fillId="0" borderId="0" xfId="0" applyFont="1"/>
    <xf numFmtId="14" fontId="11" fillId="0" borderId="2" xfId="0" applyNumberFormat="1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left"/>
    </xf>
    <xf numFmtId="0" fontId="10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14" fontId="11" fillId="0" borderId="0" xfId="0" applyNumberFormat="1" applyFont="1" applyBorder="1"/>
  </cellXfs>
  <cellStyles count="2">
    <cellStyle name="Comma" xfId="1" builtinId="3"/>
    <cellStyle name="Normal" xfId="0" builtinId="0"/>
  </cellStyles>
  <dxfs count="15"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CCFFCC"/>
      <color rgb="FF66FF66"/>
      <color rgb="FF99FF99"/>
      <color rgb="FFFF99FF"/>
      <color rgb="FFFFCCFF"/>
      <color rgb="FFFFFF00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60958217594" createdVersion="7" refreshedVersion="7" minRefreshableVersion="3" recordCount="270" xr:uid="{15D39884-3034-4DD2-B76C-B8ACA21278BF}">
  <cacheSource type="worksheet">
    <worksheetSource ref="A1:T271" sheet="Raw Sales"/>
  </cacheSource>
  <cacheFields count="20">
    <cacheField name="Invoice Date" numFmtId="14">
      <sharedItems containsSemiMixedTypes="0" containsNonDate="0" containsDate="1" containsString="0" minDate="2019-12-23T00:00:00" maxDate="2021-05-01T00:00:00" count="80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4-30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2-22T00:00:00" u="1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 u="1"/>
      </sharedItems>
    </cacheField>
    <cacheField name="Year (Sales)" numFmtId="0">
      <sharedItems containsSemiMixedTypes="0" containsString="0" containsNumber="1" containsInteger="1" minValue="2019" maxValue="2021"/>
    </cacheField>
    <cacheField name="Invoice No" numFmtId="0">
      <sharedItems count="102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89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 u="1"/>
      </sharedItems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</sharedItems>
    </cacheField>
    <cacheField name="Product" numFmtId="0">
      <sharedItems count="57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H Bosny Wax (15kg)"/>
        <s v="RF Nor 3338NW (220Kg)" u="1"/>
        <s v="RG CSM 450 GSM 54kg 64m(L) X 1860mm(W)" u="1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1-08-2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700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360503.94999999984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x v="0"/>
    <n v="2019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n v="2019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n v="2020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n v="2020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n v="2020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n v="2020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n v="2020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n v="2020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n v="2020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n v="2020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n v="2020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n v="2020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n v="2020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n v="2020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n v="2020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n v="2020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n v="2020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n v="2020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n v="2020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n v="2020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n v="2020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n v="2020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n v="2020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n v="2020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n v="2020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n v="2020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n v="2020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n v="2020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n v="2020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n v="2020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n v="2020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n v="2020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n v="2020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n v="2020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n v="2020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n v="2020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n v="2020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n v="2020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n v="2020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n v="2020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n v="2020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n v="2020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n v="2020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n v="2020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n v="2020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n v="2020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n v="2020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n v="2020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n v="2020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n v="2020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n v="2020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n v="2020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n v="2020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n v="2020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n v="2020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n v="2020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n v="2020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n v="2020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n v="2020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n v="2020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n v="2020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n v="2020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n v="2020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n v="2020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n v="2020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n v="2020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n v="2020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n v="2020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n v="2020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n v="2020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n v="2020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n v="2020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n v="2020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n v="2020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n v="2020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n v="2020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n v="2020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n v="2020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n v="2020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n v="2020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n v="2020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n v="2020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n v="2020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n v="2020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n v="2020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n v="2020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n v="2020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n v="2020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n v="2020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n v="2020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n v="2020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n v="2020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n v="2020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n v="2020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n v="2020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n v="2020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n v="2020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n v="2020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n v="2020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n v="2020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n v="2020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n v="2020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n v="2020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n v="2020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n v="2020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n v="2020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n v="2020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n v="2020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n v="2020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n v="2020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n v="2020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n v="2020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n v="2020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n v="2020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n v="2020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n v="2020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n v="2020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n v="2020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n v="2020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n v="2020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n v="2020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n v="2020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n v="2020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n v="2020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n v="2020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n v="2020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n v="2020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n v="2020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n v="2020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n v="2020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n v="2020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n v="2020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n v="2020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n v="2020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n v="2020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n v="2020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n v="2020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n v="2020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n v="2020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n v="2020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n v="2020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n v="2020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n v="2020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n v="2020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n v="2020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n v="2020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n v="2020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n v="2020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n v="2020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n v="2020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n v="2020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n v="2020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n v="2020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n v="2021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n v="2021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n v="2021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n v="2021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n v="2021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n v="2021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n v="2021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n v="2021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n v="2021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n v="2021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n v="2021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n v="2021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n v="2021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n v="2021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n v="2021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n v="2021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n v="2021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n v="2021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n v="2021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n v="2021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n v="2021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n v="2021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n v="2021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n v="2021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n v="2021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n v="2021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n v="2021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n v="2021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n v="2021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n v="2021"/>
    <x v="75"/>
    <s v="C00000010"/>
    <x v="9"/>
    <x v="27"/>
    <n v="5"/>
    <s v="T120"/>
    <x v="2"/>
    <d v="2021-05-29T00:00:00"/>
    <x v="11"/>
    <x v="2"/>
    <n v="7700"/>
    <m/>
    <n v="7700"/>
    <n v="234784.49999999997"/>
    <s v="Term"/>
    <m/>
    <m/>
  </r>
  <r>
    <x v="56"/>
    <x v="7"/>
    <n v="2021"/>
    <x v="75"/>
    <s v="C00000010"/>
    <x v="9"/>
    <x v="28"/>
    <n v="8"/>
    <s v="T120"/>
    <x v="2"/>
    <d v="2021-05-29T00:00:00"/>
    <x v="11"/>
    <x v="2"/>
    <n v="1680"/>
    <m/>
    <n v="1680"/>
    <n v="236464.49999999997"/>
    <s v="Term"/>
    <m/>
    <m/>
  </r>
  <r>
    <x v="56"/>
    <x v="7"/>
    <n v="2021"/>
    <x v="75"/>
    <s v="C00000010"/>
    <x v="9"/>
    <x v="12"/>
    <n v="10"/>
    <s v="T120"/>
    <x v="2"/>
    <d v="2021-05-29T00:00:00"/>
    <x v="11"/>
    <x v="2"/>
    <n v="550"/>
    <m/>
    <n v="550"/>
    <n v="237014.49999999997"/>
    <s v="Term"/>
    <m/>
    <m/>
  </r>
  <r>
    <x v="56"/>
    <x v="7"/>
    <n v="2021"/>
    <x v="75"/>
    <s v="C00000010"/>
    <x v="9"/>
    <x v="4"/>
    <n v="4"/>
    <s v="T120"/>
    <x v="2"/>
    <d v="2021-05-29T00:00:00"/>
    <x v="11"/>
    <x v="2"/>
    <n v="380"/>
    <m/>
    <n v="380"/>
    <n v="237394.49999999997"/>
    <s v="Term"/>
    <m/>
    <m/>
  </r>
  <r>
    <x v="57"/>
    <x v="8"/>
    <n v="2021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n v="2021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n v="2021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n v="2021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n v="2021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n v="2021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n v="2021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n v="2021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n v="2021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n v="2021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n v="2021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n v="2021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n v="2021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n v="2021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n v="2021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n v="2021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n v="2021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n v="2021"/>
    <x v="82"/>
    <s v="C00000004"/>
    <x v="3"/>
    <x v="7"/>
    <n v="5"/>
    <s v="T120"/>
    <x v="4"/>
    <d v="2021-06-24T00:00:00"/>
    <x v="1"/>
    <x v="2"/>
    <n v="7370"/>
    <m/>
    <n v="7370"/>
    <n v="257117.49999999997"/>
    <s v="Term"/>
    <m/>
    <m/>
  </r>
  <r>
    <x v="63"/>
    <x v="8"/>
    <n v="2021"/>
    <x v="82"/>
    <s v="C00000004"/>
    <x v="3"/>
    <x v="30"/>
    <n v="3"/>
    <s v="T120"/>
    <x v="4"/>
    <d v="2021-06-24T00:00:00"/>
    <x v="1"/>
    <x v="2"/>
    <n v="1069.2"/>
    <m/>
    <n v="1069.2"/>
    <n v="258186.69999999998"/>
    <s v="Term"/>
    <m/>
    <m/>
  </r>
  <r>
    <x v="63"/>
    <x v="8"/>
    <n v="2021"/>
    <x v="82"/>
    <s v="C00000004"/>
    <x v="3"/>
    <x v="4"/>
    <n v="1"/>
    <s v="T120"/>
    <x v="4"/>
    <d v="2021-06-24T00:00:00"/>
    <x v="1"/>
    <x v="2"/>
    <n v="360"/>
    <m/>
    <n v="360"/>
    <n v="258546.69999999998"/>
    <s v="Term"/>
    <m/>
    <m/>
  </r>
  <r>
    <x v="63"/>
    <x v="8"/>
    <n v="2021"/>
    <x v="82"/>
    <s v="C00000004"/>
    <x v="3"/>
    <x v="38"/>
    <n v="1"/>
    <s v="T120"/>
    <x v="4"/>
    <d v="2021-06-24T00:00:00"/>
    <x v="1"/>
    <x v="2"/>
    <n v="312"/>
    <m/>
    <n v="312"/>
    <n v="258858.69999999998"/>
    <s v="Term"/>
    <m/>
    <m/>
  </r>
  <r>
    <x v="64"/>
    <x v="8"/>
    <n v="2021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n v="2021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n v="2021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n v="2021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n v="2021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n v="2021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n v="2021"/>
    <x v="85"/>
    <s v="C00000004"/>
    <x v="3"/>
    <x v="7"/>
    <n v="6"/>
    <s v="T120"/>
    <x v="4"/>
    <d v="2021-07-06T00:00:00"/>
    <x v="4"/>
    <x v="2"/>
    <n v="8976"/>
    <m/>
    <n v="8976"/>
    <n v="271056.69999999995"/>
    <s v="Term"/>
    <m/>
    <m/>
  </r>
  <r>
    <x v="66"/>
    <x v="9"/>
    <n v="2021"/>
    <x v="85"/>
    <s v="C00000004"/>
    <x v="3"/>
    <x v="43"/>
    <n v="1"/>
    <s v="T120"/>
    <x v="4"/>
    <d v="2021-07-06T00:00:00"/>
    <x v="4"/>
    <x v="2"/>
    <n v="1496"/>
    <m/>
    <n v="1496"/>
    <n v="272552.69999999995"/>
    <s v="Term"/>
    <m/>
    <m/>
  </r>
  <r>
    <x v="66"/>
    <x v="9"/>
    <n v="2021"/>
    <x v="85"/>
    <s v="C00000004"/>
    <x v="3"/>
    <x v="10"/>
    <n v="7"/>
    <s v="T120"/>
    <x v="4"/>
    <d v="2021-07-06T00:00:00"/>
    <x v="4"/>
    <x v="2"/>
    <n v="2532.6"/>
    <m/>
    <n v="2532.6"/>
    <n v="275085.29999999993"/>
    <s v="Term"/>
    <m/>
    <m/>
  </r>
  <r>
    <x v="66"/>
    <x v="9"/>
    <n v="2021"/>
    <x v="85"/>
    <s v="C00000004"/>
    <x v="3"/>
    <x v="16"/>
    <n v="5"/>
    <s v="T120"/>
    <x v="4"/>
    <d v="2021-07-06T00:00:00"/>
    <x v="4"/>
    <x v="2"/>
    <n v="1809"/>
    <m/>
    <n v="1809"/>
    <n v="276894.29999999993"/>
    <s v="Term"/>
    <m/>
    <m/>
  </r>
  <r>
    <x v="67"/>
    <x v="9"/>
    <n v="2021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n v="2021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n v="2021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n v="2021"/>
    <x v="87"/>
    <s v="C00000009"/>
    <x v="8"/>
    <x v="43"/>
    <n v="2"/>
    <s v="T60"/>
    <x v="3"/>
    <d v="2021-05-10T00:00:00"/>
    <x v="11"/>
    <x v="2"/>
    <n v="3212"/>
    <m/>
    <n v="3212"/>
    <n v="290913.54999999993"/>
    <s v="Term"/>
    <m/>
    <m/>
  </r>
  <r>
    <x v="68"/>
    <x v="9"/>
    <n v="2021"/>
    <x v="87"/>
    <s v="C00000009"/>
    <x v="8"/>
    <x v="43"/>
    <n v="1"/>
    <s v="T60"/>
    <x v="3"/>
    <d v="2021-05-10T00:00:00"/>
    <x v="11"/>
    <x v="2"/>
    <n v="1606"/>
    <m/>
    <n v="1606"/>
    <n v="292519.54999999993"/>
    <s v="Term"/>
    <m/>
    <m/>
  </r>
  <r>
    <x v="68"/>
    <x v="9"/>
    <n v="2021"/>
    <x v="87"/>
    <s v="C00000009"/>
    <x v="8"/>
    <x v="10"/>
    <n v="2"/>
    <s v="T60"/>
    <x v="3"/>
    <d v="2021-05-10T00:00:00"/>
    <x v="11"/>
    <x v="2"/>
    <n v="820.8"/>
    <m/>
    <n v="820.8"/>
    <n v="293340.34999999992"/>
    <s v="Term"/>
    <m/>
    <m/>
  </r>
  <r>
    <x v="68"/>
    <x v="9"/>
    <n v="2021"/>
    <x v="87"/>
    <s v="C00000009"/>
    <x v="8"/>
    <x v="16"/>
    <n v="2"/>
    <s v="T60"/>
    <x v="3"/>
    <d v="2021-05-10T00:00:00"/>
    <x v="11"/>
    <x v="2"/>
    <n v="820.8"/>
    <m/>
    <n v="820.8"/>
    <n v="294161.14999999991"/>
    <s v="Term"/>
    <m/>
    <m/>
  </r>
  <r>
    <x v="69"/>
    <x v="10"/>
    <n v="2021"/>
    <x v="88"/>
    <s v="C00000013"/>
    <x v="12"/>
    <x v="10"/>
    <n v="2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16"/>
    <n v="2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4"/>
    <n v="3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45"/>
    <n v="2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5"/>
    <n v="3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25"/>
    <n v="4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46"/>
    <n v="1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47"/>
    <n v="2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48"/>
    <n v="1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49"/>
    <n v="1"/>
    <s v="Cancelled"/>
    <x v="0"/>
    <d v="2021-04-30T00:00:00"/>
    <x v="10"/>
    <x v="2"/>
    <n v="0"/>
    <m/>
    <n v="0"/>
    <n v="294161.14999999991"/>
    <s v="Cancelled"/>
    <m/>
    <m/>
  </r>
  <r>
    <x v="69"/>
    <x v="10"/>
    <n v="2021"/>
    <x v="88"/>
    <s v="C00000013"/>
    <x v="12"/>
    <x v="33"/>
    <n v="2"/>
    <s v="Cancelled"/>
    <x v="0"/>
    <d v="2021-04-30T00:00:00"/>
    <x v="10"/>
    <x v="2"/>
    <n v="0"/>
    <m/>
    <n v="0"/>
    <n v="294161.14999999991"/>
    <s v="Cancelled"/>
    <m/>
    <m/>
  </r>
  <r>
    <x v="70"/>
    <x v="9"/>
    <n v="2021"/>
    <x v="89"/>
    <s v="C00000004"/>
    <x v="3"/>
    <x v="7"/>
    <n v="5"/>
    <s v="T120"/>
    <x v="4"/>
    <d v="2021-07-21T00:00:00"/>
    <x v="4"/>
    <x v="2"/>
    <n v="8140"/>
    <m/>
    <n v="8140"/>
    <n v="302301.14999999991"/>
    <s v="Term"/>
    <m/>
    <m/>
  </r>
  <r>
    <x v="70"/>
    <x v="9"/>
    <n v="2021"/>
    <x v="89"/>
    <s v="C00000004"/>
    <x v="3"/>
    <x v="10"/>
    <n v="4"/>
    <s v="T120"/>
    <x v="4"/>
    <d v="2021-07-21T00:00:00"/>
    <x v="4"/>
    <x v="2"/>
    <n v="1641.6"/>
    <m/>
    <n v="1641.6"/>
    <n v="303942.74999999988"/>
    <s v="Term"/>
    <m/>
    <m/>
  </r>
  <r>
    <x v="70"/>
    <x v="9"/>
    <n v="2021"/>
    <x v="89"/>
    <s v="C00000004"/>
    <x v="3"/>
    <x v="16"/>
    <n v="4"/>
    <s v="T120"/>
    <x v="4"/>
    <d v="2021-07-21T00:00:00"/>
    <x v="4"/>
    <x v="2"/>
    <n v="1641.6"/>
    <m/>
    <n v="1641.6"/>
    <n v="305584.34999999986"/>
    <s v="Term"/>
    <m/>
    <m/>
  </r>
  <r>
    <x v="70"/>
    <x v="9"/>
    <n v="2021"/>
    <x v="89"/>
    <s v="C00000004"/>
    <x v="3"/>
    <x v="4"/>
    <n v="4"/>
    <s v="T120"/>
    <x v="4"/>
    <d v="2021-07-21T00:00:00"/>
    <x v="4"/>
    <x v="2"/>
    <n v="380"/>
    <m/>
    <n v="380"/>
    <n v="305964.34999999986"/>
    <s v="Term"/>
    <m/>
    <m/>
  </r>
  <r>
    <x v="71"/>
    <x v="9"/>
    <n v="2021"/>
    <x v="90"/>
    <s v="C00000009"/>
    <x v="8"/>
    <x v="25"/>
    <n v="2"/>
    <s v="T60"/>
    <x v="3"/>
    <d v="2021-05-23T00:00:00"/>
    <x v="11"/>
    <x v="2"/>
    <n v="90"/>
    <m/>
    <n v="90"/>
    <n v="306054.34999999986"/>
    <s v="Term"/>
    <m/>
    <m/>
  </r>
  <r>
    <x v="71"/>
    <x v="9"/>
    <n v="2021"/>
    <x v="91"/>
    <s v="C00000010"/>
    <x v="9"/>
    <x v="50"/>
    <n v="5"/>
    <s v="T120"/>
    <x v="2"/>
    <d v="2021-07-22T00:00:00"/>
    <x v="4"/>
    <x v="2"/>
    <n v="8250"/>
    <m/>
    <n v="8250"/>
    <n v="314304.34999999986"/>
    <s v="Term"/>
    <m/>
    <m/>
  </r>
  <r>
    <x v="71"/>
    <x v="9"/>
    <n v="2021"/>
    <x v="91"/>
    <s v="C00000010"/>
    <x v="9"/>
    <x v="28"/>
    <n v="5"/>
    <s v="T120"/>
    <x v="2"/>
    <d v="2021-07-22T00:00:00"/>
    <x v="4"/>
    <x v="2"/>
    <n v="1170"/>
    <m/>
    <n v="1170"/>
    <n v="315474.34999999986"/>
    <s v="Term"/>
    <m/>
    <m/>
  </r>
  <r>
    <x v="71"/>
    <x v="9"/>
    <n v="2021"/>
    <x v="91"/>
    <s v="C00000010"/>
    <x v="9"/>
    <x v="12"/>
    <n v="5"/>
    <s v="T120"/>
    <x v="2"/>
    <d v="2021-07-22T00:00:00"/>
    <x v="4"/>
    <x v="2"/>
    <n v="275"/>
    <m/>
    <n v="275"/>
    <n v="315749.34999999986"/>
    <s v="Term"/>
    <m/>
    <m/>
  </r>
  <r>
    <x v="71"/>
    <x v="9"/>
    <n v="2021"/>
    <x v="91"/>
    <s v="C00000010"/>
    <x v="9"/>
    <x v="4"/>
    <n v="4"/>
    <s v="T120"/>
    <x v="2"/>
    <d v="2021-07-22T00:00:00"/>
    <x v="4"/>
    <x v="2"/>
    <n v="380"/>
    <m/>
    <n v="380"/>
    <n v="316129.34999999986"/>
    <s v="Term"/>
    <m/>
    <m/>
  </r>
  <r>
    <x v="72"/>
    <x v="9"/>
    <n v="2021"/>
    <x v="92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3"/>
    <x v="9"/>
    <n v="2021"/>
    <x v="93"/>
    <s v="C00000004"/>
    <x v="3"/>
    <x v="51"/>
    <n v="2"/>
    <s v="T120"/>
    <x v="4"/>
    <d v="2021-07-28T00:00:00"/>
    <x v="4"/>
    <x v="2"/>
    <n v="3510"/>
    <m/>
    <n v="3510"/>
    <n v="319879.34999999986"/>
    <s v="Term"/>
    <m/>
    <m/>
  </r>
  <r>
    <x v="74"/>
    <x v="10"/>
    <n v="2021"/>
    <x v="94"/>
    <s v="C00000003"/>
    <x v="2"/>
    <x v="15"/>
    <n v="3"/>
    <s v="T45"/>
    <x v="1"/>
    <d v="2021-05-16T00:00:00"/>
    <x v="11"/>
    <x v="2"/>
    <n v="5412"/>
    <m/>
    <n v="5412"/>
    <n v="325291.34999999986"/>
    <s v="Term"/>
    <s v="9, 16, 23/5 &amp; 11/6 - RHB 001310, 1, 2 &amp; 3 (1,700.00 X3, 1,521.00)"/>
    <m/>
  </r>
  <r>
    <x v="74"/>
    <x v="10"/>
    <n v="2021"/>
    <x v="94"/>
    <s v="C00000003"/>
    <x v="2"/>
    <x v="16"/>
    <n v="1"/>
    <s v="T45"/>
    <x v="1"/>
    <d v="2021-05-16T00:00:00"/>
    <x v="11"/>
    <x v="2"/>
    <n v="459"/>
    <m/>
    <n v="459"/>
    <n v="325750.34999999986"/>
    <s v="Term"/>
    <s v="9, 16, 23/5 &amp; 11/6 - RHB 001310, 1, 2 &amp; 3 (1,700.00 X3, 1,521.00)"/>
    <m/>
  </r>
  <r>
    <x v="74"/>
    <x v="10"/>
    <n v="2021"/>
    <x v="94"/>
    <s v="C00000003"/>
    <x v="2"/>
    <x v="12"/>
    <n v="5"/>
    <s v="T45"/>
    <x v="1"/>
    <d v="2021-05-16T00:00:00"/>
    <x v="11"/>
    <x v="2"/>
    <n v="250"/>
    <m/>
    <n v="250"/>
    <n v="326000.34999999986"/>
    <s v="Term"/>
    <s v="9, 16, 23/5 &amp; 11/6 - RHB 001310, 1, 2 &amp; 3 (1,700.00 X3, 1,521.00)"/>
    <m/>
  </r>
  <r>
    <x v="74"/>
    <x v="10"/>
    <n v="2021"/>
    <x v="94"/>
    <s v="C00000003"/>
    <x v="2"/>
    <x v="4"/>
    <n v="5"/>
    <s v="T45"/>
    <x v="1"/>
    <d v="2021-05-16T00:00:00"/>
    <x v="11"/>
    <x v="2"/>
    <n v="500"/>
    <m/>
    <n v="500"/>
    <n v="326500.34999999986"/>
    <s v="Term"/>
    <s v="9, 16, 23/5 &amp; 11/6 - RHB 001310, 1, 2 &amp; 3 (1,700.00 X3, 1,521.00)"/>
    <m/>
  </r>
  <r>
    <x v="74"/>
    <x v="10"/>
    <n v="2021"/>
    <x v="95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5"/>
    <x v="10"/>
    <n v="2021"/>
    <x v="96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5"/>
    <x v="10"/>
    <n v="2021"/>
    <x v="96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5"/>
    <x v="10"/>
    <n v="2021"/>
    <x v="96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5"/>
    <x v="10"/>
    <n v="2021"/>
    <x v="97"/>
    <s v="C00000010"/>
    <x v="9"/>
    <x v="50"/>
    <n v="5"/>
    <s v="T120"/>
    <x v="4"/>
    <d v="2021-08-06T00:00:00"/>
    <x v="2"/>
    <x v="2"/>
    <n v="8690"/>
    <m/>
    <n v="8690"/>
    <n v="337505.34999999986"/>
    <s v="Term"/>
    <m/>
    <m/>
  </r>
  <r>
    <x v="75"/>
    <x v="10"/>
    <n v="2021"/>
    <x v="97"/>
    <s v="C00000010"/>
    <x v="9"/>
    <x v="1"/>
    <n v="6"/>
    <s v="T120"/>
    <x v="4"/>
    <d v="2021-08-06T00:00:00"/>
    <x v="2"/>
    <x v="2"/>
    <n v="1731.6000000000001"/>
    <m/>
    <n v="1731.6000000000001"/>
    <n v="339236.94999999984"/>
    <s v="Term"/>
    <m/>
    <m/>
  </r>
  <r>
    <x v="75"/>
    <x v="10"/>
    <n v="2021"/>
    <x v="97"/>
    <s v="C00000010"/>
    <x v="9"/>
    <x v="12"/>
    <n v="10"/>
    <s v="T120"/>
    <x v="4"/>
    <d v="2021-08-06T00:00:00"/>
    <x v="2"/>
    <x v="2"/>
    <n v="550"/>
    <m/>
    <n v="550"/>
    <n v="339786.94999999984"/>
    <s v="Term"/>
    <m/>
    <m/>
  </r>
  <r>
    <x v="75"/>
    <x v="10"/>
    <n v="2021"/>
    <x v="97"/>
    <s v="C00000010"/>
    <x v="9"/>
    <x v="4"/>
    <n v="2"/>
    <s v="T120"/>
    <x v="4"/>
    <d v="2021-08-06T00:00:00"/>
    <x v="2"/>
    <x v="2"/>
    <n v="190"/>
    <m/>
    <n v="190"/>
    <n v="339976.94999999984"/>
    <s v="Term"/>
    <m/>
    <m/>
  </r>
  <r>
    <x v="75"/>
    <x v="10"/>
    <n v="2021"/>
    <x v="97"/>
    <s v="C00000010"/>
    <x v="9"/>
    <x v="52"/>
    <n v="2"/>
    <s v="T120"/>
    <x v="4"/>
    <d v="2021-08-06T00:00:00"/>
    <x v="2"/>
    <x v="2"/>
    <n v="720"/>
    <m/>
    <n v="720"/>
    <n v="340696.94999999984"/>
    <s v="Term"/>
    <m/>
    <m/>
  </r>
  <r>
    <x v="75"/>
    <x v="10"/>
    <n v="2021"/>
    <x v="97"/>
    <s v="C00000010"/>
    <x v="9"/>
    <x v="53"/>
    <n v="4"/>
    <s v="T120"/>
    <x v="4"/>
    <d v="2021-08-06T00:00:00"/>
    <x v="2"/>
    <x v="2"/>
    <n v="220"/>
    <m/>
    <n v="220"/>
    <n v="340916.94999999984"/>
    <s v="Term"/>
    <m/>
    <m/>
  </r>
  <r>
    <x v="76"/>
    <x v="10"/>
    <n v="2021"/>
    <x v="98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7"/>
    <x v="10"/>
    <n v="2021"/>
    <x v="99"/>
    <s v="C00000009"/>
    <x v="8"/>
    <x v="7"/>
    <n v="2"/>
    <s v="T60"/>
    <x v="3"/>
    <d v="2021-06-26T00:00:00"/>
    <x v="1"/>
    <x v="2"/>
    <n v="3476"/>
    <m/>
    <n v="3476"/>
    <n v="344912.94999999984"/>
    <s v="Term"/>
    <m/>
    <m/>
  </r>
  <r>
    <x v="77"/>
    <x v="10"/>
    <n v="2021"/>
    <x v="99"/>
    <s v="C00000010"/>
    <x v="8"/>
    <x v="43"/>
    <n v="1"/>
    <s v="T60"/>
    <x v="3"/>
    <d v="2021-06-26T00:00:00"/>
    <x v="1"/>
    <x v="2"/>
    <n v="1738"/>
    <m/>
    <n v="1738"/>
    <n v="346650.94999999984"/>
    <s v="Term"/>
    <m/>
    <m/>
  </r>
  <r>
    <x v="77"/>
    <x v="10"/>
    <n v="2021"/>
    <x v="99"/>
    <s v="C00000011"/>
    <x v="8"/>
    <x v="10"/>
    <n v="5"/>
    <s v="T60"/>
    <x v="3"/>
    <d v="2021-06-26T00:00:00"/>
    <x v="1"/>
    <x v="2"/>
    <n v="2268"/>
    <m/>
    <n v="2268"/>
    <n v="348918.94999999984"/>
    <s v="Term"/>
    <m/>
    <m/>
  </r>
  <r>
    <x v="78"/>
    <x v="10"/>
    <n v="2021"/>
    <x v="100"/>
    <s v="C00000010"/>
    <x v="9"/>
    <x v="50"/>
    <n v="5"/>
    <s v="T120"/>
    <x v="4"/>
    <d v="2021-08-27T00:00:00"/>
    <x v="2"/>
    <x v="2"/>
    <n v="8690"/>
    <m/>
    <n v="8690"/>
    <n v="357608.94999999984"/>
    <s v="Term"/>
    <m/>
    <m/>
  </r>
  <r>
    <x v="78"/>
    <x v="10"/>
    <n v="2021"/>
    <x v="100"/>
    <s v="C00000010"/>
    <x v="9"/>
    <x v="28"/>
    <n v="5"/>
    <s v="T120"/>
    <x v="4"/>
    <d v="2021-08-27T00:00:00"/>
    <x v="2"/>
    <x v="2"/>
    <n v="1230"/>
    <m/>
    <n v="1230"/>
    <n v="358838.94999999984"/>
    <s v="Term"/>
    <m/>
    <m/>
  </r>
  <r>
    <x v="78"/>
    <x v="10"/>
    <n v="2021"/>
    <x v="100"/>
    <s v="C00000010"/>
    <x v="9"/>
    <x v="12"/>
    <n v="10"/>
    <s v="T120"/>
    <x v="4"/>
    <d v="2021-08-27T00:00:00"/>
    <x v="2"/>
    <x v="2"/>
    <n v="550"/>
    <m/>
    <n v="550"/>
    <n v="359388.94999999984"/>
    <s v="Term"/>
    <m/>
    <m/>
  </r>
  <r>
    <x v="78"/>
    <x v="10"/>
    <n v="2021"/>
    <x v="100"/>
    <s v="C00000010"/>
    <x v="9"/>
    <x v="4"/>
    <n v="4"/>
    <s v="T120"/>
    <x v="4"/>
    <d v="2021-08-27T00:00:00"/>
    <x v="2"/>
    <x v="2"/>
    <n v="380"/>
    <m/>
    <n v="380"/>
    <n v="359768.94999999984"/>
    <s v="Term"/>
    <m/>
    <m/>
  </r>
  <r>
    <x v="78"/>
    <x v="10"/>
    <n v="2021"/>
    <x v="100"/>
    <s v="C00000010"/>
    <x v="9"/>
    <x v="52"/>
    <n v="1"/>
    <s v="T120"/>
    <x v="4"/>
    <d v="2021-08-27T00:00:00"/>
    <x v="2"/>
    <x v="2"/>
    <n v="360"/>
    <m/>
    <n v="360"/>
    <n v="360128.94999999984"/>
    <s v="Term"/>
    <m/>
    <m/>
  </r>
  <r>
    <x v="78"/>
    <x v="10"/>
    <n v="2021"/>
    <x v="100"/>
    <s v="C00000010"/>
    <x v="9"/>
    <x v="54"/>
    <n v="1"/>
    <s v="T120"/>
    <x v="4"/>
    <d v="2021-08-27T00:00:00"/>
    <x v="2"/>
    <x v="2"/>
    <n v="375"/>
    <m/>
    <n v="375"/>
    <n v="360503.94999999984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89D11-8279-4E5C-9152-427AD076029E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F7C64-FC77-44B4-85ED-52F0CFE2E3B6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S4:AA85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80">
    <i>
      <x/>
      <x/>
      <x v="6"/>
    </i>
    <i r="2">
      <x v="8"/>
    </i>
    <i r="2">
      <x v="9"/>
    </i>
    <i r="1">
      <x v="1"/>
      <x v="1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11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C7315-3EC5-4055-89CD-625B8400DCD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J4:AT124" firstHeaderRow="1" firstDataRow="2" firstDataCol="5"/>
  <pivotFields count="20">
    <pivotField axis="axisRow" compact="0" outline="0" showAll="0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m="1" x="79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69"/>
        <item x="63"/>
      </items>
    </pivotField>
    <pivotField compact="0" outline="0" showAll="0"/>
    <pivotField compact="0" outline="0" showAll="0"/>
    <pivotField axis="axisRow" compact="0" outline="0" showAll="0">
      <items count="103"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01"/>
        <item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19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8"/>
      <x v="1"/>
    </i>
    <i r="3">
      <x v="70"/>
      <x v="4"/>
    </i>
    <i r="2">
      <x v="4"/>
      <x v="76"/>
      <x v="13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11"/>
      <x v="75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3"/>
      <x v="8"/>
    </i>
    <i r="4">
      <x v="9"/>
    </i>
    <i t="default">
      <x v="4"/>
    </i>
    <i>
      <x v="5"/>
      <x/>
      <x v="6"/>
      <x v="13"/>
      <x v="32"/>
    </i>
    <i r="2">
      <x v="9"/>
      <x v="34"/>
      <x v="6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9"/>
      <x v="98"/>
    </i>
    <i r="2">
      <x v="5"/>
      <x v="66"/>
      <x v="101"/>
    </i>
    <i r="3">
      <x v="69"/>
      <x v="3"/>
    </i>
    <i r="3">
      <x v="72"/>
      <x v="7"/>
    </i>
    <i r="2">
      <x v="11"/>
      <x v="47"/>
      <x v="81"/>
    </i>
    <i t="default">
      <x v="6"/>
    </i>
    <i>
      <x v="7"/>
      <x/>
      <x v="4"/>
      <x v="2"/>
      <x v="18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4"/>
      <x v="99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70"/>
      <x v="5"/>
    </i>
    <i r="2">
      <x v="6"/>
      <x v="74"/>
      <x v="11"/>
    </i>
    <i r="3">
      <x v="77"/>
      <x v="15"/>
    </i>
    <i r="2">
      <x v="11"/>
      <x v="49"/>
      <x v="83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11"/>
      <x v="78"/>
      <x v="2"/>
    </i>
    <i t="default">
      <x v="12"/>
    </i>
    <i>
      <x v="13"/>
      <x v="1"/>
      <x v="1"/>
      <x v="58"/>
      <x v="92"/>
    </i>
    <i r="3">
      <x v="59"/>
      <x v="94"/>
    </i>
    <i r="2">
      <x v="2"/>
      <x v="71"/>
      <x v="6"/>
    </i>
    <i t="default">
      <x v="13"/>
    </i>
    <i>
      <x v="14"/>
      <x v="1"/>
      <x v="1"/>
      <x v="65"/>
      <x v="100"/>
    </i>
    <i r="2">
      <x v="11"/>
      <x v="74"/>
      <x v="10"/>
    </i>
    <i t="default">
      <x v="14"/>
    </i>
    <i>
      <x v="15"/>
      <x v="1"/>
      <x v="2"/>
      <x v="67"/>
      <x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4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752A7-A84D-4023-961B-ACCF284084E8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CD959-8476-4B9E-9E7B-1875E7D055EB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A122" firstHeaderRow="1" firstDataRow="2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m="1" x="11"/>
        <item t="default"/>
      </items>
    </pivotField>
    <pivotField compact="0" outline="0" showAll="0"/>
    <pivotField axis="axisRow" compact="0" outline="0" showAll="0" defaultSubtotal="0">
      <items count="10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01"/>
        <item x="100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18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t="default">
      <x v="4"/>
    </i>
    <i>
      <x v="5"/>
      <x v="15"/>
    </i>
    <i r="1">
      <x v="46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t="default">
      <x v="6"/>
    </i>
    <i>
      <x v="7"/>
      <x v="1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t="default">
      <x v="12"/>
    </i>
    <i>
      <x v="13"/>
      <x v="75"/>
    </i>
    <i r="1">
      <x v="77"/>
    </i>
    <i r="1">
      <x v="92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Amount" fld="13" baseField="2" baseItem="37" numFmtId="4"/>
  </dataFields>
  <formats count="5"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  <format dxfId="4">
      <pivotArea dataOnly="0" outline="0" fieldPosition="0">
        <references count="1">
          <reference field="5" count="0" defaultSubtotal="1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DC34E-8499-4FB1-9566-0CB45F4ED0C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17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m="1" x="11"/>
        <item t="default"/>
      </items>
    </pivotField>
    <pivotField compact="0" outline="0" showAll="0"/>
    <pivotField axis="axisRow" compact="0" outline="0" showAll="0" defaultSubtotal="0">
      <items count="10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01"/>
        <item x="100"/>
      </items>
    </pivotField>
    <pivotField compact="0" outline="0" showAll="0"/>
    <pivotField axis="axisRow" compact="0" outline="0" showAll="0">
      <items count="1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13">
    <i>
      <x/>
      <x/>
      <x v="5"/>
    </i>
    <i r="1">
      <x v="1"/>
      <x v="9"/>
    </i>
    <i r="1">
      <x v="2"/>
      <x v="5"/>
    </i>
    <i r="1">
      <x v="3"/>
      <x v="6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88"/>
      <x v="12"/>
    </i>
    <i r="1"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0">
      <pivotArea dataOnly="0" outline="0" fieldPosition="0">
        <references count="1">
          <reference field="1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F7AF0-023E-4D3C-A0A6-1ABCADE94CC4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60" firstHeaderRow="1" firstDataRow="2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m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58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55"/>
        <item m="1" x="56"/>
        <item x="54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6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292"/>
  <sheetViews>
    <sheetView tabSelected="1" topLeftCell="E253" zoomScale="80" zoomScaleNormal="80" workbookViewId="0">
      <selection activeCell="Q272" sqref="Q272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167</v>
      </c>
      <c r="C1" s="19" t="s">
        <v>231</v>
      </c>
      <c r="D1" s="3" t="s">
        <v>2</v>
      </c>
      <c r="E1" s="3" t="s">
        <v>0</v>
      </c>
      <c r="F1" s="3" t="s">
        <v>1</v>
      </c>
      <c r="G1" s="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321</v>
      </c>
      <c r="E2" s="5" t="s">
        <v>6</v>
      </c>
      <c r="F2" s="6" t="s">
        <v>7</v>
      </c>
      <c r="G2" s="6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7" t="s">
        <v>87</v>
      </c>
      <c r="S2" s="1" t="s">
        <v>79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321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20">
        <f t="shared" ref="L3:L66" si="3">MONTH(K3)</f>
        <v>12</v>
      </c>
      <c r="M3" s="20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7" t="s">
        <v>87</v>
      </c>
      <c r="S3" s="1" t="s">
        <v>79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7" t="s">
        <v>87</v>
      </c>
      <c r="S4" s="1" t="s">
        <v>80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11</v>
      </c>
      <c r="E5" s="5" t="s">
        <v>13</v>
      </c>
      <c r="F5" s="6" t="s">
        <v>14</v>
      </c>
      <c r="G5" s="6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7" t="s">
        <v>88</v>
      </c>
      <c r="S5" s="1" t="s">
        <v>85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11</v>
      </c>
      <c r="E6" s="5" t="s">
        <v>13</v>
      </c>
      <c r="F6" s="6" t="s">
        <v>14</v>
      </c>
      <c r="G6" s="6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7" t="s">
        <v>88</v>
      </c>
      <c r="S6" s="1" t="s">
        <v>85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12</v>
      </c>
      <c r="E7" s="5" t="s">
        <v>6</v>
      </c>
      <c r="F7" s="6" t="s">
        <v>7</v>
      </c>
      <c r="G7" s="6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7" t="s">
        <v>87</v>
      </c>
      <c r="S7" s="9" t="s">
        <v>80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7" t="s">
        <v>87</v>
      </c>
      <c r="S8" s="9" t="s">
        <v>80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12</v>
      </c>
      <c r="E9" s="5" t="s">
        <v>6</v>
      </c>
      <c r="F9" s="6" t="s">
        <v>7</v>
      </c>
      <c r="G9" s="6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7" t="s">
        <v>87</v>
      </c>
      <c r="S9" s="9" t="s">
        <v>80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18</v>
      </c>
      <c r="E10" s="5" t="s">
        <v>19</v>
      </c>
      <c r="F10" s="6" t="s">
        <v>20</v>
      </c>
      <c r="G10" s="6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7" t="s">
        <v>89</v>
      </c>
      <c r="S10" s="18" t="s">
        <v>196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18</v>
      </c>
      <c r="E11" s="5" t="s">
        <v>19</v>
      </c>
      <c r="F11" s="6" t="s">
        <v>20</v>
      </c>
      <c r="G11" s="6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7" t="s">
        <v>89</v>
      </c>
      <c r="S11" s="18" t="s">
        <v>196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21</v>
      </c>
      <c r="E12" s="5" t="s">
        <v>22</v>
      </c>
      <c r="F12" s="6" t="s">
        <v>23</v>
      </c>
      <c r="G12" s="6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7" t="s">
        <v>91</v>
      </c>
      <c r="S12" s="28" t="s">
        <v>168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26</v>
      </c>
      <c r="E13" s="5" t="s">
        <v>19</v>
      </c>
      <c r="F13" s="6" t="s">
        <v>20</v>
      </c>
      <c r="G13" s="6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7" t="s">
        <v>89</v>
      </c>
      <c r="S13" s="18" t="s">
        <v>74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27</v>
      </c>
      <c r="E14" s="5" t="s">
        <v>6</v>
      </c>
      <c r="F14" s="6" t="s">
        <v>7</v>
      </c>
      <c r="G14" s="15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7" t="s">
        <v>87</v>
      </c>
      <c r="S14" s="12" t="s">
        <v>81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27</v>
      </c>
      <c r="E15" s="5" t="s">
        <v>6</v>
      </c>
      <c r="F15" s="6" t="s">
        <v>7</v>
      </c>
      <c r="G15" s="6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7" t="s">
        <v>87</v>
      </c>
      <c r="S15" s="12" t="s">
        <v>81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27</v>
      </c>
      <c r="E16" s="5" t="s">
        <v>6</v>
      </c>
      <c r="F16" s="6" t="s">
        <v>7</v>
      </c>
      <c r="G16" s="6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7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30</v>
      </c>
      <c r="E17" s="5" t="s">
        <v>22</v>
      </c>
      <c r="F17" s="6" t="s">
        <v>23</v>
      </c>
      <c r="G17" s="15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7" t="s">
        <v>91</v>
      </c>
      <c r="S17" s="27" t="s">
        <v>169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31</v>
      </c>
      <c r="E18" s="5" t="s">
        <v>22</v>
      </c>
      <c r="F18" s="6" t="s">
        <v>23</v>
      </c>
      <c r="G18" s="15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7" t="s">
        <v>91</v>
      </c>
      <c r="S18" s="27" t="s">
        <v>169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32</v>
      </c>
      <c r="E19" s="5" t="s">
        <v>22</v>
      </c>
      <c r="F19" s="6" t="s">
        <v>23</v>
      </c>
      <c r="G19" s="1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7" t="s">
        <v>91</v>
      </c>
      <c r="S19" s="27" t="s">
        <v>169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33</v>
      </c>
      <c r="E20" s="5" t="s">
        <v>34</v>
      </c>
      <c r="F20" s="6" t="s">
        <v>35</v>
      </c>
      <c r="G20" s="15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7" t="s">
        <v>88</v>
      </c>
      <c r="S20" s="12" t="s">
        <v>83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7" t="s">
        <v>88</v>
      </c>
      <c r="S21" s="12" t="s">
        <v>83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36</v>
      </c>
      <c r="E22" s="5" t="s">
        <v>19</v>
      </c>
      <c r="F22" s="6" t="s">
        <v>20</v>
      </c>
      <c r="G22" s="15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7" t="s">
        <v>89</v>
      </c>
      <c r="S22" s="18" t="s">
        <v>78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7" t="s">
        <v>90</v>
      </c>
      <c r="S23" s="18" t="s">
        <v>78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37</v>
      </c>
      <c r="E24" s="5" t="s">
        <v>6</v>
      </c>
      <c r="F24" s="6" t="s">
        <v>7</v>
      </c>
      <c r="G24" s="15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7" t="s">
        <v>87</v>
      </c>
      <c r="S24" s="1" t="s">
        <v>82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7" t="s">
        <v>87</v>
      </c>
      <c r="S25" s="1" t="s">
        <v>82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37</v>
      </c>
      <c r="E26" s="5" t="s">
        <v>6</v>
      </c>
      <c r="F26" s="6" t="s">
        <v>7</v>
      </c>
      <c r="G26" s="6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7" t="s">
        <v>87</v>
      </c>
      <c r="S26" s="1" t="s">
        <v>82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7" t="s">
        <v>87</v>
      </c>
      <c r="S27" s="1" t="s">
        <v>82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7" t="s">
        <v>89</v>
      </c>
      <c r="S28" s="18" t="s">
        <v>93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41</v>
      </c>
      <c r="E29" s="5" t="s">
        <v>42</v>
      </c>
      <c r="F29" s="6" t="s">
        <v>43</v>
      </c>
      <c r="G29" s="15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7" t="s">
        <v>88</v>
      </c>
      <c r="S29" s="1" t="s">
        <v>84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7" t="s">
        <v>88</v>
      </c>
      <c r="S30" s="9" t="s">
        <v>84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7">
        <v>4</v>
      </c>
      <c r="I31" s="5" t="s">
        <v>51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7" t="s">
        <v>91</v>
      </c>
      <c r="S31" s="22" t="s">
        <v>112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49</v>
      </c>
      <c r="E32" s="5" t="s">
        <v>48</v>
      </c>
      <c r="F32" s="1" t="s">
        <v>47</v>
      </c>
      <c r="G32" s="1" t="s">
        <v>44</v>
      </c>
      <c r="H32" s="17">
        <v>4</v>
      </c>
      <c r="I32" s="5" t="s">
        <v>51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7" t="s">
        <v>91</v>
      </c>
      <c r="S32" s="22" t="s">
        <v>112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7">
        <v>2</v>
      </c>
      <c r="I33" s="5" t="s">
        <v>51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7" t="s">
        <v>91</v>
      </c>
      <c r="S33" s="22" t="s">
        <v>112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49</v>
      </c>
      <c r="E34" s="5" t="s">
        <v>48</v>
      </c>
      <c r="F34" s="1" t="s">
        <v>47</v>
      </c>
      <c r="G34" s="1" t="s">
        <v>46</v>
      </c>
      <c r="H34" s="17">
        <v>4</v>
      </c>
      <c r="I34" s="5" t="s">
        <v>51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7" t="s">
        <v>91</v>
      </c>
      <c r="S34" s="22" t="s">
        <v>112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52</v>
      </c>
      <c r="E35" s="5" t="s">
        <v>53</v>
      </c>
      <c r="F35" s="1" t="s">
        <v>54</v>
      </c>
      <c r="G35" s="15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7" t="s">
        <v>87</v>
      </c>
      <c r="S35" s="1" t="s">
        <v>76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55</v>
      </c>
      <c r="E36" s="5" t="s">
        <v>19</v>
      </c>
      <c r="F36" s="6" t="s">
        <v>20</v>
      </c>
      <c r="G36" s="15" t="s">
        <v>99</v>
      </c>
      <c r="H36" s="17">
        <v>1</v>
      </c>
      <c r="I36" s="5" t="s">
        <v>72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7" t="s">
        <v>89</v>
      </c>
      <c r="S36" s="18" t="s">
        <v>94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55</v>
      </c>
      <c r="E37" s="5" t="s">
        <v>19</v>
      </c>
      <c r="F37" s="6" t="s">
        <v>20</v>
      </c>
      <c r="G37" s="14" t="s">
        <v>56</v>
      </c>
      <c r="H37" s="17">
        <v>4</v>
      </c>
      <c r="I37" s="5" t="s">
        <v>72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7" t="s">
        <v>89</v>
      </c>
      <c r="S37" s="18" t="s">
        <v>75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55</v>
      </c>
      <c r="E38" s="5" t="s">
        <v>19</v>
      </c>
      <c r="F38" s="6" t="s">
        <v>20</v>
      </c>
      <c r="G38" s="14" t="s">
        <v>46</v>
      </c>
      <c r="H38" s="17">
        <v>2</v>
      </c>
      <c r="I38" s="5" t="s">
        <v>72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7" t="s">
        <v>89</v>
      </c>
      <c r="S38" s="18" t="s">
        <v>75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57</v>
      </c>
      <c r="E39" s="5" t="s">
        <v>61</v>
      </c>
      <c r="F39" s="1" t="s">
        <v>60</v>
      </c>
      <c r="G39" s="15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7" t="s">
        <v>91</v>
      </c>
      <c r="S39" s="22" t="s">
        <v>191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7" t="s">
        <v>91</v>
      </c>
      <c r="S40" s="22" t="s">
        <v>191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58</v>
      </c>
      <c r="E41" s="5" t="s">
        <v>6</v>
      </c>
      <c r="F41" s="6" t="s">
        <v>7</v>
      </c>
      <c r="G41" s="15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7" t="s">
        <v>87</v>
      </c>
      <c r="S41" s="1" t="s">
        <v>98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62</v>
      </c>
      <c r="E42" s="5" t="s">
        <v>63</v>
      </c>
      <c r="F42" s="6" t="s">
        <v>64</v>
      </c>
      <c r="G42" s="15" t="s">
        <v>99</v>
      </c>
      <c r="H42" s="17">
        <v>4</v>
      </c>
      <c r="I42" s="5" t="s">
        <v>50</v>
      </c>
      <c r="J42" s="5" t="s">
        <v>154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7" t="s">
        <v>91</v>
      </c>
      <c r="S42" s="18" t="s">
        <v>217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7" t="s">
        <v>91</v>
      </c>
      <c r="S43" s="18" t="s">
        <v>217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7" t="s">
        <v>91</v>
      </c>
      <c r="S44" s="18" t="s">
        <v>217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62</v>
      </c>
      <c r="E45" s="5" t="s">
        <v>63</v>
      </c>
      <c r="F45" s="6" t="s">
        <v>64</v>
      </c>
      <c r="G45" s="1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7" t="s">
        <v>91</v>
      </c>
      <c r="S45" s="18" t="s">
        <v>217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62</v>
      </c>
      <c r="E46" s="5" t="s">
        <v>63</v>
      </c>
      <c r="F46" s="6" t="s">
        <v>64</v>
      </c>
      <c r="G46" s="1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7" t="s">
        <v>91</v>
      </c>
      <c r="S46" s="18" t="s">
        <v>217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68</v>
      </c>
      <c r="E47" s="5" t="s">
        <v>53</v>
      </c>
      <c r="F47" s="6" t="s">
        <v>54</v>
      </c>
      <c r="G47" s="6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7" t="s">
        <v>87</v>
      </c>
      <c r="S47" s="1" t="s">
        <v>97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68</v>
      </c>
      <c r="E48" s="5" t="s">
        <v>53</v>
      </c>
      <c r="F48" s="6" t="s">
        <v>54</v>
      </c>
      <c r="G48" s="6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7" t="s">
        <v>87</v>
      </c>
      <c r="S48" s="1" t="s">
        <v>97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68</v>
      </c>
      <c r="E49" s="5" t="s">
        <v>53</v>
      </c>
      <c r="F49" s="6" t="s">
        <v>54</v>
      </c>
      <c r="G49" s="6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7" t="s">
        <v>87</v>
      </c>
      <c r="S49" s="1" t="s">
        <v>97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70</v>
      </c>
      <c r="E50" s="5" t="s">
        <v>6</v>
      </c>
      <c r="F50" s="6" t="s">
        <v>7</v>
      </c>
      <c r="G50" s="6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7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95</v>
      </c>
      <c r="E51" s="5" t="s">
        <v>6</v>
      </c>
      <c r="F51" s="6" t="s">
        <v>7</v>
      </c>
      <c r="G51" s="6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7" t="s">
        <v>87</v>
      </c>
      <c r="S51" s="1" t="s">
        <v>96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7" t="s">
        <v>87</v>
      </c>
      <c r="S52" s="1" t="s">
        <v>96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103</v>
      </c>
      <c r="E53" s="5" t="s">
        <v>22</v>
      </c>
      <c r="F53" s="6" t="s">
        <v>23</v>
      </c>
      <c r="G53" s="15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7" t="s">
        <v>91</v>
      </c>
      <c r="S53" s="18" t="s">
        <v>254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7" t="s">
        <v>91</v>
      </c>
      <c r="S54" s="18" t="s">
        <v>254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7" t="s">
        <v>91</v>
      </c>
      <c r="S55" s="18" t="s">
        <v>254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7" t="s">
        <v>91</v>
      </c>
      <c r="S56" s="18" t="s">
        <v>254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103</v>
      </c>
      <c r="E57" s="5" t="s">
        <v>22</v>
      </c>
      <c r="F57" s="6" t="s">
        <v>23</v>
      </c>
      <c r="G57" s="1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7" t="s">
        <v>91</v>
      </c>
      <c r="S57" s="18" t="s">
        <v>254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103</v>
      </c>
      <c r="E58" s="5" t="s">
        <v>22</v>
      </c>
      <c r="F58" s="6" t="s">
        <v>23</v>
      </c>
      <c r="G58" s="1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7" t="s">
        <v>91</v>
      </c>
      <c r="S58" s="18" t="s">
        <v>254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103</v>
      </c>
      <c r="E59" s="5" t="s">
        <v>22</v>
      </c>
      <c r="F59" s="6" t="s">
        <v>23</v>
      </c>
      <c r="G59" s="1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7" t="s">
        <v>91</v>
      </c>
      <c r="S59" s="18" t="s">
        <v>254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104</v>
      </c>
      <c r="E60" s="5" t="s">
        <v>6</v>
      </c>
      <c r="F60" s="6" t="s">
        <v>7</v>
      </c>
      <c r="G60" s="6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105</v>
      </c>
      <c r="E62" s="5" t="s">
        <v>22</v>
      </c>
      <c r="F62" s="6" t="s">
        <v>23</v>
      </c>
      <c r="G62" s="15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8" t="s">
        <v>254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8" t="s">
        <v>254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8" t="s">
        <v>254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105</v>
      </c>
      <c r="E65" s="5" t="s">
        <v>22</v>
      </c>
      <c r="F65" s="6" t="s">
        <v>23</v>
      </c>
      <c r="G65" s="6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8" t="s">
        <v>254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105</v>
      </c>
      <c r="E66" s="5" t="s">
        <v>22</v>
      </c>
      <c r="F66" s="6" t="s">
        <v>23</v>
      </c>
      <c r="G66" s="6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8" t="s">
        <v>254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5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8" t="s">
        <v>255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106</v>
      </c>
      <c r="E68" s="5" t="s">
        <v>63</v>
      </c>
      <c r="F68" s="6" t="s">
        <v>64</v>
      </c>
      <c r="G68" s="6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8" t="s">
        <v>255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106</v>
      </c>
      <c r="E69" s="5" t="s">
        <v>63</v>
      </c>
      <c r="F69" s="6" t="s">
        <v>64</v>
      </c>
      <c r="G69" s="6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8" t="s">
        <v>255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106</v>
      </c>
      <c r="E70" s="5" t="s">
        <v>63</v>
      </c>
      <c r="F70" s="6" t="s">
        <v>64</v>
      </c>
      <c r="G70" s="6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8" t="s">
        <v>255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107</v>
      </c>
      <c r="E71" s="5" t="s">
        <v>6</v>
      </c>
      <c r="F71" s="6" t="s">
        <v>7</v>
      </c>
      <c r="G71" s="6" t="s">
        <v>206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109</v>
      </c>
      <c r="E72" s="5" t="s">
        <v>6</v>
      </c>
      <c r="F72" s="6" t="s">
        <v>7</v>
      </c>
      <c r="G72" s="15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110</v>
      </c>
      <c r="E73" s="5" t="s">
        <v>34</v>
      </c>
      <c r="F73" s="6" t="s">
        <v>35</v>
      </c>
      <c r="G73" s="6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113</v>
      </c>
      <c r="E74" s="5" t="s">
        <v>19</v>
      </c>
      <c r="F74" s="6" t="s">
        <v>20</v>
      </c>
      <c r="G74" s="15" t="s">
        <v>69</v>
      </c>
      <c r="H74" s="17">
        <v>3</v>
      </c>
      <c r="I74" s="5" t="s">
        <v>72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8" t="s">
        <v>117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113</v>
      </c>
      <c r="E75" s="5" t="s">
        <v>19</v>
      </c>
      <c r="F75" s="6" t="s">
        <v>20</v>
      </c>
      <c r="G75" s="1" t="s">
        <v>56</v>
      </c>
      <c r="H75" s="17">
        <v>8</v>
      </c>
      <c r="I75" s="5" t="s">
        <v>72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8" t="s">
        <v>118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8" t="s">
        <v>119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113</v>
      </c>
      <c r="E77" s="5" t="s">
        <v>19</v>
      </c>
      <c r="F77" s="6" t="s">
        <v>20</v>
      </c>
      <c r="G77" s="1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8" t="s">
        <v>119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114</v>
      </c>
      <c r="E78" s="5" t="s">
        <v>22</v>
      </c>
      <c r="F78" s="15" t="s">
        <v>23</v>
      </c>
      <c r="G78" s="15" t="s">
        <v>99</v>
      </c>
      <c r="H78" s="17">
        <v>5</v>
      </c>
      <c r="I78" s="5" t="s">
        <v>50</v>
      </c>
      <c r="J78" s="5" t="s">
        <v>154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8" t="s">
        <v>283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114</v>
      </c>
      <c r="E79" s="5" t="s">
        <v>22</v>
      </c>
      <c r="F79" s="15" t="s">
        <v>23</v>
      </c>
      <c r="G79" s="2" t="s">
        <v>59</v>
      </c>
      <c r="H79" s="17">
        <v>1</v>
      </c>
      <c r="I79" s="5" t="s">
        <v>50</v>
      </c>
      <c r="J79" s="5" t="s">
        <v>154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8" t="s">
        <v>283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114</v>
      </c>
      <c r="E80" s="5" t="s">
        <v>22</v>
      </c>
      <c r="F80" s="15" t="s">
        <v>23</v>
      </c>
      <c r="G80" s="14" t="s">
        <v>101</v>
      </c>
      <c r="H80" s="17">
        <v>3</v>
      </c>
      <c r="I80" s="5" t="s">
        <v>50</v>
      </c>
      <c r="J80" s="5" t="s">
        <v>154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8" t="s">
        <v>283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114</v>
      </c>
      <c r="E81" s="5" t="s">
        <v>22</v>
      </c>
      <c r="F81" s="15" t="s">
        <v>23</v>
      </c>
      <c r="G81" s="14" t="s">
        <v>44</v>
      </c>
      <c r="H81" s="17">
        <v>10</v>
      </c>
      <c r="I81" s="5" t="s">
        <v>50</v>
      </c>
      <c r="J81" s="5" t="s">
        <v>154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8" t="s">
        <v>283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114</v>
      </c>
      <c r="E82" s="5" t="s">
        <v>22</v>
      </c>
      <c r="F82" s="15" t="s">
        <v>23</v>
      </c>
      <c r="G82" s="14" t="s">
        <v>46</v>
      </c>
      <c r="H82" s="17">
        <v>2</v>
      </c>
      <c r="I82" s="5" t="s">
        <v>50</v>
      </c>
      <c r="J82" s="5" t="s">
        <v>154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8" t="s">
        <v>283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116</v>
      </c>
      <c r="E83" s="5" t="s">
        <v>22</v>
      </c>
      <c r="F83" s="15" t="s">
        <v>23</v>
      </c>
      <c r="G83" s="15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8" t="s">
        <v>283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116</v>
      </c>
      <c r="E84" s="5" t="s">
        <v>22</v>
      </c>
      <c r="F84" s="15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8" t="s">
        <v>283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120</v>
      </c>
      <c r="E85" s="5" t="s">
        <v>6</v>
      </c>
      <c r="F85" s="6" t="s">
        <v>7</v>
      </c>
      <c r="G85" s="6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121</v>
      </c>
      <c r="E87" s="5" t="s">
        <v>48</v>
      </c>
      <c r="F87" s="1" t="s">
        <v>47</v>
      </c>
      <c r="G87" s="1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121</v>
      </c>
      <c r="E88" s="5" t="s">
        <v>48</v>
      </c>
      <c r="F88" s="1" t="s">
        <v>47</v>
      </c>
      <c r="G88" s="1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121</v>
      </c>
      <c r="E89" s="5" t="s">
        <v>48</v>
      </c>
      <c r="F89" s="1" t="s">
        <v>47</v>
      </c>
      <c r="G89" s="14" t="s">
        <v>45</v>
      </c>
      <c r="H89" s="17">
        <v>2</v>
      </c>
      <c r="I89" s="5" t="s">
        <v>51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122</v>
      </c>
      <c r="E90" s="5" t="s">
        <v>19</v>
      </c>
      <c r="F90" s="6" t="s">
        <v>20</v>
      </c>
      <c r="G90" s="15" t="s">
        <v>123</v>
      </c>
      <c r="H90" s="17">
        <v>4</v>
      </c>
      <c r="I90" s="5" t="s">
        <v>72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8" t="s">
        <v>125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124</v>
      </c>
      <c r="E91" s="5" t="s">
        <v>19</v>
      </c>
      <c r="F91" s="6" t="s">
        <v>20</v>
      </c>
      <c r="G91" s="1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8" t="s">
        <v>125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7" t="s">
        <v>87</v>
      </c>
      <c r="S92" s="1" t="s">
        <v>164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7" t="s">
        <v>87</v>
      </c>
      <c r="S93" s="1" t="s">
        <v>164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7" t="s">
        <v>87</v>
      </c>
      <c r="S94" s="1" t="s">
        <v>164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127</v>
      </c>
      <c r="E95" s="5" t="s">
        <v>34</v>
      </c>
      <c r="F95" s="6" t="s">
        <v>35</v>
      </c>
      <c r="G95" s="1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130</v>
      </c>
      <c r="E96" s="5" t="s">
        <v>34</v>
      </c>
      <c r="F96" s="6" t="s">
        <v>35</v>
      </c>
      <c r="G96" s="6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131</v>
      </c>
      <c r="E97" s="5" t="s">
        <v>63</v>
      </c>
      <c r="F97" s="6" t="s">
        <v>64</v>
      </c>
      <c r="G97" s="15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8" t="s">
        <v>307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131</v>
      </c>
      <c r="E98" s="5" t="s">
        <v>63</v>
      </c>
      <c r="F98" s="6" t="s">
        <v>64</v>
      </c>
      <c r="G98" s="6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8" t="s">
        <v>307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131</v>
      </c>
      <c r="E99" s="5" t="s">
        <v>63</v>
      </c>
      <c r="F99" s="6" t="s">
        <v>64</v>
      </c>
      <c r="G99" s="6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8" t="s">
        <v>307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131</v>
      </c>
      <c r="E100" s="5" t="s">
        <v>63</v>
      </c>
      <c r="F100" s="6" t="s">
        <v>64</v>
      </c>
      <c r="G100" s="6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8" t="s">
        <v>307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134</v>
      </c>
      <c r="E101" s="5" t="s">
        <v>19</v>
      </c>
      <c r="F101" s="6" t="s">
        <v>20</v>
      </c>
      <c r="G101" s="15" t="s">
        <v>69</v>
      </c>
      <c r="H101" s="17">
        <v>3</v>
      </c>
      <c r="I101" s="5" t="s">
        <v>72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8" t="s">
        <v>150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8" t="s">
        <v>151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152</v>
      </c>
      <c r="E103" s="5" t="s">
        <v>6</v>
      </c>
      <c r="F103" s="6" t="s">
        <v>7</v>
      </c>
      <c r="G103" s="6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153</v>
      </c>
      <c r="E105" s="5" t="s">
        <v>34</v>
      </c>
      <c r="F105" s="6" t="s">
        <v>35</v>
      </c>
      <c r="G105" s="6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156</v>
      </c>
      <c r="E106" s="5" t="s">
        <v>42</v>
      </c>
      <c r="F106" s="6" t="s">
        <v>43</v>
      </c>
      <c r="G106" s="15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156</v>
      </c>
      <c r="E107" s="5" t="s">
        <v>42</v>
      </c>
      <c r="F107" s="6" t="s">
        <v>43</v>
      </c>
      <c r="G107" s="1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156</v>
      </c>
      <c r="E108" s="5" t="s">
        <v>42</v>
      </c>
      <c r="F108" s="6" t="s">
        <v>43</v>
      </c>
      <c r="G108" s="1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158</v>
      </c>
      <c r="E110" s="5" t="s">
        <v>6</v>
      </c>
      <c r="F110" s="6" t="s">
        <v>7</v>
      </c>
      <c r="G110" s="6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158</v>
      </c>
      <c r="E111" s="5" t="s">
        <v>6</v>
      </c>
      <c r="F111" s="6" t="s">
        <v>7</v>
      </c>
      <c r="G111" s="6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159</v>
      </c>
      <c r="E112" s="5" t="s">
        <v>34</v>
      </c>
      <c r="F112" s="6" t="s">
        <v>35</v>
      </c>
      <c r="G112" s="6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159</v>
      </c>
      <c r="E113" s="5" t="s">
        <v>34</v>
      </c>
      <c r="F113" s="6" t="s">
        <v>35</v>
      </c>
      <c r="G113" s="6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271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160</v>
      </c>
      <c r="E115" s="5" t="s">
        <v>61</v>
      </c>
      <c r="F115" s="6" t="s">
        <v>60</v>
      </c>
      <c r="G115" s="6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271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170</v>
      </c>
      <c r="E116" s="5" t="s">
        <v>6</v>
      </c>
      <c r="F116" s="6" t="s">
        <v>7</v>
      </c>
      <c r="G116" s="6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171</v>
      </c>
      <c r="E117" s="5" t="s">
        <v>6</v>
      </c>
      <c r="F117" s="6" t="s">
        <v>7</v>
      </c>
      <c r="G117" s="6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172</v>
      </c>
      <c r="E118" s="5" t="s">
        <v>63</v>
      </c>
      <c r="F118" s="6" t="s">
        <v>64</v>
      </c>
      <c r="G118" s="60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8" t="s">
        <v>192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172</v>
      </c>
      <c r="E119" s="5" t="s">
        <v>63</v>
      </c>
      <c r="F119" s="6" t="s">
        <v>64</v>
      </c>
      <c r="G119" s="15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8" t="s">
        <v>192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8" t="s">
        <v>192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172</v>
      </c>
      <c r="E121" s="5" t="s">
        <v>63</v>
      </c>
      <c r="F121" s="6" t="s">
        <v>64</v>
      </c>
      <c r="G121" s="1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8" t="s">
        <v>192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172</v>
      </c>
      <c r="E122" s="5" t="s">
        <v>63</v>
      </c>
      <c r="F122" s="6" t="s">
        <v>64</v>
      </c>
      <c r="G122" s="1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8" t="s">
        <v>192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172</v>
      </c>
      <c r="E123" s="5" t="s">
        <v>63</v>
      </c>
      <c r="F123" s="6" t="s">
        <v>64</v>
      </c>
      <c r="G123" s="1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8" t="s">
        <v>192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175</v>
      </c>
      <c r="E124" s="5" t="s">
        <v>53</v>
      </c>
      <c r="F124" s="6" t="s">
        <v>54</v>
      </c>
      <c r="G124" s="15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175</v>
      </c>
      <c r="E125" s="5" t="s">
        <v>53</v>
      </c>
      <c r="F125" s="6" t="s">
        <v>54</v>
      </c>
      <c r="G125" s="6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175</v>
      </c>
      <c r="E126" s="5" t="s">
        <v>53</v>
      </c>
      <c r="F126" s="6" t="s">
        <v>54</v>
      </c>
      <c r="G126" s="6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175</v>
      </c>
      <c r="E127" s="5" t="s">
        <v>53</v>
      </c>
      <c r="F127" s="6" t="s">
        <v>54</v>
      </c>
      <c r="G127" s="6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177</v>
      </c>
      <c r="E128" s="5" t="s">
        <v>34</v>
      </c>
      <c r="F128" s="6" t="s">
        <v>35</v>
      </c>
      <c r="G128" s="6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180</v>
      </c>
      <c r="E129" s="5" t="s">
        <v>179</v>
      </c>
      <c r="F129" s="1" t="s">
        <v>178</v>
      </c>
      <c r="G129" s="15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180</v>
      </c>
      <c r="E130" s="5" t="s">
        <v>179</v>
      </c>
      <c r="F130" s="6" t="s">
        <v>178</v>
      </c>
      <c r="G130" s="15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61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8" t="s">
        <v>226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184</v>
      </c>
      <c r="E132" s="5" t="s">
        <v>19</v>
      </c>
      <c r="F132" s="6" t="s">
        <v>20</v>
      </c>
      <c r="G132" s="6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8" t="s">
        <v>226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184</v>
      </c>
      <c r="E133" s="5" t="s">
        <v>19</v>
      </c>
      <c r="F133" s="6" t="s">
        <v>20</v>
      </c>
      <c r="G133" s="6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8" t="s">
        <v>226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184</v>
      </c>
      <c r="E134" s="5" t="s">
        <v>19</v>
      </c>
      <c r="F134" s="6" t="s">
        <v>20</v>
      </c>
      <c r="G134" s="6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8" t="s">
        <v>226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186</v>
      </c>
      <c r="E135" s="5" t="s">
        <v>6</v>
      </c>
      <c r="F135" s="6" t="s">
        <v>7</v>
      </c>
      <c r="G135" s="15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2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186</v>
      </c>
      <c r="E136" s="5" t="s">
        <v>6</v>
      </c>
      <c r="F136" s="6" t="s">
        <v>7</v>
      </c>
      <c r="G136" s="6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6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187</v>
      </c>
      <c r="E137" s="5" t="s">
        <v>61</v>
      </c>
      <c r="F137" s="6" t="s">
        <v>60</v>
      </c>
      <c r="G137" s="6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271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188</v>
      </c>
      <c r="E138" s="5" t="s">
        <v>53</v>
      </c>
      <c r="F138" s="6" t="s">
        <v>54</v>
      </c>
      <c r="G138" s="6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189</v>
      </c>
      <c r="E139" s="5" t="s">
        <v>63</v>
      </c>
      <c r="F139" s="6" t="s">
        <v>64</v>
      </c>
      <c r="G139" s="15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8" t="s">
        <v>192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189</v>
      </c>
      <c r="E140" s="5" t="s">
        <v>63</v>
      </c>
      <c r="F140" s="6" t="s">
        <v>64</v>
      </c>
      <c r="G140" s="6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8" t="s">
        <v>192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189</v>
      </c>
      <c r="E141" s="5" t="s">
        <v>63</v>
      </c>
      <c r="F141" s="6" t="s">
        <v>64</v>
      </c>
      <c r="G141" s="6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8" t="s">
        <v>192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189</v>
      </c>
      <c r="E142" s="5" t="s">
        <v>63</v>
      </c>
      <c r="F142" s="6" t="s">
        <v>64</v>
      </c>
      <c r="G142" s="6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8" t="s">
        <v>192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205</v>
      </c>
      <c r="E143" s="5" t="s">
        <v>63</v>
      </c>
      <c r="F143" s="6" t="s">
        <v>64</v>
      </c>
      <c r="G143" s="6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4" t="s">
        <v>91</v>
      </c>
      <c r="S143" s="18" t="s">
        <v>192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214</v>
      </c>
      <c r="E144" s="5" t="s">
        <v>179</v>
      </c>
      <c r="F144" s="6" t="s">
        <v>229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4" t="s">
        <v>91</v>
      </c>
      <c r="S144" s="18" t="s">
        <v>219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215</v>
      </c>
      <c r="E145" s="5" t="s">
        <v>6</v>
      </c>
      <c r="F145" s="6" t="s">
        <v>7</v>
      </c>
      <c r="G145" s="6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2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4" t="s">
        <v>87</v>
      </c>
      <c r="S145" s="12" t="s">
        <v>220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215</v>
      </c>
      <c r="E146" s="5" t="s">
        <v>6</v>
      </c>
      <c r="F146" s="6" t="s">
        <v>7</v>
      </c>
      <c r="G146" s="6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2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4" t="s">
        <v>87</v>
      </c>
      <c r="S146" s="12" t="s">
        <v>220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216</v>
      </c>
      <c r="E147" s="5" t="s">
        <v>22</v>
      </c>
      <c r="F147" s="6" t="s">
        <v>23</v>
      </c>
      <c r="G147" s="6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2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4" t="s">
        <v>91</v>
      </c>
      <c r="S147" s="12" t="s">
        <v>310</v>
      </c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221</v>
      </c>
      <c r="E148" s="5" t="s">
        <v>19</v>
      </c>
      <c r="F148" s="6" t="s">
        <v>20</v>
      </c>
      <c r="G148" s="6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2">
        <v>5148</v>
      </c>
      <c r="O148" s="7">
        <f t="shared" si="29"/>
        <v>-5148</v>
      </c>
      <c r="P148" s="64"/>
      <c r="Q148" s="8">
        <f t="shared" si="35"/>
        <v>193055.49999999997</v>
      </c>
      <c r="R148" s="44" t="s">
        <v>91</v>
      </c>
      <c r="S148" s="51" t="s">
        <v>225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221</v>
      </c>
      <c r="E149" s="5" t="s">
        <v>19</v>
      </c>
      <c r="F149" s="6" t="s">
        <v>20</v>
      </c>
      <c r="G149" s="6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2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4" t="s">
        <v>91</v>
      </c>
      <c r="S149" s="51" t="s">
        <v>225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221</v>
      </c>
      <c r="E150" s="5" t="s">
        <v>19</v>
      </c>
      <c r="F150" s="6" t="s">
        <v>20</v>
      </c>
      <c r="G150" s="6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2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4" t="s">
        <v>91</v>
      </c>
      <c r="S150" s="51" t="s">
        <v>225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222</v>
      </c>
      <c r="E151" s="5" t="s">
        <v>63</v>
      </c>
      <c r="F151" s="6" t="s">
        <v>64</v>
      </c>
      <c r="G151" s="6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2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4" t="s">
        <v>91</v>
      </c>
      <c r="S151" s="12" t="s">
        <v>322</v>
      </c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222</v>
      </c>
      <c r="E152" s="5" t="s">
        <v>63</v>
      </c>
      <c r="F152" s="6" t="s">
        <v>64</v>
      </c>
      <c r="G152" s="6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2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4" t="s">
        <v>91</v>
      </c>
      <c r="S152" s="12" t="s">
        <v>322</v>
      </c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222</v>
      </c>
      <c r="E153" s="5" t="s">
        <v>63</v>
      </c>
      <c r="F153" s="6" t="s">
        <v>64</v>
      </c>
      <c r="G153" s="6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2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4" t="s">
        <v>91</v>
      </c>
      <c r="S153" s="12" t="s">
        <v>322</v>
      </c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222</v>
      </c>
      <c r="E154" s="5" t="s">
        <v>63</v>
      </c>
      <c r="F154" s="6" t="s">
        <v>64</v>
      </c>
      <c r="G154" s="6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2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4" t="s">
        <v>91</v>
      </c>
      <c r="S154" s="12" t="s">
        <v>322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232</v>
      </c>
      <c r="E155" s="5" t="s">
        <v>233</v>
      </c>
      <c r="F155" s="1" t="s">
        <v>234</v>
      </c>
      <c r="G155" s="1" t="s">
        <v>235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2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236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232</v>
      </c>
      <c r="E156" s="5" t="s">
        <v>233</v>
      </c>
      <c r="F156" s="1" t="s">
        <v>234</v>
      </c>
      <c r="G156" s="1" t="s">
        <v>237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2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236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232</v>
      </c>
      <c r="E157" s="5" t="s">
        <v>233</v>
      </c>
      <c r="F157" s="1" t="s">
        <v>234</v>
      </c>
      <c r="G157" s="1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2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236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232</v>
      </c>
      <c r="E158" s="5" t="s">
        <v>233</v>
      </c>
      <c r="F158" s="1" t="s">
        <v>234</v>
      </c>
      <c r="G158" s="1" t="s">
        <v>238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2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236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232</v>
      </c>
      <c r="E159" s="5" t="s">
        <v>233</v>
      </c>
      <c r="F159" s="1" t="s">
        <v>234</v>
      </c>
      <c r="G159" s="1" t="s">
        <v>239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2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236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232</v>
      </c>
      <c r="E160" s="5" t="s">
        <v>233</v>
      </c>
      <c r="F160" s="1" t="s">
        <v>234</v>
      </c>
      <c r="G160" s="1" t="s">
        <v>240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2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236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232</v>
      </c>
      <c r="E161" s="5" t="s">
        <v>233</v>
      </c>
      <c r="F161" s="1" t="s">
        <v>234</v>
      </c>
      <c r="G161" s="1" t="s">
        <v>241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2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236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232</v>
      </c>
      <c r="E162" s="5" t="s">
        <v>233</v>
      </c>
      <c r="F162" s="1" t="s">
        <v>234</v>
      </c>
      <c r="G162" s="1" t="s">
        <v>242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2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236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232</v>
      </c>
      <c r="E163" s="5" t="s">
        <v>233</v>
      </c>
      <c r="F163" s="1" t="s">
        <v>234</v>
      </c>
      <c r="G163" s="1" t="s">
        <v>243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2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236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232</v>
      </c>
      <c r="E164" s="5" t="s">
        <v>233</v>
      </c>
      <c r="F164" s="1" t="s">
        <v>234</v>
      </c>
      <c r="G164" s="1" t="s">
        <v>244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2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236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232</v>
      </c>
      <c r="E165" s="5" t="s">
        <v>233</v>
      </c>
      <c r="F165" s="1" t="s">
        <v>234</v>
      </c>
      <c r="G165" s="1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2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236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232</v>
      </c>
      <c r="E166" s="5" t="s">
        <v>233</v>
      </c>
      <c r="F166" s="1" t="s">
        <v>234</v>
      </c>
      <c r="G166" s="1" t="s">
        <v>284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2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236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245</v>
      </c>
      <c r="E167" s="5" t="s">
        <v>63</v>
      </c>
      <c r="F167" s="1" t="s">
        <v>64</v>
      </c>
      <c r="G167" s="1" t="s">
        <v>246</v>
      </c>
      <c r="H167" s="5">
        <v>1</v>
      </c>
      <c r="I167" s="5" t="s">
        <v>247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3">
        <v>0</v>
      </c>
      <c r="O167" s="54">
        <f t="shared" si="40"/>
        <v>0</v>
      </c>
      <c r="P167" s="54">
        <f t="shared" si="41"/>
        <v>0</v>
      </c>
      <c r="Q167" s="8">
        <f t="shared" si="35"/>
        <v>214534.49999999997</v>
      </c>
      <c r="R167" s="55" t="s">
        <v>247</v>
      </c>
      <c r="S167" s="56" t="s">
        <v>247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248</v>
      </c>
      <c r="E168" s="5" t="s">
        <v>233</v>
      </c>
      <c r="F168" s="1" t="s">
        <v>234</v>
      </c>
      <c r="G168" s="1" t="s">
        <v>249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2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250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251</v>
      </c>
      <c r="E169" s="5" t="s">
        <v>19</v>
      </c>
      <c r="F169" s="1" t="s">
        <v>20</v>
      </c>
      <c r="G169" s="1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2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252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251</v>
      </c>
      <c r="E170" s="5" t="s">
        <v>19</v>
      </c>
      <c r="F170" s="1" t="s">
        <v>20</v>
      </c>
      <c r="G170" s="1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2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252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253</v>
      </c>
      <c r="E171" s="5" t="s">
        <v>233</v>
      </c>
      <c r="F171" s="1" t="s">
        <v>234</v>
      </c>
      <c r="G171" s="1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2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256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253</v>
      </c>
      <c r="E172" s="5" t="s">
        <v>233</v>
      </c>
      <c r="F172" s="1" t="s">
        <v>234</v>
      </c>
      <c r="G172" s="1" t="s">
        <v>237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2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256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253</v>
      </c>
      <c r="E173" s="5" t="s">
        <v>233</v>
      </c>
      <c r="F173" s="1" t="s">
        <v>234</v>
      </c>
      <c r="G173" s="1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2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256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253</v>
      </c>
      <c r="E174" s="5" t="s">
        <v>233</v>
      </c>
      <c r="F174" s="1" t="s">
        <v>234</v>
      </c>
      <c r="G174" s="1" t="s">
        <v>240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2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256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253</v>
      </c>
      <c r="E175" s="5" t="s">
        <v>233</v>
      </c>
      <c r="F175" s="1" t="s">
        <v>234</v>
      </c>
      <c r="G175" s="1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2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256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253</v>
      </c>
      <c r="E176" s="5" t="s">
        <v>233</v>
      </c>
      <c r="F176" s="1" t="s">
        <v>234</v>
      </c>
      <c r="G176" s="1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2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256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253</v>
      </c>
      <c r="E177" s="5" t="s">
        <v>233</v>
      </c>
      <c r="F177" s="1" t="s">
        <v>234</v>
      </c>
      <c r="G177" s="1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2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256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257</v>
      </c>
      <c r="E178" s="5" t="s">
        <v>19</v>
      </c>
      <c r="F178" s="6" t="s">
        <v>20</v>
      </c>
      <c r="G178" s="6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2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4" t="s">
        <v>91</v>
      </c>
      <c r="S178" s="51" t="s">
        <v>258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257</v>
      </c>
      <c r="E179" s="5" t="s">
        <v>19</v>
      </c>
      <c r="F179" s="6" t="s">
        <v>20</v>
      </c>
      <c r="G179" s="6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2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4" t="s">
        <v>91</v>
      </c>
      <c r="S179" s="51" t="s">
        <v>258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257</v>
      </c>
      <c r="E180" s="5" t="s">
        <v>19</v>
      </c>
      <c r="F180" s="6" t="s">
        <v>20</v>
      </c>
      <c r="G180" s="6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2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4" t="s">
        <v>91</v>
      </c>
      <c r="S180" s="51" t="s">
        <v>258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259</v>
      </c>
      <c r="E181" s="5" t="s">
        <v>6</v>
      </c>
      <c r="F181" s="6" t="s">
        <v>7</v>
      </c>
      <c r="G181" s="15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2">
        <v>1694</v>
      </c>
      <c r="O181" s="7">
        <f t="shared" ref="O181:O183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274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259</v>
      </c>
      <c r="E182" s="5" t="s">
        <v>6</v>
      </c>
      <c r="F182" s="6" t="s">
        <v>7</v>
      </c>
      <c r="G182" s="6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2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274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259</v>
      </c>
      <c r="E183" s="5" t="s">
        <v>6</v>
      </c>
      <c r="F183" s="6" t="s">
        <v>7</v>
      </c>
      <c r="G183" s="6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2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274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260</v>
      </c>
      <c r="E184" s="5" t="s">
        <v>63</v>
      </c>
      <c r="F184" s="6" t="s">
        <v>64</v>
      </c>
      <c r="G184" s="6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2">
        <v>7700</v>
      </c>
      <c r="P184" s="7">
        <f t="shared" si="41"/>
        <v>7700</v>
      </c>
      <c r="Q184" s="8">
        <f t="shared" si="35"/>
        <v>234784.49999999997</v>
      </c>
      <c r="R184" s="44" t="s">
        <v>91</v>
      </c>
      <c r="S184" s="12"/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260</v>
      </c>
      <c r="E185" s="5" t="s">
        <v>63</v>
      </c>
      <c r="F185" s="6" t="s">
        <v>64</v>
      </c>
      <c r="G185" s="6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2">
        <v>1680</v>
      </c>
      <c r="P185" s="7">
        <f t="shared" si="41"/>
        <v>1680</v>
      </c>
      <c r="Q185" s="8">
        <f t="shared" si="35"/>
        <v>236464.49999999997</v>
      </c>
      <c r="R185" s="44" t="s">
        <v>91</v>
      </c>
      <c r="S185" s="12"/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260</v>
      </c>
      <c r="E186" s="5" t="s">
        <v>63</v>
      </c>
      <c r="F186" s="6" t="s">
        <v>64</v>
      </c>
      <c r="G186" s="6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2">
        <v>550</v>
      </c>
      <c r="P186" s="7">
        <f t="shared" si="41"/>
        <v>550</v>
      </c>
      <c r="Q186" s="8">
        <f t="shared" si="35"/>
        <v>237014.49999999997</v>
      </c>
      <c r="R186" s="44" t="s">
        <v>91</v>
      </c>
      <c r="S186" s="12"/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260</v>
      </c>
      <c r="E187" s="5" t="s">
        <v>63</v>
      </c>
      <c r="F187" s="6" t="s">
        <v>64</v>
      </c>
      <c r="G187" s="6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2">
        <v>380</v>
      </c>
      <c r="P187" s="7">
        <f t="shared" si="41"/>
        <v>380</v>
      </c>
      <c r="Q187" s="8">
        <f t="shared" si="35"/>
        <v>237394.49999999997</v>
      </c>
      <c r="R187" s="44" t="s">
        <v>91</v>
      </c>
      <c r="S187" s="12"/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263</v>
      </c>
      <c r="E188" s="5" t="s">
        <v>264</v>
      </c>
      <c r="F188" s="6" t="s">
        <v>269</v>
      </c>
      <c r="G188" s="6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2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4" t="s">
        <v>5</v>
      </c>
      <c r="S188" s="12" t="s">
        <v>275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263</v>
      </c>
      <c r="E189" s="5" t="s">
        <v>264</v>
      </c>
      <c r="F189" s="6" t="s">
        <v>269</v>
      </c>
      <c r="G189" s="6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2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4" t="s">
        <v>5</v>
      </c>
      <c r="S189" s="12" t="s">
        <v>275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263</v>
      </c>
      <c r="E190" s="5" t="s">
        <v>264</v>
      </c>
      <c r="F190" s="6" t="s">
        <v>269</v>
      </c>
      <c r="G190" s="6" t="s">
        <v>265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2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4" t="s">
        <v>5</v>
      </c>
      <c r="S190" s="12" t="s">
        <v>275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263</v>
      </c>
      <c r="E191" s="5" t="s">
        <v>264</v>
      </c>
      <c r="F191" s="6" t="s">
        <v>269</v>
      </c>
      <c r="G191" s="6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2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4" t="s">
        <v>5</v>
      </c>
      <c r="S191" s="12" t="s">
        <v>275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263</v>
      </c>
      <c r="E192" s="5" t="s">
        <v>264</v>
      </c>
      <c r="F192" s="6" t="s">
        <v>269</v>
      </c>
      <c r="G192" s="6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2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4" t="s">
        <v>5</v>
      </c>
      <c r="S192" s="12" t="s">
        <v>275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263</v>
      </c>
      <c r="E193" s="5" t="s">
        <v>264</v>
      </c>
      <c r="F193" s="6" t="s">
        <v>269</v>
      </c>
      <c r="G193" s="6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2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4" t="s">
        <v>5</v>
      </c>
      <c r="S193" s="12" t="s">
        <v>275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267</v>
      </c>
      <c r="E194" s="5" t="s">
        <v>34</v>
      </c>
      <c r="F194" s="6" t="s">
        <v>35</v>
      </c>
      <c r="G194" s="6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2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4" t="s">
        <v>5</v>
      </c>
      <c r="S194" s="1" t="s">
        <v>276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267</v>
      </c>
      <c r="E195" s="5" t="s">
        <v>34</v>
      </c>
      <c r="F195" s="6" t="s">
        <v>35</v>
      </c>
      <c r="G195" s="6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2">
        <v>100</v>
      </c>
      <c r="O195" s="7">
        <f t="shared" si="52"/>
        <v>-100</v>
      </c>
      <c r="P195" s="7">
        <f t="shared" si="41"/>
        <v>0</v>
      </c>
      <c r="Q195" s="8">
        <f t="shared" ref="Q195:Q225" si="67">SUM(Q194+N195)</f>
        <v>244500.49999999997</v>
      </c>
      <c r="R195" s="44" t="s">
        <v>5</v>
      </c>
      <c r="S195" s="1" t="s">
        <v>276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268</v>
      </c>
      <c r="E196" s="5" t="s">
        <v>264</v>
      </c>
      <c r="F196" s="6" t="s">
        <v>269</v>
      </c>
      <c r="G196" s="6" t="s">
        <v>266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2">
        <v>130</v>
      </c>
      <c r="O196" s="7">
        <f t="shared" ref="O196:O204" si="70">-N196</f>
        <v>-130</v>
      </c>
      <c r="P196" s="7">
        <f t="shared" si="41"/>
        <v>0</v>
      </c>
      <c r="Q196" s="8">
        <f t="shared" si="67"/>
        <v>244630.49999999997</v>
      </c>
      <c r="R196" s="44" t="s">
        <v>5</v>
      </c>
      <c r="S196" s="12" t="s">
        <v>275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272</v>
      </c>
      <c r="E197" s="5" t="s">
        <v>233</v>
      </c>
      <c r="F197" s="1" t="s">
        <v>234</v>
      </c>
      <c r="G197" s="6" t="s">
        <v>241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2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4" t="s">
        <v>5</v>
      </c>
      <c r="S197" s="1" t="s">
        <v>277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272</v>
      </c>
      <c r="E198" s="5" t="s">
        <v>233</v>
      </c>
      <c r="F198" s="1" t="s">
        <v>234</v>
      </c>
      <c r="G198" s="6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2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4" t="s">
        <v>5</v>
      </c>
      <c r="S198" s="1" t="s">
        <v>277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272</v>
      </c>
      <c r="E199" s="5" t="s">
        <v>233</v>
      </c>
      <c r="F199" s="1" t="s">
        <v>234</v>
      </c>
      <c r="G199" s="6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2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4" t="s">
        <v>5</v>
      </c>
      <c r="S199" s="1" t="s">
        <v>277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272</v>
      </c>
      <c r="E200" s="5" t="s">
        <v>233</v>
      </c>
      <c r="F200" s="1" t="s">
        <v>234</v>
      </c>
      <c r="G200" s="6" t="s">
        <v>237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2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4" t="s">
        <v>5</v>
      </c>
      <c r="S200" s="1" t="s">
        <v>277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272</v>
      </c>
      <c r="E201" s="5" t="s">
        <v>233</v>
      </c>
      <c r="F201" s="1" t="s">
        <v>234</v>
      </c>
      <c r="G201" s="6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2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4" t="s">
        <v>5</v>
      </c>
      <c r="S201" s="1" t="s">
        <v>278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272</v>
      </c>
      <c r="E202" s="5" t="s">
        <v>233</v>
      </c>
      <c r="F202" s="1" t="s">
        <v>234</v>
      </c>
      <c r="G202" s="6" t="s">
        <v>240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2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4" t="s">
        <v>5</v>
      </c>
      <c r="S202" s="1" t="s">
        <v>278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273</v>
      </c>
      <c r="E203" s="5" t="s">
        <v>34</v>
      </c>
      <c r="F203" s="6" t="s">
        <v>35</v>
      </c>
      <c r="G203" s="6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2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4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280</v>
      </c>
      <c r="E204" s="5" t="s">
        <v>6</v>
      </c>
      <c r="F204" s="6" t="s">
        <v>7</v>
      </c>
      <c r="G204" s="6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2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4" t="s">
        <v>5</v>
      </c>
      <c r="S204" s="1" t="s">
        <v>290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281</v>
      </c>
      <c r="E205" s="5" t="s">
        <v>22</v>
      </c>
      <c r="F205" s="6" t="s">
        <v>23</v>
      </c>
      <c r="G205" s="15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20">
        <f t="shared" ref="L205:L221" si="79">MONTH(K205)</f>
        <v>6</v>
      </c>
      <c r="M205" s="20">
        <f t="shared" ref="M205:M221" si="80">YEAR(K205)</f>
        <v>2021</v>
      </c>
      <c r="N205" s="32">
        <v>7370</v>
      </c>
      <c r="P205" s="7">
        <f t="shared" si="41"/>
        <v>7370</v>
      </c>
      <c r="Q205" s="8">
        <f t="shared" si="67"/>
        <v>257117.49999999997</v>
      </c>
      <c r="R205" s="44" t="s">
        <v>91</v>
      </c>
      <c r="S205" s="12"/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281</v>
      </c>
      <c r="E206" s="5" t="s">
        <v>22</v>
      </c>
      <c r="F206" s="6" t="s">
        <v>23</v>
      </c>
      <c r="G206" s="6" t="s">
        <v>237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2">
        <v>1069.2</v>
      </c>
      <c r="P206" s="7">
        <f t="shared" si="41"/>
        <v>1069.2</v>
      </c>
      <c r="Q206" s="8">
        <f t="shared" si="67"/>
        <v>258186.69999999998</v>
      </c>
      <c r="R206" s="44" t="s">
        <v>91</v>
      </c>
      <c r="S206" s="12"/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281</v>
      </c>
      <c r="E207" s="5" t="s">
        <v>22</v>
      </c>
      <c r="F207" s="6" t="s">
        <v>23</v>
      </c>
      <c r="G207" s="6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2">
        <v>360</v>
      </c>
      <c r="P207" s="7">
        <f t="shared" si="41"/>
        <v>360</v>
      </c>
      <c r="Q207" s="8">
        <f t="shared" si="67"/>
        <v>258546.69999999998</v>
      </c>
      <c r="R207" s="44" t="s">
        <v>91</v>
      </c>
      <c r="S207" s="12"/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281</v>
      </c>
      <c r="E208" s="5" t="s">
        <v>22</v>
      </c>
      <c r="F208" s="6" t="s">
        <v>23</v>
      </c>
      <c r="G208" s="6" t="s">
        <v>284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2">
        <v>312</v>
      </c>
      <c r="P208" s="7">
        <f t="shared" ref="P208:P247" si="87">SUM(N208+O208)</f>
        <v>312</v>
      </c>
      <c r="Q208" s="8">
        <f t="shared" si="67"/>
        <v>258858.69999999998</v>
      </c>
      <c r="R208" s="44" t="s">
        <v>91</v>
      </c>
      <c r="S208" s="12"/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282</v>
      </c>
      <c r="E209" s="5" t="s">
        <v>53</v>
      </c>
      <c r="F209" s="6" t="s">
        <v>54</v>
      </c>
      <c r="G209" s="6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2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4" t="s">
        <v>5</v>
      </c>
      <c r="S209" s="12" t="s">
        <v>306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282</v>
      </c>
      <c r="E210" s="5" t="s">
        <v>53</v>
      </c>
      <c r="F210" s="6" t="s">
        <v>54</v>
      </c>
      <c r="G210" s="6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2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4" t="s">
        <v>5</v>
      </c>
      <c r="S210" s="12" t="s">
        <v>306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282</v>
      </c>
      <c r="E211" s="5" t="s">
        <v>53</v>
      </c>
      <c r="F211" s="6" t="s">
        <v>54</v>
      </c>
      <c r="G211" s="6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2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4" t="s">
        <v>5</v>
      </c>
      <c r="S211" s="12" t="s">
        <v>306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285</v>
      </c>
      <c r="E212" s="5" t="s">
        <v>286</v>
      </c>
      <c r="F212" s="6" t="s">
        <v>287</v>
      </c>
      <c r="G212" s="6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2">
        <v>1694</v>
      </c>
      <c r="O212" s="7">
        <f t="shared" ref="O212:O214" si="92">-N212</f>
        <v>-1694</v>
      </c>
      <c r="P212" s="7">
        <f t="shared" si="87"/>
        <v>0</v>
      </c>
      <c r="Q212" s="8">
        <f t="shared" si="67"/>
        <v>261752.69999999998</v>
      </c>
      <c r="R212" s="44" t="s">
        <v>5</v>
      </c>
      <c r="S212" s="1" t="s">
        <v>289</v>
      </c>
    </row>
    <row r="213" spans="1:19" x14ac:dyDescent="0.35">
      <c r="A213" s="4">
        <v>44253</v>
      </c>
      <c r="B213" s="20">
        <f t="shared" ref="B213:B220" si="93">MONTH(A213)</f>
        <v>2</v>
      </c>
      <c r="C213" s="20">
        <f t="shared" ref="C213:C220" si="94">YEAR(A213)</f>
        <v>2021</v>
      </c>
      <c r="D213" s="5" t="s">
        <v>285</v>
      </c>
      <c r="E213" s="5" t="s">
        <v>286</v>
      </c>
      <c r="F213" s="6" t="s">
        <v>287</v>
      </c>
      <c r="G213" s="6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2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4" t="s">
        <v>5</v>
      </c>
      <c r="S213" s="1" t="s">
        <v>289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285</v>
      </c>
      <c r="E214" s="5" t="s">
        <v>286</v>
      </c>
      <c r="F214" s="6" t="s">
        <v>287</v>
      </c>
      <c r="G214" s="6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2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4" t="s">
        <v>5</v>
      </c>
      <c r="S214" s="1" t="s">
        <v>289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293</v>
      </c>
      <c r="E215" s="5" t="s">
        <v>22</v>
      </c>
      <c r="F215" s="6" t="s">
        <v>23</v>
      </c>
      <c r="G215" s="6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2">
        <v>8976</v>
      </c>
      <c r="P215" s="7">
        <f t="shared" si="87"/>
        <v>8976</v>
      </c>
      <c r="Q215" s="8">
        <f t="shared" si="67"/>
        <v>271056.69999999995</v>
      </c>
      <c r="R215" s="44" t="s">
        <v>91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293</v>
      </c>
      <c r="E216" s="5" t="s">
        <v>22</v>
      </c>
      <c r="F216" s="6" t="s">
        <v>23</v>
      </c>
      <c r="G216" s="6" t="s">
        <v>294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2">
        <v>1496</v>
      </c>
      <c r="P216" s="7">
        <f t="shared" si="87"/>
        <v>1496</v>
      </c>
      <c r="Q216" s="8">
        <f t="shared" si="67"/>
        <v>272552.69999999995</v>
      </c>
      <c r="R216" s="44" t="s">
        <v>91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293</v>
      </c>
      <c r="E217" s="5" t="s">
        <v>22</v>
      </c>
      <c r="F217" s="6" t="s">
        <v>23</v>
      </c>
      <c r="G217" s="6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2">
        <v>2532.6</v>
      </c>
      <c r="P217" s="7">
        <f t="shared" si="87"/>
        <v>2532.6</v>
      </c>
      <c r="Q217" s="8">
        <f t="shared" si="67"/>
        <v>275085.29999999993</v>
      </c>
      <c r="R217" s="44" t="s">
        <v>91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293</v>
      </c>
      <c r="E218" s="5" t="s">
        <v>22</v>
      </c>
      <c r="F218" s="6" t="s">
        <v>23</v>
      </c>
      <c r="G218" s="6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2">
        <v>1809</v>
      </c>
      <c r="P218" s="7">
        <f t="shared" si="87"/>
        <v>1809</v>
      </c>
      <c r="Q218" s="8">
        <f t="shared" si="67"/>
        <v>276894.29999999993</v>
      </c>
      <c r="R218" s="44" t="s">
        <v>91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325</v>
      </c>
      <c r="E219" s="5" t="s">
        <v>296</v>
      </c>
      <c r="F219" s="6" t="s">
        <v>297</v>
      </c>
      <c r="G219" s="6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57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44" t="s">
        <v>5</v>
      </c>
      <c r="S219" s="1" t="s">
        <v>308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325</v>
      </c>
      <c r="E220" s="5" t="s">
        <v>296</v>
      </c>
      <c r="F220" s="6" t="s">
        <v>297</v>
      </c>
      <c r="G220" s="6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57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4" t="s">
        <v>5</v>
      </c>
      <c r="S220" s="1" t="s">
        <v>308</v>
      </c>
    </row>
    <row r="221" spans="1:19" x14ac:dyDescent="0.35">
      <c r="A221" s="4">
        <v>44265</v>
      </c>
      <c r="B221" s="20">
        <f t="shared" ref="B221:B263" si="96">MONTH(A221)</f>
        <v>3</v>
      </c>
      <c r="C221" s="20">
        <f t="shared" ref="C221:C263" si="97">YEAR(A221)</f>
        <v>2021</v>
      </c>
      <c r="D221" s="5" t="s">
        <v>325</v>
      </c>
      <c r="E221" s="5" t="s">
        <v>296</v>
      </c>
      <c r="F221" s="6" t="s">
        <v>297</v>
      </c>
      <c r="G221" s="6" t="s">
        <v>298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57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4" t="s">
        <v>5</v>
      </c>
      <c r="S221" s="1" t="s">
        <v>308</v>
      </c>
    </row>
    <row r="222" spans="1:19" x14ac:dyDescent="0.35">
      <c r="A222" s="4">
        <v>44266</v>
      </c>
      <c r="B222" s="20">
        <f t="shared" si="96"/>
        <v>3</v>
      </c>
      <c r="C222" s="20">
        <f t="shared" si="97"/>
        <v>2021</v>
      </c>
      <c r="D222" s="5" t="s">
        <v>326</v>
      </c>
      <c r="E222" s="5" t="s">
        <v>61</v>
      </c>
      <c r="F222" s="6" t="s">
        <v>60</v>
      </c>
      <c r="G222" s="6" t="s">
        <v>294</v>
      </c>
      <c r="H222" s="5">
        <v>2</v>
      </c>
      <c r="I222" s="5" t="s">
        <v>51</v>
      </c>
      <c r="J222" s="5">
        <v>60</v>
      </c>
      <c r="K222" s="4">
        <f t="shared" ref="K222:K256" si="98">A222+J222</f>
        <v>44326</v>
      </c>
      <c r="L222" s="20">
        <f t="shared" ref="L222:L226" si="99">MONTH(K222)</f>
        <v>5</v>
      </c>
      <c r="M222" s="20">
        <f t="shared" ref="M222:M226" si="100">YEAR(K222)</f>
        <v>2021</v>
      </c>
      <c r="N222" s="57">
        <v>3212</v>
      </c>
      <c r="P222" s="7">
        <f t="shared" si="87"/>
        <v>3212</v>
      </c>
      <c r="Q222" s="8">
        <f t="shared" si="67"/>
        <v>290913.54999999993</v>
      </c>
      <c r="R222" s="44" t="s">
        <v>91</v>
      </c>
    </row>
    <row r="223" spans="1:19" x14ac:dyDescent="0.35">
      <c r="A223" s="4">
        <v>44266</v>
      </c>
      <c r="B223" s="20">
        <f t="shared" si="96"/>
        <v>3</v>
      </c>
      <c r="C223" s="20">
        <f t="shared" si="97"/>
        <v>2021</v>
      </c>
      <c r="D223" s="5" t="s">
        <v>326</v>
      </c>
      <c r="E223" s="5" t="s">
        <v>61</v>
      </c>
      <c r="F223" s="6" t="s">
        <v>60</v>
      </c>
      <c r="G223" s="6" t="s">
        <v>294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20">
        <f t="shared" si="99"/>
        <v>5</v>
      </c>
      <c r="M223" s="20">
        <f t="shared" si="100"/>
        <v>2021</v>
      </c>
      <c r="N223" s="57">
        <v>1606</v>
      </c>
      <c r="P223" s="7">
        <f t="shared" si="87"/>
        <v>1606</v>
      </c>
      <c r="Q223" s="8">
        <f t="shared" si="67"/>
        <v>292519.54999999993</v>
      </c>
      <c r="R223" s="44" t="s">
        <v>91</v>
      </c>
    </row>
    <row r="224" spans="1:19" x14ac:dyDescent="0.35">
      <c r="A224" s="4">
        <v>44266</v>
      </c>
      <c r="B224" s="20">
        <f t="shared" si="96"/>
        <v>3</v>
      </c>
      <c r="C224" s="20">
        <f t="shared" si="97"/>
        <v>2021</v>
      </c>
      <c r="D224" s="5" t="s">
        <v>326</v>
      </c>
      <c r="E224" s="5" t="s">
        <v>61</v>
      </c>
      <c r="F224" s="6" t="s">
        <v>60</v>
      </c>
      <c r="G224" s="6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20">
        <f t="shared" si="99"/>
        <v>5</v>
      </c>
      <c r="M224" s="20">
        <f t="shared" si="100"/>
        <v>2021</v>
      </c>
      <c r="N224" s="57">
        <v>820.8</v>
      </c>
      <c r="P224" s="7">
        <f t="shared" si="87"/>
        <v>820.8</v>
      </c>
      <c r="Q224" s="8">
        <f t="shared" si="67"/>
        <v>293340.34999999992</v>
      </c>
      <c r="R224" s="44" t="s">
        <v>91</v>
      </c>
    </row>
    <row r="225" spans="1:18" ht="15" customHeight="1" x14ac:dyDescent="0.35">
      <c r="A225" s="4">
        <v>44266</v>
      </c>
      <c r="B225" s="20">
        <f t="shared" si="96"/>
        <v>3</v>
      </c>
      <c r="C225" s="20">
        <f t="shared" si="97"/>
        <v>2021</v>
      </c>
      <c r="D225" s="5" t="s">
        <v>326</v>
      </c>
      <c r="E225" s="5" t="s">
        <v>61</v>
      </c>
      <c r="F225" s="6" t="s">
        <v>60</v>
      </c>
      <c r="G225" s="6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20">
        <f t="shared" si="99"/>
        <v>5</v>
      </c>
      <c r="M225" s="20">
        <f t="shared" si="100"/>
        <v>2021</v>
      </c>
      <c r="N225" s="57">
        <v>820.8</v>
      </c>
      <c r="P225" s="7">
        <f t="shared" si="87"/>
        <v>820.8</v>
      </c>
      <c r="Q225" s="8">
        <f t="shared" si="67"/>
        <v>294161.14999999991</v>
      </c>
      <c r="R225" s="44" t="s">
        <v>91</v>
      </c>
    </row>
    <row r="226" spans="1:18" ht="15" customHeight="1" x14ac:dyDescent="0.35">
      <c r="A226" s="4">
        <v>44316</v>
      </c>
      <c r="B226" s="20">
        <f t="shared" si="96"/>
        <v>4</v>
      </c>
      <c r="C226" s="20">
        <f t="shared" si="97"/>
        <v>2021</v>
      </c>
      <c r="D226" s="5" t="s">
        <v>327</v>
      </c>
      <c r="E226" s="5" t="s">
        <v>233</v>
      </c>
      <c r="F226" s="6" t="s">
        <v>234</v>
      </c>
      <c r="G226" s="6" t="s">
        <v>100</v>
      </c>
      <c r="H226" s="5">
        <v>2</v>
      </c>
      <c r="I226" s="5" t="s">
        <v>345</v>
      </c>
      <c r="J226" s="5">
        <v>0</v>
      </c>
      <c r="K226" s="4">
        <f t="shared" si="98"/>
        <v>44316</v>
      </c>
      <c r="L226" s="20">
        <f t="shared" si="99"/>
        <v>4</v>
      </c>
      <c r="M226" s="20">
        <f t="shared" si="100"/>
        <v>2021</v>
      </c>
      <c r="N226" s="57">
        <v>0</v>
      </c>
      <c r="P226" s="7">
        <f t="shared" si="87"/>
        <v>0</v>
      </c>
      <c r="Q226" s="8">
        <f t="shared" ref="Q226:Q271" si="101">SUM(Q225+N226)</f>
        <v>294161.14999999991</v>
      </c>
      <c r="R226" s="5" t="s">
        <v>345</v>
      </c>
    </row>
    <row r="227" spans="1:18" ht="15" customHeight="1" x14ac:dyDescent="0.35">
      <c r="A227" s="4">
        <v>44316</v>
      </c>
      <c r="B227" s="20">
        <f t="shared" si="96"/>
        <v>4</v>
      </c>
      <c r="C227" s="20">
        <f t="shared" si="97"/>
        <v>2021</v>
      </c>
      <c r="D227" s="5" t="s">
        <v>327</v>
      </c>
      <c r="E227" s="5" t="s">
        <v>233</v>
      </c>
      <c r="F227" s="6" t="s">
        <v>234</v>
      </c>
      <c r="G227" s="6" t="s">
        <v>101</v>
      </c>
      <c r="H227" s="5">
        <v>2</v>
      </c>
      <c r="I227" s="5" t="s">
        <v>345</v>
      </c>
      <c r="J227" s="5">
        <v>0</v>
      </c>
      <c r="K227" s="4">
        <f t="shared" si="98"/>
        <v>44316</v>
      </c>
      <c r="L227" s="20">
        <f t="shared" ref="L227:L262" si="102">MONTH(K227)</f>
        <v>4</v>
      </c>
      <c r="M227" s="20">
        <f t="shared" ref="M227:M262" si="103">YEAR(K227)</f>
        <v>2021</v>
      </c>
      <c r="N227" s="57">
        <v>0</v>
      </c>
      <c r="P227" s="7">
        <f t="shared" si="87"/>
        <v>0</v>
      </c>
      <c r="Q227" s="8">
        <f t="shared" si="101"/>
        <v>294161.14999999991</v>
      </c>
      <c r="R227" s="5" t="s">
        <v>345</v>
      </c>
    </row>
    <row r="228" spans="1:18" ht="15" customHeight="1" x14ac:dyDescent="0.35">
      <c r="A228" s="4">
        <v>44316</v>
      </c>
      <c r="B228" s="20">
        <f t="shared" si="96"/>
        <v>4</v>
      </c>
      <c r="C228" s="20">
        <f t="shared" si="97"/>
        <v>2021</v>
      </c>
      <c r="D228" s="5" t="s">
        <v>327</v>
      </c>
      <c r="E228" s="5" t="s">
        <v>233</v>
      </c>
      <c r="F228" s="6" t="s">
        <v>234</v>
      </c>
      <c r="G228" s="6" t="s">
        <v>17</v>
      </c>
      <c r="H228" s="5">
        <v>3</v>
      </c>
      <c r="I228" s="5" t="s">
        <v>345</v>
      </c>
      <c r="J228" s="5">
        <v>0</v>
      </c>
      <c r="K228" s="4">
        <f t="shared" si="98"/>
        <v>44316</v>
      </c>
      <c r="L228" s="20">
        <f t="shared" si="102"/>
        <v>4</v>
      </c>
      <c r="M228" s="20">
        <f t="shared" si="103"/>
        <v>2021</v>
      </c>
      <c r="N228" s="57">
        <v>0</v>
      </c>
      <c r="P228" s="7">
        <f t="shared" si="87"/>
        <v>0</v>
      </c>
      <c r="Q228" s="8">
        <f t="shared" si="101"/>
        <v>294161.14999999991</v>
      </c>
      <c r="R228" s="5" t="s">
        <v>345</v>
      </c>
    </row>
    <row r="229" spans="1:18" ht="15" customHeight="1" x14ac:dyDescent="0.35">
      <c r="A229" s="4">
        <v>44316</v>
      </c>
      <c r="B229" s="20">
        <f t="shared" si="96"/>
        <v>4</v>
      </c>
      <c r="C229" s="20">
        <f t="shared" si="97"/>
        <v>2021</v>
      </c>
      <c r="D229" s="5" t="s">
        <v>327</v>
      </c>
      <c r="E229" s="5" t="s">
        <v>233</v>
      </c>
      <c r="F229" s="6" t="s">
        <v>234</v>
      </c>
      <c r="G229" s="6" t="s">
        <v>300</v>
      </c>
      <c r="H229" s="5">
        <v>2</v>
      </c>
      <c r="I229" s="5" t="s">
        <v>345</v>
      </c>
      <c r="J229" s="5">
        <v>0</v>
      </c>
      <c r="K229" s="4">
        <f t="shared" si="98"/>
        <v>44316</v>
      </c>
      <c r="L229" s="20">
        <f t="shared" si="102"/>
        <v>4</v>
      </c>
      <c r="M229" s="20">
        <f t="shared" si="103"/>
        <v>2021</v>
      </c>
      <c r="N229" s="57">
        <v>0</v>
      </c>
      <c r="P229" s="7">
        <f t="shared" si="87"/>
        <v>0</v>
      </c>
      <c r="Q229" s="8">
        <f t="shared" si="101"/>
        <v>294161.14999999991</v>
      </c>
      <c r="R229" s="5" t="s">
        <v>345</v>
      </c>
    </row>
    <row r="230" spans="1:18" ht="15" customHeight="1" x14ac:dyDescent="0.35">
      <c r="A230" s="4">
        <v>44316</v>
      </c>
      <c r="B230" s="20">
        <f t="shared" si="96"/>
        <v>4</v>
      </c>
      <c r="C230" s="20">
        <f t="shared" si="97"/>
        <v>2021</v>
      </c>
      <c r="D230" s="5" t="s">
        <v>327</v>
      </c>
      <c r="E230" s="5" t="s">
        <v>233</v>
      </c>
      <c r="F230" s="6" t="s">
        <v>234</v>
      </c>
      <c r="G230" s="6" t="s">
        <v>24</v>
      </c>
      <c r="H230" s="5">
        <v>3</v>
      </c>
      <c r="I230" s="5" t="s">
        <v>345</v>
      </c>
      <c r="J230" s="5">
        <v>0</v>
      </c>
      <c r="K230" s="4">
        <f t="shared" si="98"/>
        <v>44316</v>
      </c>
      <c r="L230" s="20">
        <f t="shared" si="102"/>
        <v>4</v>
      </c>
      <c r="M230" s="20">
        <f t="shared" si="103"/>
        <v>2021</v>
      </c>
      <c r="N230" s="57">
        <v>0</v>
      </c>
      <c r="P230" s="7">
        <f t="shared" si="87"/>
        <v>0</v>
      </c>
      <c r="Q230" s="8">
        <f t="shared" si="101"/>
        <v>294161.14999999991</v>
      </c>
      <c r="R230" s="5" t="s">
        <v>345</v>
      </c>
    </row>
    <row r="231" spans="1:18" ht="15" customHeight="1" x14ac:dyDescent="0.35">
      <c r="A231" s="4">
        <v>44316</v>
      </c>
      <c r="B231" s="20">
        <f t="shared" si="96"/>
        <v>4</v>
      </c>
      <c r="C231" s="20">
        <f t="shared" si="97"/>
        <v>2021</v>
      </c>
      <c r="D231" s="5" t="s">
        <v>327</v>
      </c>
      <c r="E231" s="5" t="s">
        <v>233</v>
      </c>
      <c r="F231" s="6" t="s">
        <v>234</v>
      </c>
      <c r="G231" s="6" t="s">
        <v>183</v>
      </c>
      <c r="H231" s="5">
        <v>4</v>
      </c>
      <c r="I231" s="5" t="s">
        <v>345</v>
      </c>
      <c r="J231" s="5">
        <v>0</v>
      </c>
      <c r="K231" s="4">
        <f t="shared" si="98"/>
        <v>44316</v>
      </c>
      <c r="L231" s="20">
        <f t="shared" si="102"/>
        <v>4</v>
      </c>
      <c r="M231" s="20">
        <f t="shared" si="103"/>
        <v>2021</v>
      </c>
      <c r="N231" s="57">
        <v>0</v>
      </c>
      <c r="P231" s="7">
        <f t="shared" si="87"/>
        <v>0</v>
      </c>
      <c r="Q231" s="8">
        <f t="shared" si="101"/>
        <v>294161.14999999991</v>
      </c>
      <c r="R231" s="5" t="s">
        <v>345</v>
      </c>
    </row>
    <row r="232" spans="1:18" ht="15" customHeight="1" x14ac:dyDescent="0.35">
      <c r="A232" s="4">
        <v>44316</v>
      </c>
      <c r="B232" s="20">
        <f t="shared" si="96"/>
        <v>4</v>
      </c>
      <c r="C232" s="20">
        <f t="shared" si="97"/>
        <v>2021</v>
      </c>
      <c r="D232" s="5" t="s">
        <v>327</v>
      </c>
      <c r="E232" s="5" t="s">
        <v>233</v>
      </c>
      <c r="F232" s="6" t="s">
        <v>234</v>
      </c>
      <c r="G232" s="6" t="s">
        <v>301</v>
      </c>
      <c r="H232" s="5">
        <v>1</v>
      </c>
      <c r="I232" s="5" t="s">
        <v>345</v>
      </c>
      <c r="J232" s="5">
        <v>0</v>
      </c>
      <c r="K232" s="4">
        <f t="shared" si="98"/>
        <v>44316</v>
      </c>
      <c r="L232" s="20">
        <f t="shared" si="102"/>
        <v>4</v>
      </c>
      <c r="M232" s="20">
        <f t="shared" si="103"/>
        <v>2021</v>
      </c>
      <c r="N232" s="57">
        <v>0</v>
      </c>
      <c r="P232" s="7">
        <f t="shared" si="87"/>
        <v>0</v>
      </c>
      <c r="Q232" s="8">
        <f t="shared" si="101"/>
        <v>294161.14999999991</v>
      </c>
      <c r="R232" s="5" t="s">
        <v>345</v>
      </c>
    </row>
    <row r="233" spans="1:18" ht="15" customHeight="1" x14ac:dyDescent="0.35">
      <c r="A233" s="4">
        <v>44316</v>
      </c>
      <c r="B233" s="20">
        <f t="shared" si="96"/>
        <v>4</v>
      </c>
      <c r="C233" s="20">
        <f t="shared" si="97"/>
        <v>2021</v>
      </c>
      <c r="D233" s="5" t="s">
        <v>327</v>
      </c>
      <c r="E233" s="5" t="s">
        <v>233</v>
      </c>
      <c r="F233" s="6" t="s">
        <v>234</v>
      </c>
      <c r="G233" s="6" t="s">
        <v>302</v>
      </c>
      <c r="H233" s="5">
        <v>2</v>
      </c>
      <c r="I233" s="5" t="s">
        <v>345</v>
      </c>
      <c r="J233" s="5">
        <v>0</v>
      </c>
      <c r="K233" s="4">
        <f t="shared" si="98"/>
        <v>44316</v>
      </c>
      <c r="L233" s="20">
        <f t="shared" si="102"/>
        <v>4</v>
      </c>
      <c r="M233" s="20">
        <f t="shared" si="103"/>
        <v>2021</v>
      </c>
      <c r="N233" s="57">
        <v>0</v>
      </c>
      <c r="P233" s="7">
        <f t="shared" si="87"/>
        <v>0</v>
      </c>
      <c r="Q233" s="8">
        <f t="shared" si="101"/>
        <v>294161.14999999991</v>
      </c>
      <c r="R233" s="5" t="s">
        <v>345</v>
      </c>
    </row>
    <row r="234" spans="1:18" ht="15" customHeight="1" x14ac:dyDescent="0.35">
      <c r="A234" s="4">
        <v>44316</v>
      </c>
      <c r="B234" s="20">
        <f t="shared" si="96"/>
        <v>4</v>
      </c>
      <c r="C234" s="20">
        <f t="shared" si="97"/>
        <v>2021</v>
      </c>
      <c r="D234" s="5" t="s">
        <v>327</v>
      </c>
      <c r="E234" s="5" t="s">
        <v>233</v>
      </c>
      <c r="F234" s="6" t="s">
        <v>234</v>
      </c>
      <c r="G234" s="6" t="s">
        <v>303</v>
      </c>
      <c r="H234" s="5">
        <v>1</v>
      </c>
      <c r="I234" s="5" t="s">
        <v>345</v>
      </c>
      <c r="J234" s="5">
        <v>0</v>
      </c>
      <c r="K234" s="4">
        <f t="shared" si="98"/>
        <v>44316</v>
      </c>
      <c r="L234" s="20">
        <f t="shared" si="102"/>
        <v>4</v>
      </c>
      <c r="M234" s="20">
        <f t="shared" si="103"/>
        <v>2021</v>
      </c>
      <c r="N234" s="57">
        <v>0</v>
      </c>
      <c r="P234" s="7">
        <f t="shared" si="87"/>
        <v>0</v>
      </c>
      <c r="Q234" s="8">
        <f t="shared" si="101"/>
        <v>294161.14999999991</v>
      </c>
      <c r="R234" s="5" t="s">
        <v>345</v>
      </c>
    </row>
    <row r="235" spans="1:18" ht="15" customHeight="1" x14ac:dyDescent="0.35">
      <c r="A235" s="4">
        <v>44316</v>
      </c>
      <c r="B235" s="20">
        <f t="shared" si="96"/>
        <v>4</v>
      </c>
      <c r="C235" s="20">
        <f t="shared" si="97"/>
        <v>2021</v>
      </c>
      <c r="D235" s="5" t="s">
        <v>327</v>
      </c>
      <c r="E235" s="5" t="s">
        <v>233</v>
      </c>
      <c r="F235" s="6" t="s">
        <v>234</v>
      </c>
      <c r="G235" s="6" t="s">
        <v>304</v>
      </c>
      <c r="H235" s="5">
        <v>1</v>
      </c>
      <c r="I235" s="5" t="s">
        <v>345</v>
      </c>
      <c r="J235" s="5">
        <v>0</v>
      </c>
      <c r="K235" s="4">
        <f t="shared" si="98"/>
        <v>44316</v>
      </c>
      <c r="L235" s="20">
        <f t="shared" si="102"/>
        <v>4</v>
      </c>
      <c r="M235" s="20">
        <f t="shared" si="103"/>
        <v>2021</v>
      </c>
      <c r="N235" s="57">
        <v>0</v>
      </c>
      <c r="P235" s="7">
        <f t="shared" si="87"/>
        <v>0</v>
      </c>
      <c r="Q235" s="8">
        <f t="shared" si="101"/>
        <v>294161.14999999991</v>
      </c>
      <c r="R235" s="5" t="s">
        <v>345</v>
      </c>
    </row>
    <row r="236" spans="1:18" ht="15.5" customHeight="1" x14ac:dyDescent="0.35">
      <c r="A236" s="4">
        <v>44316</v>
      </c>
      <c r="B236" s="20">
        <f t="shared" si="96"/>
        <v>4</v>
      </c>
      <c r="C236" s="20">
        <f t="shared" si="97"/>
        <v>2021</v>
      </c>
      <c r="D236" s="5" t="s">
        <v>327</v>
      </c>
      <c r="E236" s="5" t="s">
        <v>233</v>
      </c>
      <c r="F236" s="6" t="s">
        <v>234</v>
      </c>
      <c r="G236" s="6" t="s">
        <v>240</v>
      </c>
      <c r="H236" s="5">
        <v>2</v>
      </c>
      <c r="I236" s="5" t="s">
        <v>345</v>
      </c>
      <c r="J236" s="5">
        <v>0</v>
      </c>
      <c r="K236" s="4">
        <f t="shared" si="98"/>
        <v>44316</v>
      </c>
      <c r="L236" s="20">
        <f t="shared" si="102"/>
        <v>4</v>
      </c>
      <c r="M236" s="20">
        <f t="shared" si="103"/>
        <v>2021</v>
      </c>
      <c r="N236" s="57">
        <v>0</v>
      </c>
      <c r="P236" s="7">
        <f t="shared" si="87"/>
        <v>0</v>
      </c>
      <c r="Q236" s="8">
        <f t="shared" si="101"/>
        <v>294161.14999999991</v>
      </c>
      <c r="R236" s="5" t="s">
        <v>345</v>
      </c>
    </row>
    <row r="237" spans="1:18" ht="15" customHeight="1" x14ac:dyDescent="0.35">
      <c r="A237" s="4">
        <v>44278</v>
      </c>
      <c r="B237" s="20">
        <f t="shared" si="96"/>
        <v>3</v>
      </c>
      <c r="C237" s="20">
        <f t="shared" si="97"/>
        <v>2021</v>
      </c>
      <c r="D237" s="5" t="s">
        <v>328</v>
      </c>
      <c r="E237" s="5" t="s">
        <v>22</v>
      </c>
      <c r="F237" s="6" t="s">
        <v>23</v>
      </c>
      <c r="G237" s="6" t="s">
        <v>99</v>
      </c>
      <c r="H237" s="5">
        <v>5</v>
      </c>
      <c r="I237" s="5" t="s">
        <v>50</v>
      </c>
      <c r="J237" s="5">
        <v>120</v>
      </c>
      <c r="K237" s="4">
        <f t="shared" si="98"/>
        <v>44398</v>
      </c>
      <c r="L237" s="20">
        <f t="shared" si="102"/>
        <v>7</v>
      </c>
      <c r="M237" s="20">
        <f t="shared" si="103"/>
        <v>2021</v>
      </c>
      <c r="N237" s="57">
        <v>8140</v>
      </c>
      <c r="P237" s="7">
        <f t="shared" si="87"/>
        <v>8140</v>
      </c>
      <c r="Q237" s="8">
        <f t="shared" si="101"/>
        <v>302301.14999999991</v>
      </c>
      <c r="R237" s="44" t="s">
        <v>91</v>
      </c>
    </row>
    <row r="238" spans="1:18" ht="15" customHeight="1" x14ac:dyDescent="0.35">
      <c r="A238" s="4">
        <v>44278</v>
      </c>
      <c r="B238" s="20">
        <f t="shared" si="96"/>
        <v>3</v>
      </c>
      <c r="C238" s="20">
        <f t="shared" si="97"/>
        <v>2021</v>
      </c>
      <c r="D238" s="5" t="s">
        <v>328</v>
      </c>
      <c r="E238" s="5" t="s">
        <v>22</v>
      </c>
      <c r="F238" s="6" t="s">
        <v>23</v>
      </c>
      <c r="G238" s="6" t="s">
        <v>100</v>
      </c>
      <c r="H238" s="5">
        <v>4</v>
      </c>
      <c r="I238" s="5" t="s">
        <v>50</v>
      </c>
      <c r="J238" s="5">
        <v>120</v>
      </c>
      <c r="K238" s="4">
        <f t="shared" si="98"/>
        <v>44398</v>
      </c>
      <c r="L238" s="20">
        <f t="shared" si="102"/>
        <v>7</v>
      </c>
      <c r="M238" s="20">
        <f t="shared" si="103"/>
        <v>2021</v>
      </c>
      <c r="N238" s="57">
        <v>1641.6</v>
      </c>
      <c r="P238" s="7">
        <f t="shared" si="87"/>
        <v>1641.6</v>
      </c>
      <c r="Q238" s="8">
        <f t="shared" si="101"/>
        <v>303942.74999999988</v>
      </c>
      <c r="R238" s="44" t="s">
        <v>91</v>
      </c>
    </row>
    <row r="239" spans="1:18" ht="15" customHeight="1" x14ac:dyDescent="0.35">
      <c r="A239" s="4">
        <v>44278</v>
      </c>
      <c r="B239" s="20">
        <f t="shared" si="96"/>
        <v>3</v>
      </c>
      <c r="C239" s="20">
        <f t="shared" si="97"/>
        <v>2021</v>
      </c>
      <c r="D239" s="5" t="s">
        <v>328</v>
      </c>
      <c r="E239" s="5" t="s">
        <v>22</v>
      </c>
      <c r="F239" s="6" t="s">
        <v>23</v>
      </c>
      <c r="G239" s="6" t="s">
        <v>101</v>
      </c>
      <c r="H239" s="5">
        <v>4</v>
      </c>
      <c r="I239" s="5" t="s">
        <v>50</v>
      </c>
      <c r="J239" s="5">
        <v>120</v>
      </c>
      <c r="K239" s="4">
        <f t="shared" si="98"/>
        <v>44398</v>
      </c>
      <c r="L239" s="20">
        <f t="shared" si="102"/>
        <v>7</v>
      </c>
      <c r="M239" s="20">
        <f t="shared" si="103"/>
        <v>2021</v>
      </c>
      <c r="N239" s="57">
        <v>1641.6</v>
      </c>
      <c r="P239" s="7">
        <f t="shared" si="87"/>
        <v>1641.6</v>
      </c>
      <c r="Q239" s="8">
        <f t="shared" si="101"/>
        <v>305584.34999999986</v>
      </c>
      <c r="R239" s="44" t="s">
        <v>91</v>
      </c>
    </row>
    <row r="240" spans="1:18" ht="15" customHeight="1" x14ac:dyDescent="0.35">
      <c r="A240" s="4">
        <v>44278</v>
      </c>
      <c r="B240" s="20">
        <f t="shared" si="96"/>
        <v>3</v>
      </c>
      <c r="C240" s="20">
        <f t="shared" si="97"/>
        <v>2021</v>
      </c>
      <c r="D240" s="5" t="s">
        <v>328</v>
      </c>
      <c r="E240" s="5" t="s">
        <v>22</v>
      </c>
      <c r="F240" s="6" t="s">
        <v>23</v>
      </c>
      <c r="G240" s="6" t="s">
        <v>46</v>
      </c>
      <c r="H240" s="5">
        <v>4</v>
      </c>
      <c r="I240" s="5" t="s">
        <v>50</v>
      </c>
      <c r="J240" s="5">
        <v>120</v>
      </c>
      <c r="K240" s="4">
        <f t="shared" si="98"/>
        <v>44398</v>
      </c>
      <c r="L240" s="20">
        <f t="shared" si="102"/>
        <v>7</v>
      </c>
      <c r="M240" s="20">
        <f t="shared" si="103"/>
        <v>2021</v>
      </c>
      <c r="N240" s="57">
        <v>380</v>
      </c>
      <c r="P240" s="7">
        <f t="shared" si="87"/>
        <v>380</v>
      </c>
      <c r="Q240" s="8">
        <f t="shared" si="101"/>
        <v>305964.34999999986</v>
      </c>
      <c r="R240" s="44" t="s">
        <v>91</v>
      </c>
    </row>
    <row r="241" spans="1:19" ht="15" customHeight="1" x14ac:dyDescent="0.35">
      <c r="A241" s="4">
        <v>44279</v>
      </c>
      <c r="B241" s="20">
        <f t="shared" si="96"/>
        <v>3</v>
      </c>
      <c r="C241" s="20">
        <f t="shared" si="97"/>
        <v>2021</v>
      </c>
      <c r="D241" s="5" t="s">
        <v>329</v>
      </c>
      <c r="E241" s="5" t="s">
        <v>61</v>
      </c>
      <c r="F241" s="6" t="s">
        <v>60</v>
      </c>
      <c r="G241" s="6" t="s">
        <v>183</v>
      </c>
      <c r="H241" s="5">
        <v>2</v>
      </c>
      <c r="I241" s="5" t="s">
        <v>51</v>
      </c>
      <c r="J241" s="5">
        <v>60</v>
      </c>
      <c r="K241" s="4">
        <f t="shared" si="98"/>
        <v>44339</v>
      </c>
      <c r="L241" s="20">
        <f t="shared" si="102"/>
        <v>5</v>
      </c>
      <c r="M241" s="20">
        <f t="shared" si="103"/>
        <v>2021</v>
      </c>
      <c r="N241" s="57">
        <v>90</v>
      </c>
      <c r="P241" s="7">
        <f t="shared" si="87"/>
        <v>90</v>
      </c>
      <c r="Q241" s="8">
        <f t="shared" si="101"/>
        <v>306054.34999999986</v>
      </c>
      <c r="R241" s="44" t="s">
        <v>91</v>
      </c>
    </row>
    <row r="242" spans="1:19" ht="15" customHeight="1" x14ac:dyDescent="0.35">
      <c r="A242" s="4">
        <v>44279</v>
      </c>
      <c r="B242" s="20">
        <f t="shared" si="96"/>
        <v>3</v>
      </c>
      <c r="C242" s="20">
        <f t="shared" si="97"/>
        <v>2021</v>
      </c>
      <c r="D242" s="5" t="s">
        <v>330</v>
      </c>
      <c r="E242" s="5" t="s">
        <v>63</v>
      </c>
      <c r="F242" s="6" t="s">
        <v>64</v>
      </c>
      <c r="G242" s="6" t="s">
        <v>305</v>
      </c>
      <c r="H242" s="5">
        <v>5</v>
      </c>
      <c r="I242" s="5" t="s">
        <v>50</v>
      </c>
      <c r="J242" s="5" t="s">
        <v>154</v>
      </c>
      <c r="K242" s="4">
        <f t="shared" si="98"/>
        <v>44399</v>
      </c>
      <c r="L242" s="20">
        <f t="shared" si="102"/>
        <v>7</v>
      </c>
      <c r="M242" s="20">
        <f t="shared" si="103"/>
        <v>2021</v>
      </c>
      <c r="N242" s="57">
        <v>8250</v>
      </c>
      <c r="P242" s="7">
        <f t="shared" si="87"/>
        <v>8250</v>
      </c>
      <c r="Q242" s="8">
        <f t="shared" si="101"/>
        <v>314304.34999999986</v>
      </c>
      <c r="R242" s="44" t="s">
        <v>91</v>
      </c>
    </row>
    <row r="243" spans="1:19" ht="15" customHeight="1" x14ac:dyDescent="0.35">
      <c r="A243" s="4">
        <v>44279</v>
      </c>
      <c r="B243" s="20">
        <f t="shared" si="96"/>
        <v>3</v>
      </c>
      <c r="C243" s="20">
        <f t="shared" si="97"/>
        <v>2021</v>
      </c>
      <c r="D243" s="5" t="s">
        <v>330</v>
      </c>
      <c r="E243" s="5" t="s">
        <v>63</v>
      </c>
      <c r="F243" s="6" t="s">
        <v>64</v>
      </c>
      <c r="G243" s="6" t="s">
        <v>224</v>
      </c>
      <c r="H243" s="5">
        <v>5</v>
      </c>
      <c r="I243" s="5" t="s">
        <v>50</v>
      </c>
      <c r="J243" s="5" t="s">
        <v>154</v>
      </c>
      <c r="K243" s="4">
        <f t="shared" si="98"/>
        <v>44399</v>
      </c>
      <c r="L243" s="20">
        <f t="shared" si="102"/>
        <v>7</v>
      </c>
      <c r="M243" s="20">
        <f t="shared" si="103"/>
        <v>2021</v>
      </c>
      <c r="N243" s="57">
        <v>1170</v>
      </c>
      <c r="P243" s="7">
        <f t="shared" si="87"/>
        <v>1170</v>
      </c>
      <c r="Q243" s="8">
        <f t="shared" si="101"/>
        <v>315474.34999999986</v>
      </c>
      <c r="R243" s="44" t="s">
        <v>91</v>
      </c>
    </row>
    <row r="244" spans="1:19" ht="15" customHeight="1" x14ac:dyDescent="0.35">
      <c r="A244" s="4">
        <v>44279</v>
      </c>
      <c r="B244" s="20">
        <f t="shared" si="96"/>
        <v>3</v>
      </c>
      <c r="C244" s="20">
        <f t="shared" si="97"/>
        <v>2021</v>
      </c>
      <c r="D244" s="5" t="s">
        <v>330</v>
      </c>
      <c r="E244" s="5" t="s">
        <v>63</v>
      </c>
      <c r="F244" s="6" t="s">
        <v>64</v>
      </c>
      <c r="G244" s="6" t="s">
        <v>66</v>
      </c>
      <c r="H244" s="5">
        <v>5</v>
      </c>
      <c r="I244" s="5" t="s">
        <v>50</v>
      </c>
      <c r="J244" s="5" t="s">
        <v>154</v>
      </c>
      <c r="K244" s="4">
        <f t="shared" si="98"/>
        <v>44399</v>
      </c>
      <c r="L244" s="20">
        <f t="shared" si="102"/>
        <v>7</v>
      </c>
      <c r="M244" s="20">
        <f t="shared" si="103"/>
        <v>2021</v>
      </c>
      <c r="N244" s="57">
        <v>275</v>
      </c>
      <c r="P244" s="7">
        <f t="shared" si="87"/>
        <v>275</v>
      </c>
      <c r="Q244" s="8">
        <f t="shared" si="101"/>
        <v>315749.34999999986</v>
      </c>
      <c r="R244" s="44" t="s">
        <v>91</v>
      </c>
    </row>
    <row r="245" spans="1:19" ht="15" customHeight="1" x14ac:dyDescent="0.35">
      <c r="A245" s="4">
        <v>44279</v>
      </c>
      <c r="B245" s="20">
        <f t="shared" si="96"/>
        <v>3</v>
      </c>
      <c r="C245" s="20">
        <f t="shared" si="97"/>
        <v>2021</v>
      </c>
      <c r="D245" s="5" t="s">
        <v>330</v>
      </c>
      <c r="E245" s="5" t="s">
        <v>63</v>
      </c>
      <c r="F245" s="6" t="s">
        <v>64</v>
      </c>
      <c r="G245" s="6" t="s">
        <v>46</v>
      </c>
      <c r="H245" s="5">
        <v>4</v>
      </c>
      <c r="I245" s="5" t="s">
        <v>50</v>
      </c>
      <c r="J245" s="5" t="s">
        <v>154</v>
      </c>
      <c r="K245" s="4">
        <f t="shared" si="98"/>
        <v>44399</v>
      </c>
      <c r="L245" s="20">
        <f t="shared" si="102"/>
        <v>7</v>
      </c>
      <c r="M245" s="20">
        <f t="shared" si="103"/>
        <v>2021</v>
      </c>
      <c r="N245" s="57">
        <v>380</v>
      </c>
      <c r="P245" s="7">
        <f t="shared" si="87"/>
        <v>380</v>
      </c>
      <c r="Q245" s="8">
        <f t="shared" si="101"/>
        <v>316129.34999999986</v>
      </c>
      <c r="R245" s="44" t="s">
        <v>91</v>
      </c>
    </row>
    <row r="246" spans="1:19" ht="15" customHeight="1" x14ac:dyDescent="0.35">
      <c r="A246" s="4">
        <v>44280</v>
      </c>
      <c r="B246" s="20">
        <f t="shared" si="96"/>
        <v>3</v>
      </c>
      <c r="C246" s="20">
        <f t="shared" si="97"/>
        <v>2021</v>
      </c>
      <c r="D246" s="5" t="s">
        <v>331</v>
      </c>
      <c r="E246" s="5" t="s">
        <v>264</v>
      </c>
      <c r="F246" s="6" t="s">
        <v>269</v>
      </c>
      <c r="G246" s="6" t="s">
        <v>24</v>
      </c>
      <c r="H246" s="5">
        <v>1</v>
      </c>
      <c r="I246" s="5" t="s">
        <v>5</v>
      </c>
      <c r="J246" s="5">
        <v>0</v>
      </c>
      <c r="K246" s="4">
        <f t="shared" si="98"/>
        <v>44280</v>
      </c>
      <c r="L246" s="20">
        <f t="shared" si="102"/>
        <v>3</v>
      </c>
      <c r="M246" s="20">
        <f t="shared" si="103"/>
        <v>2021</v>
      </c>
      <c r="N246" s="57">
        <v>240</v>
      </c>
      <c r="O246" s="7">
        <f t="shared" ref="O246" si="104">-N246</f>
        <v>-240</v>
      </c>
      <c r="P246" s="7">
        <f t="shared" si="87"/>
        <v>0</v>
      </c>
      <c r="Q246" s="8">
        <f t="shared" si="101"/>
        <v>316369.34999999986</v>
      </c>
      <c r="R246" s="44" t="s">
        <v>5</v>
      </c>
      <c r="S246" s="1" t="s">
        <v>323</v>
      </c>
    </row>
    <row r="247" spans="1:19" ht="15" customHeight="1" x14ac:dyDescent="0.35">
      <c r="A247" s="4">
        <v>44285</v>
      </c>
      <c r="B247" s="20">
        <f t="shared" si="96"/>
        <v>3</v>
      </c>
      <c r="C247" s="20">
        <f t="shared" si="97"/>
        <v>2021</v>
      </c>
      <c r="D247" s="5" t="s">
        <v>332</v>
      </c>
      <c r="E247" s="5" t="s">
        <v>22</v>
      </c>
      <c r="F247" s="6" t="s">
        <v>23</v>
      </c>
      <c r="G247" s="6" t="s">
        <v>309</v>
      </c>
      <c r="H247" s="5">
        <v>2</v>
      </c>
      <c r="I247" s="5" t="s">
        <v>50</v>
      </c>
      <c r="J247" s="5">
        <v>120</v>
      </c>
      <c r="K247" s="4">
        <f t="shared" si="98"/>
        <v>44405</v>
      </c>
      <c r="L247" s="20">
        <f t="shared" si="102"/>
        <v>7</v>
      </c>
      <c r="M247" s="20">
        <f t="shared" si="103"/>
        <v>2021</v>
      </c>
      <c r="N247" s="57">
        <v>3510</v>
      </c>
      <c r="P247" s="7">
        <f t="shared" si="87"/>
        <v>3510</v>
      </c>
      <c r="Q247" s="8">
        <f t="shared" si="101"/>
        <v>319879.34999999986</v>
      </c>
      <c r="R247" s="44" t="s">
        <v>91</v>
      </c>
    </row>
    <row r="248" spans="1:19" ht="15" customHeight="1" x14ac:dyDescent="0.35">
      <c r="A248" s="4">
        <v>44287</v>
      </c>
      <c r="B248" s="20">
        <f t="shared" si="96"/>
        <v>4</v>
      </c>
      <c r="C248" s="20">
        <f t="shared" si="97"/>
        <v>2021</v>
      </c>
      <c r="D248" s="5" t="s">
        <v>333</v>
      </c>
      <c r="E248" s="5" t="s">
        <v>19</v>
      </c>
      <c r="F248" s="1" t="s">
        <v>20</v>
      </c>
      <c r="G248" s="2" t="s">
        <v>69</v>
      </c>
      <c r="H248" s="5">
        <v>3</v>
      </c>
      <c r="I248" s="5" t="s">
        <v>72</v>
      </c>
      <c r="J248" s="5">
        <v>45</v>
      </c>
      <c r="K248" s="4">
        <f t="shared" si="98"/>
        <v>44332</v>
      </c>
      <c r="L248" s="20">
        <f t="shared" si="102"/>
        <v>5</v>
      </c>
      <c r="M248" s="20">
        <f t="shared" si="103"/>
        <v>2021</v>
      </c>
      <c r="N248" s="57">
        <v>5412</v>
      </c>
      <c r="P248" s="7">
        <f t="shared" ref="P248:P271" si="105">SUM(N248+O248)</f>
        <v>5412</v>
      </c>
      <c r="Q248" s="8">
        <f t="shared" si="101"/>
        <v>325291.34999999986</v>
      </c>
      <c r="R248" s="5" t="s">
        <v>91</v>
      </c>
      <c r="S248" s="66" t="s">
        <v>311</v>
      </c>
    </row>
    <row r="249" spans="1:19" ht="15" customHeight="1" x14ac:dyDescent="0.35">
      <c r="A249" s="4">
        <v>44287</v>
      </c>
      <c r="B249" s="20">
        <f t="shared" si="96"/>
        <v>4</v>
      </c>
      <c r="C249" s="20">
        <f t="shared" si="97"/>
        <v>2021</v>
      </c>
      <c r="D249" s="5" t="s">
        <v>333</v>
      </c>
      <c r="E249" s="5" t="s">
        <v>19</v>
      </c>
      <c r="F249" s="1" t="s">
        <v>20</v>
      </c>
      <c r="G249" s="73" t="s">
        <v>101</v>
      </c>
      <c r="H249" s="5">
        <v>1</v>
      </c>
      <c r="I249" s="5" t="s">
        <v>72</v>
      </c>
      <c r="J249" s="5">
        <v>45</v>
      </c>
      <c r="K249" s="4">
        <f t="shared" si="98"/>
        <v>44332</v>
      </c>
      <c r="L249" s="20">
        <f t="shared" si="102"/>
        <v>5</v>
      </c>
      <c r="M249" s="20">
        <f t="shared" si="103"/>
        <v>2021</v>
      </c>
      <c r="N249" s="57">
        <v>459</v>
      </c>
      <c r="P249" s="7">
        <f t="shared" si="105"/>
        <v>459</v>
      </c>
      <c r="Q249" s="8">
        <f t="shared" si="101"/>
        <v>325750.34999999986</v>
      </c>
      <c r="R249" s="5" t="s">
        <v>91</v>
      </c>
      <c r="S249" s="66" t="s">
        <v>311</v>
      </c>
    </row>
    <row r="250" spans="1:19" ht="15" customHeight="1" x14ac:dyDescent="0.35">
      <c r="A250" s="4">
        <v>44287</v>
      </c>
      <c r="B250" s="20">
        <f t="shared" si="96"/>
        <v>4</v>
      </c>
      <c r="C250" s="20">
        <f t="shared" si="97"/>
        <v>2021</v>
      </c>
      <c r="D250" s="5" t="s">
        <v>333</v>
      </c>
      <c r="E250" s="5" t="s">
        <v>19</v>
      </c>
      <c r="F250" s="1" t="s">
        <v>20</v>
      </c>
      <c r="G250" s="74" t="s">
        <v>56</v>
      </c>
      <c r="H250" s="5">
        <v>5</v>
      </c>
      <c r="I250" s="5" t="s">
        <v>72</v>
      </c>
      <c r="J250" s="5">
        <v>45</v>
      </c>
      <c r="K250" s="4">
        <f t="shared" si="98"/>
        <v>44332</v>
      </c>
      <c r="L250" s="20">
        <f t="shared" si="102"/>
        <v>5</v>
      </c>
      <c r="M250" s="20">
        <f t="shared" si="103"/>
        <v>2021</v>
      </c>
      <c r="N250" s="57">
        <v>250</v>
      </c>
      <c r="P250" s="7">
        <f t="shared" si="105"/>
        <v>250</v>
      </c>
      <c r="Q250" s="8">
        <f t="shared" si="101"/>
        <v>326000.34999999986</v>
      </c>
      <c r="R250" s="5" t="s">
        <v>91</v>
      </c>
      <c r="S250" s="66" t="s">
        <v>311</v>
      </c>
    </row>
    <row r="251" spans="1:19" ht="15" customHeight="1" x14ac:dyDescent="0.35">
      <c r="A251" s="4">
        <v>44287</v>
      </c>
      <c r="B251" s="20">
        <f t="shared" si="96"/>
        <v>4</v>
      </c>
      <c r="C251" s="20">
        <f t="shared" si="97"/>
        <v>2021</v>
      </c>
      <c r="D251" s="5" t="s">
        <v>333</v>
      </c>
      <c r="E251" s="5" t="s">
        <v>19</v>
      </c>
      <c r="F251" s="1" t="s">
        <v>20</v>
      </c>
      <c r="G251" s="73" t="s">
        <v>46</v>
      </c>
      <c r="H251" s="5">
        <v>5</v>
      </c>
      <c r="I251" s="5" t="s">
        <v>72</v>
      </c>
      <c r="J251" s="5">
        <v>45</v>
      </c>
      <c r="K251" s="4">
        <f t="shared" si="98"/>
        <v>44332</v>
      </c>
      <c r="L251" s="20">
        <f t="shared" si="102"/>
        <v>5</v>
      </c>
      <c r="M251" s="20">
        <f t="shared" si="103"/>
        <v>2021</v>
      </c>
      <c r="N251" s="57">
        <v>500</v>
      </c>
      <c r="P251" s="7">
        <f t="shared" si="105"/>
        <v>500</v>
      </c>
      <c r="Q251" s="8">
        <f t="shared" si="101"/>
        <v>326500.34999999986</v>
      </c>
      <c r="R251" s="5" t="s">
        <v>91</v>
      </c>
      <c r="S251" s="66" t="s">
        <v>311</v>
      </c>
    </row>
    <row r="252" spans="1:19" ht="15" customHeight="1" x14ac:dyDescent="0.35">
      <c r="A252" s="4">
        <v>44287</v>
      </c>
      <c r="B252" s="20">
        <f t="shared" si="96"/>
        <v>4</v>
      </c>
      <c r="C252" s="20">
        <f t="shared" si="97"/>
        <v>2021</v>
      </c>
      <c r="D252" s="5" t="s">
        <v>334</v>
      </c>
      <c r="E252" s="5" t="s">
        <v>19</v>
      </c>
      <c r="F252" s="1" t="s">
        <v>20</v>
      </c>
      <c r="G252" s="1" t="s">
        <v>183</v>
      </c>
      <c r="H252" s="5">
        <v>2</v>
      </c>
      <c r="I252" s="5" t="s">
        <v>72</v>
      </c>
      <c r="J252" s="5">
        <v>45</v>
      </c>
      <c r="K252" s="4">
        <f t="shared" si="98"/>
        <v>44332</v>
      </c>
      <c r="L252" s="20">
        <f t="shared" si="102"/>
        <v>5</v>
      </c>
      <c r="M252" s="20">
        <f t="shared" si="103"/>
        <v>2021</v>
      </c>
      <c r="N252" s="57">
        <v>90</v>
      </c>
      <c r="O252" s="7">
        <f t="shared" ref="O252" si="106">-N252</f>
        <v>-90</v>
      </c>
      <c r="P252" s="7">
        <f t="shared" si="105"/>
        <v>0</v>
      </c>
      <c r="Q252" s="8">
        <f t="shared" si="101"/>
        <v>326590.34999999986</v>
      </c>
      <c r="R252" s="5" t="s">
        <v>91</v>
      </c>
      <c r="S252" s="1" t="s">
        <v>323</v>
      </c>
    </row>
    <row r="253" spans="1:19" ht="15" customHeight="1" x14ac:dyDescent="0.35">
      <c r="A253" s="4">
        <v>44294</v>
      </c>
      <c r="B253" s="20">
        <f t="shared" si="96"/>
        <v>4</v>
      </c>
      <c r="C253" s="20">
        <f t="shared" si="97"/>
        <v>2021</v>
      </c>
      <c r="D253" s="5" t="s">
        <v>335</v>
      </c>
      <c r="E253" s="5" t="s">
        <v>286</v>
      </c>
      <c r="F253" s="1" t="s">
        <v>287</v>
      </c>
      <c r="G253" s="1" t="s">
        <v>99</v>
      </c>
      <c r="H253" s="5">
        <v>1</v>
      </c>
      <c r="I253" s="5" t="s">
        <v>5</v>
      </c>
      <c r="J253" s="5">
        <v>0</v>
      </c>
      <c r="K253" s="4">
        <f t="shared" si="98"/>
        <v>44294</v>
      </c>
      <c r="L253" s="20">
        <f t="shared" si="102"/>
        <v>4</v>
      </c>
      <c r="M253" s="20">
        <f t="shared" si="103"/>
        <v>2021</v>
      </c>
      <c r="N253" s="57">
        <v>1870</v>
      </c>
      <c r="O253" s="7">
        <f t="shared" ref="O253:O255" si="107">-N253</f>
        <v>-1870</v>
      </c>
      <c r="P253" s="7">
        <f t="shared" si="105"/>
        <v>0</v>
      </c>
      <c r="Q253" s="8">
        <f t="shared" si="101"/>
        <v>328460.34999999986</v>
      </c>
      <c r="R253" s="5" t="s">
        <v>5</v>
      </c>
      <c r="S253" s="1" t="s">
        <v>320</v>
      </c>
    </row>
    <row r="254" spans="1:19" ht="15" customHeight="1" x14ac:dyDescent="0.35">
      <c r="A254" s="4">
        <v>44294</v>
      </c>
      <c r="B254" s="20">
        <f t="shared" si="96"/>
        <v>4</v>
      </c>
      <c r="C254" s="20">
        <f t="shared" si="97"/>
        <v>2021</v>
      </c>
      <c r="D254" s="5" t="s">
        <v>335</v>
      </c>
      <c r="E254" s="5" t="s">
        <v>286</v>
      </c>
      <c r="F254" s="1" t="s">
        <v>287</v>
      </c>
      <c r="G254" s="1" t="s">
        <v>185</v>
      </c>
      <c r="H254" s="5">
        <v>1</v>
      </c>
      <c r="I254" s="5" t="s">
        <v>5</v>
      </c>
      <c r="J254" s="5">
        <v>0</v>
      </c>
      <c r="K254" s="4">
        <f t="shared" si="98"/>
        <v>44294</v>
      </c>
      <c r="L254" s="20">
        <f t="shared" si="102"/>
        <v>4</v>
      </c>
      <c r="M254" s="20">
        <f t="shared" si="103"/>
        <v>2021</v>
      </c>
      <c r="N254" s="57">
        <v>255</v>
      </c>
      <c r="O254" s="7">
        <f t="shared" si="107"/>
        <v>-255</v>
      </c>
      <c r="P254" s="7">
        <f t="shared" si="105"/>
        <v>0</v>
      </c>
      <c r="Q254" s="8">
        <f t="shared" si="101"/>
        <v>328715.34999999986</v>
      </c>
      <c r="R254" s="5" t="s">
        <v>5</v>
      </c>
      <c r="S254" s="1" t="s">
        <v>320</v>
      </c>
    </row>
    <row r="255" spans="1:19" ht="15" customHeight="1" x14ac:dyDescent="0.35">
      <c r="A255" s="4">
        <v>44294</v>
      </c>
      <c r="B255" s="20">
        <f t="shared" si="96"/>
        <v>4</v>
      </c>
      <c r="C255" s="20">
        <f t="shared" si="97"/>
        <v>2021</v>
      </c>
      <c r="D255" s="5" t="s">
        <v>335</v>
      </c>
      <c r="E255" s="5" t="s">
        <v>286</v>
      </c>
      <c r="F255" s="1" t="s">
        <v>287</v>
      </c>
      <c r="G255" s="1" t="s">
        <v>46</v>
      </c>
      <c r="H255" s="5">
        <v>1</v>
      </c>
      <c r="I255" s="5" t="s">
        <v>5</v>
      </c>
      <c r="J255" s="5">
        <v>0</v>
      </c>
      <c r="K255" s="4">
        <f t="shared" si="98"/>
        <v>44294</v>
      </c>
      <c r="L255" s="20">
        <f t="shared" si="102"/>
        <v>4</v>
      </c>
      <c r="M255" s="20">
        <f t="shared" si="103"/>
        <v>2021</v>
      </c>
      <c r="N255" s="57">
        <v>100</v>
      </c>
      <c r="O255" s="7">
        <f t="shared" si="107"/>
        <v>-100</v>
      </c>
      <c r="P255" s="7">
        <f t="shared" si="105"/>
        <v>0</v>
      </c>
      <c r="Q255" s="8">
        <f t="shared" si="101"/>
        <v>328815.34999999986</v>
      </c>
      <c r="R255" s="5" t="s">
        <v>5</v>
      </c>
      <c r="S255" s="1" t="s">
        <v>320</v>
      </c>
    </row>
    <row r="256" spans="1:19" ht="15" customHeight="1" x14ac:dyDescent="0.35">
      <c r="A256" s="4">
        <v>44294</v>
      </c>
      <c r="B256" s="20">
        <f t="shared" si="96"/>
        <v>4</v>
      </c>
      <c r="C256" s="20">
        <f t="shared" si="97"/>
        <v>2021</v>
      </c>
      <c r="D256" s="5" t="s">
        <v>336</v>
      </c>
      <c r="E256" s="5" t="s">
        <v>63</v>
      </c>
      <c r="F256" s="1" t="s">
        <v>64</v>
      </c>
      <c r="G256" s="75" t="s">
        <v>312</v>
      </c>
      <c r="H256" s="5">
        <v>5</v>
      </c>
      <c r="I256" s="5" t="s">
        <v>50</v>
      </c>
      <c r="J256" s="5">
        <v>120</v>
      </c>
      <c r="K256" s="4">
        <f t="shared" si="98"/>
        <v>44414</v>
      </c>
      <c r="L256" s="20">
        <f t="shared" si="102"/>
        <v>8</v>
      </c>
      <c r="M256" s="20">
        <f t="shared" si="103"/>
        <v>2021</v>
      </c>
      <c r="N256" s="57">
        <v>8690</v>
      </c>
      <c r="P256" s="7">
        <f t="shared" si="105"/>
        <v>8690</v>
      </c>
      <c r="Q256" s="8">
        <f t="shared" si="101"/>
        <v>337505.34999999986</v>
      </c>
      <c r="R256" s="5" t="s">
        <v>91</v>
      </c>
    </row>
    <row r="257" spans="1:19" ht="15" customHeight="1" x14ac:dyDescent="0.35">
      <c r="A257" s="4">
        <v>44294</v>
      </c>
      <c r="B257" s="20">
        <f t="shared" si="96"/>
        <v>4</v>
      </c>
      <c r="C257" s="20">
        <f t="shared" si="97"/>
        <v>2021</v>
      </c>
      <c r="D257" s="5" t="s">
        <v>336</v>
      </c>
      <c r="E257" s="5" t="s">
        <v>63</v>
      </c>
      <c r="F257" s="1" t="s">
        <v>64</v>
      </c>
      <c r="G257" s="76" t="s">
        <v>65</v>
      </c>
      <c r="H257" s="5">
        <v>6</v>
      </c>
      <c r="I257" s="5" t="s">
        <v>50</v>
      </c>
      <c r="J257" s="5">
        <v>120</v>
      </c>
      <c r="K257" s="4">
        <f t="shared" ref="K257:K263" si="108">A257+J257</f>
        <v>44414</v>
      </c>
      <c r="L257" s="20">
        <f t="shared" si="102"/>
        <v>8</v>
      </c>
      <c r="M257" s="20">
        <f t="shared" si="103"/>
        <v>2021</v>
      </c>
      <c r="N257" s="57">
        <v>1731.6000000000001</v>
      </c>
      <c r="P257" s="7">
        <f t="shared" si="105"/>
        <v>1731.6000000000001</v>
      </c>
      <c r="Q257" s="8">
        <f t="shared" si="101"/>
        <v>339236.94999999984</v>
      </c>
      <c r="R257" s="5" t="s">
        <v>91</v>
      </c>
    </row>
    <row r="258" spans="1:19" ht="15" customHeight="1" x14ac:dyDescent="0.35">
      <c r="A258" s="4">
        <v>44294</v>
      </c>
      <c r="B258" s="20">
        <f t="shared" si="96"/>
        <v>4</v>
      </c>
      <c r="C258" s="20">
        <f t="shared" si="97"/>
        <v>2021</v>
      </c>
      <c r="D258" s="5" t="s">
        <v>336</v>
      </c>
      <c r="E258" s="5" t="s">
        <v>63</v>
      </c>
      <c r="F258" s="1" t="s">
        <v>64</v>
      </c>
      <c r="G258" s="77" t="s">
        <v>66</v>
      </c>
      <c r="H258" s="5">
        <v>10</v>
      </c>
      <c r="I258" s="5" t="s">
        <v>50</v>
      </c>
      <c r="J258" s="5">
        <v>120</v>
      </c>
      <c r="K258" s="4">
        <f t="shared" si="108"/>
        <v>44414</v>
      </c>
      <c r="L258" s="20">
        <f t="shared" si="102"/>
        <v>8</v>
      </c>
      <c r="M258" s="20">
        <f t="shared" si="103"/>
        <v>2021</v>
      </c>
      <c r="N258" s="57">
        <v>550</v>
      </c>
      <c r="P258" s="7">
        <f t="shared" si="105"/>
        <v>550</v>
      </c>
      <c r="Q258" s="8">
        <f t="shared" si="101"/>
        <v>339786.94999999984</v>
      </c>
      <c r="R258" s="5" t="s">
        <v>91</v>
      </c>
    </row>
    <row r="259" spans="1:19" ht="15" customHeight="1" x14ac:dyDescent="0.35">
      <c r="A259" s="4">
        <v>44294</v>
      </c>
      <c r="B259" s="20">
        <f t="shared" si="96"/>
        <v>4</v>
      </c>
      <c r="C259" s="20">
        <f t="shared" si="97"/>
        <v>2021</v>
      </c>
      <c r="D259" s="5" t="s">
        <v>336</v>
      </c>
      <c r="E259" s="5" t="s">
        <v>63</v>
      </c>
      <c r="F259" s="1" t="s">
        <v>64</v>
      </c>
      <c r="G259" s="78" t="s">
        <v>46</v>
      </c>
      <c r="H259" s="5">
        <v>2</v>
      </c>
      <c r="I259" s="5" t="s">
        <v>50</v>
      </c>
      <c r="J259" s="5">
        <v>120</v>
      </c>
      <c r="K259" s="4">
        <f t="shared" si="108"/>
        <v>44414</v>
      </c>
      <c r="L259" s="20">
        <f t="shared" si="102"/>
        <v>8</v>
      </c>
      <c r="M259" s="20">
        <f t="shared" si="103"/>
        <v>2021</v>
      </c>
      <c r="N259" s="57">
        <v>190</v>
      </c>
      <c r="P259" s="7">
        <f t="shared" si="105"/>
        <v>190</v>
      </c>
      <c r="Q259" s="8">
        <f t="shared" si="101"/>
        <v>339976.94999999984</v>
      </c>
      <c r="R259" s="5" t="s">
        <v>91</v>
      </c>
    </row>
    <row r="260" spans="1:19" ht="15" customHeight="1" x14ac:dyDescent="0.35">
      <c r="A260" s="4">
        <v>44294</v>
      </c>
      <c r="B260" s="20">
        <f t="shared" si="96"/>
        <v>4</v>
      </c>
      <c r="C260" s="20">
        <f t="shared" si="97"/>
        <v>2021</v>
      </c>
      <c r="D260" s="5" t="s">
        <v>336</v>
      </c>
      <c r="E260" s="5" t="s">
        <v>63</v>
      </c>
      <c r="F260" s="1" t="s">
        <v>64</v>
      </c>
      <c r="G260" s="74" t="s">
        <v>313</v>
      </c>
      <c r="H260" s="5">
        <v>2</v>
      </c>
      <c r="I260" s="5" t="s">
        <v>50</v>
      </c>
      <c r="J260" s="5">
        <v>120</v>
      </c>
      <c r="K260" s="4">
        <f t="shared" si="108"/>
        <v>44414</v>
      </c>
      <c r="L260" s="20">
        <f t="shared" si="102"/>
        <v>8</v>
      </c>
      <c r="M260" s="20">
        <f t="shared" si="103"/>
        <v>2021</v>
      </c>
      <c r="N260" s="57">
        <v>720</v>
      </c>
      <c r="P260" s="7">
        <f t="shared" si="105"/>
        <v>720</v>
      </c>
      <c r="Q260" s="8">
        <f t="shared" si="101"/>
        <v>340696.94999999984</v>
      </c>
      <c r="R260" s="5" t="s">
        <v>91</v>
      </c>
    </row>
    <row r="261" spans="1:19" ht="15" customHeight="1" x14ac:dyDescent="0.35">
      <c r="A261" s="4">
        <v>44294</v>
      </c>
      <c r="B261" s="20">
        <f t="shared" si="96"/>
        <v>4</v>
      </c>
      <c r="C261" s="20">
        <f t="shared" si="97"/>
        <v>2021</v>
      </c>
      <c r="D261" s="5" t="s">
        <v>336</v>
      </c>
      <c r="E261" s="5" t="s">
        <v>63</v>
      </c>
      <c r="F261" s="1" t="s">
        <v>64</v>
      </c>
      <c r="G261" s="1" t="s">
        <v>314</v>
      </c>
      <c r="H261" s="5">
        <v>4</v>
      </c>
      <c r="I261" s="5" t="s">
        <v>50</v>
      </c>
      <c r="J261" s="5">
        <v>120</v>
      </c>
      <c r="K261" s="4">
        <f t="shared" si="108"/>
        <v>44414</v>
      </c>
      <c r="L261" s="20">
        <f t="shared" si="102"/>
        <v>8</v>
      </c>
      <c r="M261" s="20">
        <f t="shared" si="103"/>
        <v>2021</v>
      </c>
      <c r="N261" s="32">
        <v>220</v>
      </c>
      <c r="P261" s="7">
        <f t="shared" si="105"/>
        <v>220</v>
      </c>
      <c r="Q261" s="8">
        <f t="shared" si="101"/>
        <v>340916.94999999984</v>
      </c>
      <c r="R261" s="5" t="s">
        <v>91</v>
      </c>
    </row>
    <row r="262" spans="1:19" ht="15" customHeight="1" x14ac:dyDescent="0.35">
      <c r="A262" s="4">
        <v>44295</v>
      </c>
      <c r="B262" s="20">
        <f t="shared" si="96"/>
        <v>4</v>
      </c>
      <c r="C262" s="20">
        <f t="shared" si="97"/>
        <v>2021</v>
      </c>
      <c r="D262" s="5" t="s">
        <v>337</v>
      </c>
      <c r="E262" s="5" t="s">
        <v>6</v>
      </c>
      <c r="F262" s="1" t="s">
        <v>7</v>
      </c>
      <c r="G262" s="2" t="s">
        <v>315</v>
      </c>
      <c r="H262" s="5">
        <v>2</v>
      </c>
      <c r="I262" s="5" t="s">
        <v>5</v>
      </c>
      <c r="J262" s="5">
        <v>0</v>
      </c>
      <c r="K262" s="4">
        <f t="shared" si="108"/>
        <v>44295</v>
      </c>
      <c r="L262" s="20">
        <f t="shared" si="102"/>
        <v>4</v>
      </c>
      <c r="M262" s="20">
        <f t="shared" si="103"/>
        <v>2021</v>
      </c>
      <c r="N262" s="32">
        <v>520</v>
      </c>
      <c r="O262" s="7">
        <f t="shared" ref="O262" si="109">-N262</f>
        <v>-520</v>
      </c>
      <c r="P262" s="7">
        <f t="shared" si="105"/>
        <v>0</v>
      </c>
      <c r="Q262" s="8">
        <f t="shared" si="101"/>
        <v>341436.94999999984</v>
      </c>
      <c r="R262" s="5" t="s">
        <v>5</v>
      </c>
      <c r="S262" s="1" t="s">
        <v>324</v>
      </c>
    </row>
    <row r="263" spans="1:19" ht="15" customHeight="1" x14ac:dyDescent="0.35">
      <c r="A263" s="4">
        <v>44313</v>
      </c>
      <c r="B263" s="20">
        <f t="shared" si="96"/>
        <v>4</v>
      </c>
      <c r="C263" s="20">
        <f t="shared" si="97"/>
        <v>2021</v>
      </c>
      <c r="D263" s="5" t="s">
        <v>338</v>
      </c>
      <c r="E263" s="5" t="s">
        <v>61</v>
      </c>
      <c r="F263" s="6" t="s">
        <v>60</v>
      </c>
      <c r="G263" s="15" t="s">
        <v>99</v>
      </c>
      <c r="H263" s="17">
        <v>2</v>
      </c>
      <c r="I263" s="5" t="s">
        <v>51</v>
      </c>
      <c r="J263" s="5">
        <v>60</v>
      </c>
      <c r="K263" s="4">
        <f t="shared" si="108"/>
        <v>44373</v>
      </c>
      <c r="L263" s="20">
        <f t="shared" ref="L263:L271" si="110">MONTH(K263)</f>
        <v>6</v>
      </c>
      <c r="M263" s="20">
        <f t="shared" ref="M263:M271" si="111">YEAR(K263)</f>
        <v>2021</v>
      </c>
      <c r="N263" s="57">
        <v>3476</v>
      </c>
      <c r="P263" s="7">
        <f t="shared" si="105"/>
        <v>3476</v>
      </c>
      <c r="Q263" s="8">
        <f t="shared" si="101"/>
        <v>344912.94999999984</v>
      </c>
      <c r="R263" s="5" t="s">
        <v>91</v>
      </c>
    </row>
    <row r="264" spans="1:19" ht="15" customHeight="1" x14ac:dyDescent="0.35">
      <c r="A264" s="4">
        <v>44313</v>
      </c>
      <c r="B264" s="20">
        <f t="shared" ref="B264:B265" si="112">MONTH(A264)</f>
        <v>4</v>
      </c>
      <c r="C264" s="20">
        <f t="shared" ref="C264:C265" si="113">YEAR(A264)</f>
        <v>2021</v>
      </c>
      <c r="D264" s="5" t="s">
        <v>338</v>
      </c>
      <c r="E264" s="5" t="s">
        <v>63</v>
      </c>
      <c r="F264" s="6" t="s">
        <v>60</v>
      </c>
      <c r="G264" s="2" t="s">
        <v>294</v>
      </c>
      <c r="H264" s="17">
        <v>1</v>
      </c>
      <c r="I264" s="5" t="s">
        <v>51</v>
      </c>
      <c r="J264" s="5">
        <v>60</v>
      </c>
      <c r="K264" s="4">
        <v>44373</v>
      </c>
      <c r="L264" s="20">
        <f t="shared" si="110"/>
        <v>6</v>
      </c>
      <c r="M264" s="20">
        <f t="shared" si="111"/>
        <v>2021</v>
      </c>
      <c r="N264" s="57">
        <v>1738</v>
      </c>
      <c r="P264" s="7">
        <f t="shared" si="105"/>
        <v>1738</v>
      </c>
      <c r="Q264" s="8">
        <f t="shared" si="101"/>
        <v>346650.94999999984</v>
      </c>
      <c r="R264" s="5" t="s">
        <v>91</v>
      </c>
    </row>
    <row r="265" spans="1:19" ht="15" customHeight="1" x14ac:dyDescent="0.35">
      <c r="A265" s="4">
        <v>44313</v>
      </c>
      <c r="B265" s="20">
        <f t="shared" si="112"/>
        <v>4</v>
      </c>
      <c r="C265" s="20">
        <f t="shared" si="113"/>
        <v>2021</v>
      </c>
      <c r="D265" s="5" t="s">
        <v>338</v>
      </c>
      <c r="E265" s="5" t="s">
        <v>179</v>
      </c>
      <c r="F265" s="6" t="s">
        <v>60</v>
      </c>
      <c r="G265" s="2" t="s">
        <v>100</v>
      </c>
      <c r="H265" s="5">
        <v>5</v>
      </c>
      <c r="I265" s="5" t="s">
        <v>51</v>
      </c>
      <c r="J265" s="5">
        <v>60</v>
      </c>
      <c r="K265" s="4">
        <v>44373</v>
      </c>
      <c r="L265" s="20">
        <f t="shared" si="110"/>
        <v>6</v>
      </c>
      <c r="M265" s="20">
        <f t="shared" si="111"/>
        <v>2021</v>
      </c>
      <c r="N265" s="57">
        <v>2268</v>
      </c>
      <c r="P265" s="7">
        <f t="shared" si="105"/>
        <v>2268</v>
      </c>
      <c r="Q265" s="8">
        <f t="shared" si="101"/>
        <v>348918.94999999984</v>
      </c>
      <c r="R265" s="5" t="s">
        <v>91</v>
      </c>
    </row>
    <row r="266" spans="1:19" ht="15" customHeight="1" x14ac:dyDescent="0.35">
      <c r="A266" s="4">
        <v>44315</v>
      </c>
      <c r="B266" s="20">
        <f t="shared" ref="B266" si="114">MONTH(A266)</f>
        <v>4</v>
      </c>
      <c r="C266" s="20">
        <f t="shared" ref="C266" si="115">YEAR(A266)</f>
        <v>2021</v>
      </c>
      <c r="D266" s="5" t="s">
        <v>341</v>
      </c>
      <c r="E266" s="5" t="s">
        <v>63</v>
      </c>
      <c r="F266" s="1" t="s">
        <v>64</v>
      </c>
      <c r="G266" s="98" t="s">
        <v>312</v>
      </c>
      <c r="H266" s="5">
        <v>5</v>
      </c>
      <c r="I266" s="5" t="s">
        <v>50</v>
      </c>
      <c r="J266" s="5">
        <v>120</v>
      </c>
      <c r="K266" s="4">
        <f t="shared" ref="K266:K271" si="116">A266+J266</f>
        <v>44435</v>
      </c>
      <c r="L266" s="20">
        <f t="shared" si="110"/>
        <v>8</v>
      </c>
      <c r="M266" s="20">
        <f t="shared" si="111"/>
        <v>2021</v>
      </c>
      <c r="N266" s="57">
        <v>8690</v>
      </c>
      <c r="P266" s="7">
        <f t="shared" si="105"/>
        <v>8690</v>
      </c>
      <c r="Q266" s="8">
        <f t="shared" si="101"/>
        <v>357608.94999999984</v>
      </c>
      <c r="R266" s="5" t="s">
        <v>91</v>
      </c>
    </row>
    <row r="267" spans="1:19" ht="15" customHeight="1" x14ac:dyDescent="0.35">
      <c r="A267" s="4">
        <v>44315</v>
      </c>
      <c r="B267" s="20">
        <f t="shared" ref="B267:B271" si="117">MONTH(A267)</f>
        <v>4</v>
      </c>
      <c r="C267" s="20">
        <f t="shared" ref="C267:C271" si="118">YEAR(A267)</f>
        <v>2021</v>
      </c>
      <c r="D267" s="5" t="s">
        <v>341</v>
      </c>
      <c r="E267" s="5" t="s">
        <v>63</v>
      </c>
      <c r="F267" s="1" t="s">
        <v>64</v>
      </c>
      <c r="G267" s="76" t="s">
        <v>224</v>
      </c>
      <c r="H267" s="5">
        <v>5</v>
      </c>
      <c r="I267" s="5" t="s">
        <v>50</v>
      </c>
      <c r="J267" s="5">
        <v>120</v>
      </c>
      <c r="K267" s="4">
        <f t="shared" si="116"/>
        <v>44435</v>
      </c>
      <c r="L267" s="20">
        <f t="shared" si="110"/>
        <v>8</v>
      </c>
      <c r="M267" s="20">
        <f t="shared" si="111"/>
        <v>2021</v>
      </c>
      <c r="N267" s="57">
        <v>1230</v>
      </c>
      <c r="P267" s="7">
        <f t="shared" si="105"/>
        <v>1230</v>
      </c>
      <c r="Q267" s="8">
        <f t="shared" si="101"/>
        <v>358838.94999999984</v>
      </c>
      <c r="R267" s="5" t="s">
        <v>91</v>
      </c>
    </row>
    <row r="268" spans="1:19" ht="15" customHeight="1" x14ac:dyDescent="0.35">
      <c r="A268" s="4">
        <v>44315</v>
      </c>
      <c r="B268" s="20">
        <f t="shared" si="117"/>
        <v>4</v>
      </c>
      <c r="C268" s="20">
        <f t="shared" si="118"/>
        <v>2021</v>
      </c>
      <c r="D268" s="5" t="s">
        <v>341</v>
      </c>
      <c r="E268" s="5" t="s">
        <v>63</v>
      </c>
      <c r="F268" s="1" t="s">
        <v>64</v>
      </c>
      <c r="G268" s="77" t="s">
        <v>66</v>
      </c>
      <c r="H268" s="5">
        <v>10</v>
      </c>
      <c r="I268" s="5" t="s">
        <v>50</v>
      </c>
      <c r="J268" s="5">
        <v>120</v>
      </c>
      <c r="K268" s="4">
        <f t="shared" si="116"/>
        <v>44435</v>
      </c>
      <c r="L268" s="20">
        <f t="shared" si="110"/>
        <v>8</v>
      </c>
      <c r="M268" s="20">
        <f t="shared" si="111"/>
        <v>2021</v>
      </c>
      <c r="N268" s="57">
        <v>550</v>
      </c>
      <c r="P268" s="7">
        <f t="shared" si="105"/>
        <v>550</v>
      </c>
      <c r="Q268" s="8">
        <f t="shared" si="101"/>
        <v>359388.94999999984</v>
      </c>
      <c r="R268" s="5" t="s">
        <v>91</v>
      </c>
    </row>
    <row r="269" spans="1:19" ht="15" customHeight="1" x14ac:dyDescent="0.35">
      <c r="A269" s="4">
        <v>44315</v>
      </c>
      <c r="B269" s="20">
        <f t="shared" si="117"/>
        <v>4</v>
      </c>
      <c r="C269" s="20">
        <f t="shared" si="118"/>
        <v>2021</v>
      </c>
      <c r="D269" s="5" t="s">
        <v>341</v>
      </c>
      <c r="E269" s="5" t="s">
        <v>63</v>
      </c>
      <c r="F269" s="1" t="s">
        <v>64</v>
      </c>
      <c r="G269" s="78" t="s">
        <v>46</v>
      </c>
      <c r="H269" s="5">
        <v>4</v>
      </c>
      <c r="I269" s="5" t="s">
        <v>50</v>
      </c>
      <c r="J269" s="5">
        <v>120</v>
      </c>
      <c r="K269" s="4">
        <f t="shared" si="116"/>
        <v>44435</v>
      </c>
      <c r="L269" s="20">
        <f t="shared" si="110"/>
        <v>8</v>
      </c>
      <c r="M269" s="20">
        <f t="shared" si="111"/>
        <v>2021</v>
      </c>
      <c r="N269" s="57">
        <v>380</v>
      </c>
      <c r="P269" s="7">
        <f t="shared" si="105"/>
        <v>380</v>
      </c>
      <c r="Q269" s="8">
        <f t="shared" si="101"/>
        <v>359768.94999999984</v>
      </c>
      <c r="R269" s="5" t="s">
        <v>91</v>
      </c>
    </row>
    <row r="270" spans="1:19" ht="15" customHeight="1" x14ac:dyDescent="0.35">
      <c r="A270" s="4">
        <v>44315</v>
      </c>
      <c r="B270" s="20">
        <f t="shared" si="117"/>
        <v>4</v>
      </c>
      <c r="C270" s="20">
        <f t="shared" si="118"/>
        <v>2021</v>
      </c>
      <c r="D270" s="5" t="s">
        <v>341</v>
      </c>
      <c r="E270" s="5" t="s">
        <v>63</v>
      </c>
      <c r="F270" s="1" t="s">
        <v>64</v>
      </c>
      <c r="G270" s="74" t="s">
        <v>313</v>
      </c>
      <c r="H270" s="5">
        <v>1</v>
      </c>
      <c r="I270" s="5" t="s">
        <v>50</v>
      </c>
      <c r="J270" s="5">
        <v>120</v>
      </c>
      <c r="K270" s="4">
        <f t="shared" si="116"/>
        <v>44435</v>
      </c>
      <c r="L270" s="20">
        <f t="shared" si="110"/>
        <v>8</v>
      </c>
      <c r="M270" s="20">
        <f t="shared" si="111"/>
        <v>2021</v>
      </c>
      <c r="N270" s="57">
        <v>360</v>
      </c>
      <c r="P270" s="7">
        <f t="shared" si="105"/>
        <v>360</v>
      </c>
      <c r="Q270" s="8">
        <f t="shared" si="101"/>
        <v>360128.94999999984</v>
      </c>
      <c r="R270" s="5" t="s">
        <v>91</v>
      </c>
    </row>
    <row r="271" spans="1:19" ht="15" customHeight="1" x14ac:dyDescent="0.35">
      <c r="A271" s="4">
        <v>44315</v>
      </c>
      <c r="B271" s="20">
        <f t="shared" si="117"/>
        <v>4</v>
      </c>
      <c r="C271" s="20">
        <f t="shared" si="118"/>
        <v>2021</v>
      </c>
      <c r="D271" s="5" t="s">
        <v>341</v>
      </c>
      <c r="E271" s="5" t="s">
        <v>63</v>
      </c>
      <c r="F271" s="1" t="s">
        <v>64</v>
      </c>
      <c r="G271" s="1" t="s">
        <v>342</v>
      </c>
      <c r="H271" s="5">
        <v>1</v>
      </c>
      <c r="I271" s="5" t="s">
        <v>50</v>
      </c>
      <c r="J271" s="5">
        <v>120</v>
      </c>
      <c r="K271" s="4">
        <f t="shared" si="116"/>
        <v>44435</v>
      </c>
      <c r="L271" s="20">
        <f t="shared" si="110"/>
        <v>8</v>
      </c>
      <c r="M271" s="20">
        <f t="shared" si="111"/>
        <v>2021</v>
      </c>
      <c r="N271" s="57">
        <v>375</v>
      </c>
      <c r="P271" s="7">
        <f t="shared" si="105"/>
        <v>375</v>
      </c>
      <c r="Q271" s="8">
        <f t="shared" si="101"/>
        <v>360503.94999999984</v>
      </c>
      <c r="R271" s="5" t="s">
        <v>91</v>
      </c>
    </row>
    <row r="272" spans="1:19" ht="15" customHeight="1" x14ac:dyDescent="0.35">
      <c r="A272" s="4"/>
      <c r="B272" s="5"/>
      <c r="C272" s="5"/>
      <c r="F272" s="1"/>
      <c r="G272" s="2"/>
      <c r="K272" s="4"/>
      <c r="N272" s="57"/>
      <c r="Q272" s="8"/>
    </row>
    <row r="273" spans="1:20" ht="15" customHeight="1" x14ac:dyDescent="0.35">
      <c r="A273" s="4"/>
      <c r="B273" s="5"/>
      <c r="C273" s="5"/>
      <c r="F273" s="1"/>
      <c r="G273" s="2"/>
      <c r="K273" s="4"/>
      <c r="N273" s="57"/>
      <c r="Q273" s="8"/>
    </row>
    <row r="274" spans="1:20" ht="15" customHeight="1" x14ac:dyDescent="0.35">
      <c r="A274" s="4"/>
      <c r="B274" s="5"/>
      <c r="C274" s="5"/>
      <c r="F274" s="1"/>
      <c r="G274" s="2"/>
      <c r="K274" s="4"/>
      <c r="N274" s="57"/>
      <c r="Q274" s="8"/>
    </row>
    <row r="275" spans="1:20" ht="15" customHeight="1" x14ac:dyDescent="0.35">
      <c r="A275" s="4"/>
      <c r="B275" s="5"/>
      <c r="C275" s="5"/>
      <c r="F275" s="1"/>
      <c r="G275" s="2"/>
      <c r="K275" s="4"/>
      <c r="N275" s="57"/>
      <c r="Q275" s="8"/>
    </row>
    <row r="276" spans="1:20" ht="15" customHeight="1" x14ac:dyDescent="0.35">
      <c r="A276" s="4"/>
      <c r="K276" s="4"/>
      <c r="L276" s="20"/>
      <c r="M276" s="20"/>
      <c r="N276" s="57"/>
      <c r="Q276" s="68"/>
      <c r="R276" s="44"/>
    </row>
    <row r="277" spans="1:20" x14ac:dyDescent="0.35">
      <c r="A277" s="4"/>
      <c r="G277" s="15"/>
      <c r="H277" s="17"/>
      <c r="K277" s="4"/>
      <c r="N277" s="57"/>
      <c r="Q277" s="68"/>
      <c r="R277" s="44"/>
      <c r="S277" s="66"/>
      <c r="T277"/>
    </row>
    <row r="278" spans="1:20" x14ac:dyDescent="0.35">
      <c r="A278" s="4"/>
      <c r="K278" s="4"/>
      <c r="Q278" s="68"/>
      <c r="R278" s="44"/>
      <c r="S278" s="12"/>
    </row>
    <row r="279" spans="1:20" x14ac:dyDescent="0.35">
      <c r="Q279" s="68"/>
      <c r="R279" s="44"/>
      <c r="S279" s="12"/>
    </row>
    <row r="280" spans="1:20" x14ac:dyDescent="0.35">
      <c r="K280" s="13" t="s">
        <v>199</v>
      </c>
      <c r="N280" s="38">
        <f>SUM(N2:N279)</f>
        <v>360503.94999999984</v>
      </c>
      <c r="O280" s="40">
        <f>SUM(O2:O279)</f>
        <v>-256541.74999999997</v>
      </c>
      <c r="P280" s="42">
        <f>SUM(P2:P279)</f>
        <v>103962.20000000001</v>
      </c>
      <c r="Q280" s="69">
        <f>SUM(N280+O280)</f>
        <v>103962.19999999987</v>
      </c>
    </row>
    <row r="281" spans="1:20" x14ac:dyDescent="0.35">
      <c r="N281" s="39" t="s">
        <v>202</v>
      </c>
      <c r="O281" s="41" t="s">
        <v>200</v>
      </c>
      <c r="P281" s="43" t="s">
        <v>201</v>
      </c>
      <c r="Q281" s="70"/>
    </row>
    <row r="282" spans="1:20" x14ac:dyDescent="0.35">
      <c r="N282" s="36"/>
      <c r="O282" s="36"/>
      <c r="P282" s="36"/>
      <c r="Q282" s="36"/>
    </row>
    <row r="283" spans="1:20" x14ac:dyDescent="0.35">
      <c r="Q283" s="68"/>
    </row>
    <row r="284" spans="1:20" x14ac:dyDescent="0.35">
      <c r="O284" s="40">
        <f>SUM(O280)</f>
        <v>-256541.74999999997</v>
      </c>
      <c r="P284" s="35" t="s">
        <v>198</v>
      </c>
      <c r="Q284" s="72" t="s">
        <v>200</v>
      </c>
    </row>
    <row r="285" spans="1:20" x14ac:dyDescent="0.35">
      <c r="O285" s="7">
        <v>0.5</v>
      </c>
      <c r="P285" s="35" t="s">
        <v>198</v>
      </c>
      <c r="Q285" s="67" t="s">
        <v>291</v>
      </c>
    </row>
    <row r="286" spans="1:20" x14ac:dyDescent="0.35">
      <c r="P286" s="35"/>
      <c r="Q286" s="67"/>
    </row>
    <row r="287" spans="1:20" ht="16" thickBot="1" x14ac:dyDescent="0.4">
      <c r="O287" s="37">
        <f>SUM(O284:O286)</f>
        <v>-256541.24999999997</v>
      </c>
      <c r="P287" s="35" t="s">
        <v>198</v>
      </c>
      <c r="Q287" s="65" t="s">
        <v>346</v>
      </c>
    </row>
    <row r="288" spans="1:20" ht="16" thickTop="1" x14ac:dyDescent="0.35">
      <c r="Q288" s="68"/>
    </row>
    <row r="289" spans="16:19" x14ac:dyDescent="0.35">
      <c r="Q289" s="71"/>
      <c r="R289" s="58"/>
      <c r="S289" s="52"/>
    </row>
    <row r="290" spans="16:19" x14ac:dyDescent="0.35">
      <c r="P290" s="7">
        <v>1387</v>
      </c>
      <c r="Q290" s="71" t="s">
        <v>292</v>
      </c>
      <c r="R290" s="58"/>
      <c r="S290" s="52"/>
    </row>
    <row r="291" spans="16:19" ht="16" thickBot="1" x14ac:dyDescent="0.4">
      <c r="P291" s="37">
        <f>SUM(P289:P290)</f>
        <v>1387</v>
      </c>
    </row>
    <row r="292" spans="16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T124"/>
  <sheetViews>
    <sheetView topLeftCell="AF73" workbookViewId="0">
      <selection activeCell="AT125" sqref="AT125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9" width="8.90625" bestFit="1" customWidth="1"/>
    <col min="10" max="10" width="10.7265625" bestFit="1" customWidth="1"/>
    <col min="11" max="18" width="1.7265625" customWidth="1"/>
    <col min="19" max="19" width="31.7265625" customWidth="1"/>
    <col min="20" max="20" width="11.6328125" customWidth="1"/>
    <col min="21" max="21" width="13.6328125" bestFit="1" customWidth="1"/>
    <col min="22" max="26" width="8.90625" bestFit="1" customWidth="1"/>
    <col min="27" max="27" width="10.7265625" bestFit="1" customWidth="1"/>
    <col min="28" max="35" width="1.6328125" customWidth="1"/>
    <col min="36" max="36" width="17.6328125" bestFit="1" customWidth="1"/>
    <col min="37" max="37" width="11.7265625" customWidth="1"/>
    <col min="38" max="38" width="13.54296875" customWidth="1"/>
    <col min="39" max="39" width="13.453125" bestFit="1" customWidth="1"/>
    <col min="40" max="40" width="16.6328125" bestFit="1" customWidth="1"/>
    <col min="41" max="45" width="8.90625" bestFit="1" customWidth="1"/>
    <col min="46" max="46" width="10.7265625" bestFit="1" customWidth="1"/>
  </cols>
  <sheetData>
    <row r="1" spans="1:46" x14ac:dyDescent="0.35">
      <c r="A1" t="s">
        <v>207</v>
      </c>
    </row>
    <row r="2" spans="1:46" x14ac:dyDescent="0.35">
      <c r="A2" t="s">
        <v>228</v>
      </c>
    </row>
    <row r="4" spans="1:46" x14ac:dyDescent="0.35">
      <c r="A4" s="21" t="s">
        <v>204</v>
      </c>
      <c r="B4" s="21" t="s">
        <v>91</v>
      </c>
      <c r="S4" s="21" t="s">
        <v>204</v>
      </c>
      <c r="V4" s="21" t="s">
        <v>91</v>
      </c>
      <c r="AJ4" s="21" t="s">
        <v>204</v>
      </c>
      <c r="AO4" s="21" t="s">
        <v>91</v>
      </c>
    </row>
    <row r="5" spans="1:46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S5" s="21" t="s">
        <v>1</v>
      </c>
      <c r="T5" s="21" t="s">
        <v>211</v>
      </c>
      <c r="U5" s="21" t="s">
        <v>166</v>
      </c>
      <c r="V5">
        <v>0</v>
      </c>
      <c r="W5">
        <v>45</v>
      </c>
      <c r="X5">
        <v>60</v>
      </c>
      <c r="Y5" t="s">
        <v>154</v>
      </c>
      <c r="Z5">
        <v>120</v>
      </c>
      <c r="AA5" t="s">
        <v>135</v>
      </c>
      <c r="AJ5" s="21" t="s">
        <v>1</v>
      </c>
      <c r="AK5" s="21" t="s">
        <v>211</v>
      </c>
      <c r="AL5" s="21" t="s">
        <v>166</v>
      </c>
      <c r="AM5" s="21" t="s">
        <v>3</v>
      </c>
      <c r="AN5" s="21" t="s">
        <v>2</v>
      </c>
      <c r="AO5">
        <v>0</v>
      </c>
      <c r="AP5">
        <v>45</v>
      </c>
      <c r="AQ5">
        <v>60</v>
      </c>
      <c r="AR5" t="s">
        <v>154</v>
      </c>
      <c r="AS5">
        <v>120</v>
      </c>
      <c r="AT5" t="s">
        <v>135</v>
      </c>
    </row>
    <row r="6" spans="1:46" x14ac:dyDescent="0.35">
      <c r="A6" t="s">
        <v>35</v>
      </c>
      <c r="B6" s="25">
        <v>0</v>
      </c>
      <c r="C6" s="25"/>
      <c r="D6" s="25"/>
      <c r="E6" s="25"/>
      <c r="F6" s="25"/>
      <c r="G6" s="25">
        <v>0</v>
      </c>
      <c r="S6" t="s">
        <v>35</v>
      </c>
      <c r="T6">
        <v>2020</v>
      </c>
      <c r="U6">
        <v>8</v>
      </c>
      <c r="V6" s="25">
        <v>0</v>
      </c>
      <c r="W6" s="25"/>
      <c r="X6" s="25"/>
      <c r="Y6" s="25"/>
      <c r="Z6" s="25"/>
      <c r="AA6" s="25">
        <v>0</v>
      </c>
      <c r="AJ6" t="s">
        <v>35</v>
      </c>
      <c r="AK6">
        <v>2020</v>
      </c>
      <c r="AL6">
        <v>8</v>
      </c>
      <c r="AM6" s="82">
        <v>44053</v>
      </c>
      <c r="AN6" t="s">
        <v>33</v>
      </c>
      <c r="AO6" s="25">
        <v>0</v>
      </c>
      <c r="AP6" s="25"/>
      <c r="AQ6" s="25"/>
      <c r="AR6" s="25"/>
      <c r="AS6" s="25"/>
      <c r="AT6" s="25">
        <v>0</v>
      </c>
    </row>
    <row r="7" spans="1:46" x14ac:dyDescent="0.35">
      <c r="A7" t="s">
        <v>47</v>
      </c>
      <c r="B7" s="25"/>
      <c r="C7" s="25"/>
      <c r="D7" s="25">
        <v>0</v>
      </c>
      <c r="E7" s="25"/>
      <c r="F7" s="25"/>
      <c r="G7" s="25">
        <v>0</v>
      </c>
      <c r="U7">
        <v>10</v>
      </c>
      <c r="V7" s="25">
        <v>0</v>
      </c>
      <c r="W7" s="25"/>
      <c r="X7" s="25"/>
      <c r="Y7" s="25"/>
      <c r="Z7" s="25"/>
      <c r="AA7" s="25">
        <v>0</v>
      </c>
      <c r="AL7">
        <v>10</v>
      </c>
      <c r="AM7" s="82">
        <v>44109</v>
      </c>
      <c r="AN7" t="s">
        <v>110</v>
      </c>
      <c r="AO7" s="25">
        <v>0</v>
      </c>
      <c r="AP7" s="25"/>
      <c r="AQ7" s="25"/>
      <c r="AR7" s="25"/>
      <c r="AS7" s="25"/>
      <c r="AT7" s="25">
        <v>0</v>
      </c>
    </row>
    <row r="8" spans="1:46" x14ac:dyDescent="0.35">
      <c r="A8" t="s">
        <v>60</v>
      </c>
      <c r="B8" s="25"/>
      <c r="C8" s="25"/>
      <c r="D8" s="25">
        <v>14031.6</v>
      </c>
      <c r="E8" s="25"/>
      <c r="F8" s="25"/>
      <c r="G8" s="25">
        <v>14031.6</v>
      </c>
      <c r="U8">
        <v>11</v>
      </c>
      <c r="V8" s="25">
        <v>0</v>
      </c>
      <c r="W8" s="25"/>
      <c r="X8" s="25"/>
      <c r="Y8" s="25"/>
      <c r="Z8" s="25"/>
      <c r="AA8" s="25">
        <v>0</v>
      </c>
      <c r="AM8" s="82">
        <v>44123</v>
      </c>
      <c r="AN8" t="s">
        <v>127</v>
      </c>
      <c r="AO8" s="25">
        <v>0</v>
      </c>
      <c r="AP8" s="25"/>
      <c r="AQ8" s="25"/>
      <c r="AR8" s="25"/>
      <c r="AS8" s="25"/>
      <c r="AT8" s="25">
        <v>0</v>
      </c>
    </row>
    <row r="9" spans="1:46" x14ac:dyDescent="0.35">
      <c r="A9" t="s">
        <v>7</v>
      </c>
      <c r="B9" s="25">
        <v>0</v>
      </c>
      <c r="C9" s="25"/>
      <c r="D9" s="25"/>
      <c r="E9" s="25"/>
      <c r="F9" s="25"/>
      <c r="G9" s="25">
        <v>0</v>
      </c>
      <c r="T9">
        <v>2021</v>
      </c>
      <c r="U9">
        <v>2</v>
      </c>
      <c r="V9" s="25">
        <v>0</v>
      </c>
      <c r="W9" s="25"/>
      <c r="X9" s="25"/>
      <c r="Y9" s="25"/>
      <c r="Z9" s="25"/>
      <c r="AA9" s="25">
        <v>0</v>
      </c>
      <c r="AM9" s="82">
        <v>44125</v>
      </c>
      <c r="AN9" t="s">
        <v>130</v>
      </c>
      <c r="AO9" s="25">
        <v>0</v>
      </c>
      <c r="AP9" s="25"/>
      <c r="AQ9" s="25"/>
      <c r="AR9" s="25"/>
      <c r="AS9" s="25"/>
      <c r="AT9" s="25">
        <v>0</v>
      </c>
    </row>
    <row r="10" spans="1:46" x14ac:dyDescent="0.35">
      <c r="A10" t="s">
        <v>20</v>
      </c>
      <c r="B10" s="25">
        <v>0</v>
      </c>
      <c r="C10" s="25">
        <v>6621</v>
      </c>
      <c r="D10" s="25"/>
      <c r="E10" s="25"/>
      <c r="F10" s="25"/>
      <c r="G10" s="25">
        <v>6621</v>
      </c>
      <c r="S10" s="47" t="s">
        <v>136</v>
      </c>
      <c r="T10" s="47"/>
      <c r="U10" s="47"/>
      <c r="V10" s="48">
        <v>0</v>
      </c>
      <c r="W10" s="48"/>
      <c r="X10" s="48"/>
      <c r="Y10" s="48"/>
      <c r="Z10" s="48"/>
      <c r="AA10" s="48">
        <v>0</v>
      </c>
      <c r="AM10" s="82">
        <v>44135</v>
      </c>
      <c r="AN10" t="s">
        <v>153</v>
      </c>
      <c r="AO10" s="25">
        <v>0</v>
      </c>
      <c r="AP10" s="25"/>
      <c r="AQ10" s="25"/>
      <c r="AR10" s="25"/>
      <c r="AS10" s="25"/>
      <c r="AT10" s="25">
        <v>0</v>
      </c>
    </row>
    <row r="11" spans="1:46" x14ac:dyDescent="0.35">
      <c r="A11" t="s">
        <v>43</v>
      </c>
      <c r="B11" s="25">
        <v>0</v>
      </c>
      <c r="C11" s="25"/>
      <c r="D11" s="25"/>
      <c r="E11" s="25"/>
      <c r="F11" s="25"/>
      <c r="G11" s="25">
        <v>0</v>
      </c>
      <c r="S11" t="s">
        <v>47</v>
      </c>
      <c r="T11">
        <v>2020</v>
      </c>
      <c r="U11">
        <v>10</v>
      </c>
      <c r="V11" s="25"/>
      <c r="W11" s="25"/>
      <c r="X11" s="25">
        <v>0</v>
      </c>
      <c r="Y11" s="25"/>
      <c r="Z11" s="25"/>
      <c r="AA11" s="25">
        <v>0</v>
      </c>
      <c r="AL11">
        <v>11</v>
      </c>
      <c r="AM11" s="82">
        <v>44145</v>
      </c>
      <c r="AN11" t="s">
        <v>159</v>
      </c>
      <c r="AO11" s="25">
        <v>0</v>
      </c>
      <c r="AP11" s="25"/>
      <c r="AQ11" s="25"/>
      <c r="AR11" s="25"/>
      <c r="AS11" s="25"/>
      <c r="AT11" s="25">
        <v>0</v>
      </c>
    </row>
    <row r="12" spans="1:46" x14ac:dyDescent="0.35">
      <c r="A12" t="s">
        <v>23</v>
      </c>
      <c r="B12" s="25"/>
      <c r="C12" s="25"/>
      <c r="D12" s="25"/>
      <c r="E12" s="25">
        <v>0</v>
      </c>
      <c r="F12" s="25">
        <v>39238</v>
      </c>
      <c r="G12" s="25">
        <v>39238</v>
      </c>
      <c r="U12">
        <v>12</v>
      </c>
      <c r="V12" s="25"/>
      <c r="W12" s="25"/>
      <c r="X12" s="25">
        <v>0</v>
      </c>
      <c r="Y12" s="25"/>
      <c r="Z12" s="25"/>
      <c r="AA12" s="25">
        <v>0</v>
      </c>
      <c r="AM12" s="82">
        <v>44158</v>
      </c>
      <c r="AN12" t="s">
        <v>177</v>
      </c>
      <c r="AO12" s="25">
        <v>0</v>
      </c>
      <c r="AP12" s="25"/>
      <c r="AQ12" s="25"/>
      <c r="AR12" s="25"/>
      <c r="AS12" s="25"/>
      <c r="AT12" s="25">
        <v>0</v>
      </c>
    </row>
    <row r="13" spans="1:46" x14ac:dyDescent="0.35">
      <c r="A13" t="s">
        <v>14</v>
      </c>
      <c r="B13" s="25">
        <v>0</v>
      </c>
      <c r="C13" s="25"/>
      <c r="D13" s="25"/>
      <c r="E13" s="25"/>
      <c r="F13" s="25"/>
      <c r="G13" s="25">
        <v>0</v>
      </c>
      <c r="S13" s="47" t="s">
        <v>137</v>
      </c>
      <c r="T13" s="47"/>
      <c r="U13" s="47"/>
      <c r="V13" s="48"/>
      <c r="W13" s="48"/>
      <c r="X13" s="48">
        <v>0</v>
      </c>
      <c r="Y13" s="48"/>
      <c r="Z13" s="48"/>
      <c r="AA13" s="48">
        <v>0</v>
      </c>
      <c r="AK13">
        <v>2021</v>
      </c>
      <c r="AL13">
        <v>2</v>
      </c>
      <c r="AM13" s="82">
        <v>44229</v>
      </c>
      <c r="AN13" t="s">
        <v>267</v>
      </c>
      <c r="AO13" s="25">
        <v>0</v>
      </c>
      <c r="AP13" s="25"/>
      <c r="AQ13" s="25"/>
      <c r="AR13" s="25"/>
      <c r="AS13" s="25"/>
      <c r="AT13" s="25">
        <v>0</v>
      </c>
    </row>
    <row r="14" spans="1:46" x14ac:dyDescent="0.35">
      <c r="A14" t="s">
        <v>54</v>
      </c>
      <c r="B14" s="25">
        <v>0</v>
      </c>
      <c r="C14" s="25"/>
      <c r="D14" s="25"/>
      <c r="E14" s="25"/>
      <c r="F14" s="25"/>
      <c r="G14" s="25">
        <v>0</v>
      </c>
      <c r="S14" t="s">
        <v>60</v>
      </c>
      <c r="T14">
        <v>2020</v>
      </c>
      <c r="U14">
        <v>10</v>
      </c>
      <c r="V14" s="25"/>
      <c r="W14" s="25"/>
      <c r="X14" s="25">
        <v>0</v>
      </c>
      <c r="Y14" s="25"/>
      <c r="Z14" s="25"/>
      <c r="AA14" s="25">
        <v>0</v>
      </c>
      <c r="AM14" s="82">
        <v>44244</v>
      </c>
      <c r="AN14" t="s">
        <v>273</v>
      </c>
      <c r="AO14" s="25">
        <v>0</v>
      </c>
      <c r="AP14" s="25"/>
      <c r="AQ14" s="25"/>
      <c r="AR14" s="25"/>
      <c r="AS14" s="25"/>
      <c r="AT14" s="25">
        <v>0</v>
      </c>
    </row>
    <row r="15" spans="1:46" x14ac:dyDescent="0.35">
      <c r="A15" t="s">
        <v>64</v>
      </c>
      <c r="B15" s="25">
        <v>0</v>
      </c>
      <c r="C15" s="25"/>
      <c r="D15" s="25"/>
      <c r="E15" s="25">
        <v>20385</v>
      </c>
      <c r="F15" s="25">
        <v>23686.6</v>
      </c>
      <c r="G15" s="25">
        <v>44071.6</v>
      </c>
      <c r="T15">
        <v>2021</v>
      </c>
      <c r="U15">
        <v>1</v>
      </c>
      <c r="V15" s="25"/>
      <c r="W15" s="25"/>
      <c r="X15" s="25">
        <v>0</v>
      </c>
      <c r="Y15" s="25"/>
      <c r="Z15" s="25"/>
      <c r="AA15" s="25">
        <v>0</v>
      </c>
      <c r="AJ15" s="47" t="s">
        <v>136</v>
      </c>
      <c r="AK15" s="47"/>
      <c r="AL15" s="47"/>
      <c r="AM15" s="47"/>
      <c r="AN15" s="47"/>
      <c r="AO15" s="48">
        <v>0</v>
      </c>
      <c r="AP15" s="48"/>
      <c r="AQ15" s="48"/>
      <c r="AR15" s="48"/>
      <c r="AS15" s="48"/>
      <c r="AT15" s="48">
        <v>0</v>
      </c>
    </row>
    <row r="16" spans="1:46" x14ac:dyDescent="0.35">
      <c r="A16" t="s">
        <v>178</v>
      </c>
      <c r="B16" s="25">
        <v>0</v>
      </c>
      <c r="C16" s="25"/>
      <c r="D16" s="25"/>
      <c r="E16" s="25"/>
      <c r="F16" s="25"/>
      <c r="G16" s="25">
        <v>0</v>
      </c>
      <c r="U16">
        <v>5</v>
      </c>
      <c r="V16" s="25"/>
      <c r="W16" s="25"/>
      <c r="X16" s="25">
        <v>6549.6</v>
      </c>
      <c r="Y16" s="25"/>
      <c r="Z16" s="25"/>
      <c r="AA16" s="25">
        <v>6549.6</v>
      </c>
      <c r="AJ16" t="s">
        <v>47</v>
      </c>
      <c r="AK16">
        <v>2020</v>
      </c>
      <c r="AL16">
        <v>10</v>
      </c>
      <c r="AM16" s="82">
        <v>44065</v>
      </c>
      <c r="AN16" t="s">
        <v>49</v>
      </c>
      <c r="AO16" s="25"/>
      <c r="AP16" s="25"/>
      <c r="AQ16" s="25">
        <v>0</v>
      </c>
      <c r="AR16" s="25"/>
      <c r="AS16" s="25"/>
      <c r="AT16" s="25">
        <v>0</v>
      </c>
    </row>
    <row r="17" spans="1:46" x14ac:dyDescent="0.35">
      <c r="A17" t="s">
        <v>229</v>
      </c>
      <c r="B17" s="25">
        <v>0</v>
      </c>
      <c r="C17" s="25"/>
      <c r="D17" s="25"/>
      <c r="E17" s="25"/>
      <c r="F17" s="25"/>
      <c r="G17" s="25">
        <v>0</v>
      </c>
      <c r="U17">
        <v>6</v>
      </c>
      <c r="V17" s="25"/>
      <c r="W17" s="25"/>
      <c r="X17" s="25">
        <v>7482</v>
      </c>
      <c r="Y17" s="25"/>
      <c r="Z17" s="25"/>
      <c r="AA17" s="25">
        <v>7482</v>
      </c>
      <c r="AL17">
        <v>12</v>
      </c>
      <c r="AM17" s="82">
        <v>44118</v>
      </c>
      <c r="AN17" t="s">
        <v>121</v>
      </c>
      <c r="AO17" s="25"/>
      <c r="AP17" s="25"/>
      <c r="AQ17" s="25">
        <v>0</v>
      </c>
      <c r="AR17" s="25"/>
      <c r="AS17" s="25"/>
      <c r="AT17" s="25">
        <v>0</v>
      </c>
    </row>
    <row r="18" spans="1:46" x14ac:dyDescent="0.35">
      <c r="A18" t="s">
        <v>234</v>
      </c>
      <c r="B18" s="25">
        <v>0</v>
      </c>
      <c r="C18" s="25"/>
      <c r="D18" s="25"/>
      <c r="E18" s="25"/>
      <c r="F18" s="25"/>
      <c r="G18" s="25">
        <v>0</v>
      </c>
      <c r="S18" s="47" t="s">
        <v>138</v>
      </c>
      <c r="T18" s="47"/>
      <c r="U18" s="47"/>
      <c r="V18" s="48"/>
      <c r="W18" s="48"/>
      <c r="X18" s="48">
        <v>14031.6</v>
      </c>
      <c r="Y18" s="48"/>
      <c r="Z18" s="48"/>
      <c r="AA18" s="48">
        <v>14031.6</v>
      </c>
      <c r="AM18" s="82">
        <v>44123</v>
      </c>
      <c r="AN18" t="s">
        <v>121</v>
      </c>
      <c r="AO18" s="25"/>
      <c r="AP18" s="25"/>
      <c r="AQ18" s="25">
        <v>0</v>
      </c>
      <c r="AR18" s="25"/>
      <c r="AS18" s="25"/>
      <c r="AT18" s="25">
        <v>0</v>
      </c>
    </row>
    <row r="19" spans="1:46" x14ac:dyDescent="0.35">
      <c r="A19" t="s">
        <v>269</v>
      </c>
      <c r="B19" s="25">
        <v>0</v>
      </c>
      <c r="C19" s="25"/>
      <c r="D19" s="25"/>
      <c r="E19" s="25"/>
      <c r="F19" s="25"/>
      <c r="G19" s="25">
        <v>0</v>
      </c>
      <c r="S19" t="s">
        <v>7</v>
      </c>
      <c r="T19">
        <v>2020</v>
      </c>
      <c r="U19">
        <v>6</v>
      </c>
      <c r="V19" s="25">
        <v>0</v>
      </c>
      <c r="W19" s="25"/>
      <c r="X19" s="25"/>
      <c r="Y19" s="25"/>
      <c r="Z19" s="25"/>
      <c r="AA19" s="25">
        <v>0</v>
      </c>
      <c r="AJ19" s="47" t="s">
        <v>137</v>
      </c>
      <c r="AK19" s="47"/>
      <c r="AL19" s="47"/>
      <c r="AM19" s="47"/>
      <c r="AN19" s="47"/>
      <c r="AO19" s="48"/>
      <c r="AP19" s="48"/>
      <c r="AQ19" s="48">
        <v>0</v>
      </c>
      <c r="AR19" s="48"/>
      <c r="AS19" s="48"/>
      <c r="AT19" s="48">
        <v>0</v>
      </c>
    </row>
    <row r="20" spans="1:46" x14ac:dyDescent="0.35">
      <c r="A20" t="s">
        <v>287</v>
      </c>
      <c r="B20" s="25">
        <v>0</v>
      </c>
      <c r="C20" s="25"/>
      <c r="D20" s="25"/>
      <c r="E20" s="25"/>
      <c r="F20" s="25"/>
      <c r="G20" s="25">
        <v>0</v>
      </c>
      <c r="U20">
        <v>7</v>
      </c>
      <c r="V20" s="25">
        <v>0</v>
      </c>
      <c r="W20" s="25"/>
      <c r="X20" s="25"/>
      <c r="Y20" s="25"/>
      <c r="Z20" s="25"/>
      <c r="AA20" s="25">
        <v>0</v>
      </c>
      <c r="AJ20" t="s">
        <v>60</v>
      </c>
      <c r="AK20">
        <v>2020</v>
      </c>
      <c r="AL20">
        <v>10</v>
      </c>
      <c r="AM20" s="82">
        <v>44068</v>
      </c>
      <c r="AN20" t="s">
        <v>57</v>
      </c>
      <c r="AO20" s="25"/>
      <c r="AP20" s="25"/>
      <c r="AQ20" s="25">
        <v>0</v>
      </c>
      <c r="AR20" s="25"/>
      <c r="AS20" s="25"/>
      <c r="AT20" s="25">
        <v>0</v>
      </c>
    </row>
    <row r="21" spans="1:46" x14ac:dyDescent="0.35">
      <c r="A21" t="s">
        <v>297</v>
      </c>
      <c r="B21" s="25">
        <v>0</v>
      </c>
      <c r="C21" s="25"/>
      <c r="D21" s="25"/>
      <c r="E21" s="25"/>
      <c r="F21" s="25"/>
      <c r="G21" s="25">
        <v>0</v>
      </c>
      <c r="U21">
        <v>8</v>
      </c>
      <c r="V21" s="25">
        <v>0</v>
      </c>
      <c r="W21" s="25"/>
      <c r="X21" s="25"/>
      <c r="Y21" s="25"/>
      <c r="Z21" s="25"/>
      <c r="AA21" s="25">
        <v>0</v>
      </c>
      <c r="AK21">
        <v>2021</v>
      </c>
      <c r="AL21">
        <v>1</v>
      </c>
      <c r="AM21" s="82">
        <v>44146</v>
      </c>
      <c r="AN21" t="s">
        <v>160</v>
      </c>
      <c r="AO21" s="25"/>
      <c r="AP21" s="25"/>
      <c r="AQ21" s="25">
        <v>0</v>
      </c>
      <c r="AR21" s="25"/>
      <c r="AS21" s="25"/>
      <c r="AT21" s="25">
        <v>0</v>
      </c>
    </row>
    <row r="22" spans="1:46" x14ac:dyDescent="0.35">
      <c r="A22" t="s">
        <v>135</v>
      </c>
      <c r="B22" s="25">
        <v>0</v>
      </c>
      <c r="C22" s="25">
        <v>6621</v>
      </c>
      <c r="D22" s="25">
        <v>14031.6</v>
      </c>
      <c r="E22" s="25">
        <v>20385</v>
      </c>
      <c r="F22" s="25">
        <v>62924.6</v>
      </c>
      <c r="G22" s="25">
        <v>103962.2</v>
      </c>
      <c r="U22">
        <v>9</v>
      </c>
      <c r="V22" s="25">
        <v>0</v>
      </c>
      <c r="W22" s="25"/>
      <c r="X22" s="25"/>
      <c r="Y22" s="25"/>
      <c r="Z22" s="25"/>
      <c r="AA22" s="25">
        <v>0</v>
      </c>
      <c r="AM22" s="82">
        <v>44163</v>
      </c>
      <c r="AN22" t="s">
        <v>187</v>
      </c>
      <c r="AO22" s="25"/>
      <c r="AP22" s="25"/>
      <c r="AQ22" s="25">
        <v>0</v>
      </c>
      <c r="AR22" s="25"/>
      <c r="AS22" s="25"/>
      <c r="AT22" s="25">
        <v>0</v>
      </c>
    </row>
    <row r="23" spans="1:46" x14ac:dyDescent="0.35">
      <c r="U23">
        <v>10</v>
      </c>
      <c r="V23" s="25">
        <v>0</v>
      </c>
      <c r="W23" s="25"/>
      <c r="X23" s="25"/>
      <c r="Y23" s="25"/>
      <c r="Z23" s="25"/>
      <c r="AA23" s="25">
        <v>0</v>
      </c>
      <c r="AL23">
        <v>5</v>
      </c>
      <c r="AM23" s="82">
        <v>44266</v>
      </c>
      <c r="AN23" t="s">
        <v>326</v>
      </c>
      <c r="AO23" s="25"/>
      <c r="AP23" s="25"/>
      <c r="AQ23" s="25">
        <v>6459.6</v>
      </c>
      <c r="AR23" s="25"/>
      <c r="AS23" s="25"/>
      <c r="AT23" s="25">
        <v>6459.6</v>
      </c>
    </row>
    <row r="24" spans="1:46" x14ac:dyDescent="0.35">
      <c r="U24">
        <v>11</v>
      </c>
      <c r="V24" s="25">
        <v>0</v>
      </c>
      <c r="W24" s="25"/>
      <c r="X24" s="25"/>
      <c r="Y24" s="25"/>
      <c r="Z24" s="25"/>
      <c r="AA24" s="25">
        <v>0</v>
      </c>
      <c r="AM24" s="82">
        <v>44279</v>
      </c>
      <c r="AN24" t="s">
        <v>329</v>
      </c>
      <c r="AO24" s="25"/>
      <c r="AP24" s="25"/>
      <c r="AQ24" s="25">
        <v>90</v>
      </c>
      <c r="AR24" s="25"/>
      <c r="AS24" s="25"/>
      <c r="AT24" s="25">
        <v>90</v>
      </c>
    </row>
    <row r="25" spans="1:46" x14ac:dyDescent="0.35">
      <c r="U25">
        <v>12</v>
      </c>
      <c r="V25" s="25">
        <v>0</v>
      </c>
      <c r="W25" s="25"/>
      <c r="X25" s="25"/>
      <c r="Y25" s="25"/>
      <c r="Z25" s="25"/>
      <c r="AA25" s="25">
        <v>0</v>
      </c>
      <c r="AL25">
        <v>6</v>
      </c>
      <c r="AM25" s="82">
        <v>44313</v>
      </c>
      <c r="AN25" t="s">
        <v>338</v>
      </c>
      <c r="AO25" s="25"/>
      <c r="AP25" s="25"/>
      <c r="AQ25" s="25">
        <v>7482</v>
      </c>
      <c r="AR25" s="25"/>
      <c r="AS25" s="25"/>
      <c r="AT25" s="25">
        <v>7482</v>
      </c>
    </row>
    <row r="26" spans="1:46" x14ac:dyDescent="0.35">
      <c r="T26">
        <v>2021</v>
      </c>
      <c r="U26">
        <v>1</v>
      </c>
      <c r="V26" s="25">
        <v>0</v>
      </c>
      <c r="W26" s="25"/>
      <c r="X26" s="25"/>
      <c r="Y26" s="25"/>
      <c r="Z26" s="25"/>
      <c r="AA26" s="25">
        <v>0</v>
      </c>
      <c r="AJ26" s="47" t="s">
        <v>138</v>
      </c>
      <c r="AK26" s="47"/>
      <c r="AL26" s="47"/>
      <c r="AM26" s="47"/>
      <c r="AN26" s="47"/>
      <c r="AO26" s="48"/>
      <c r="AP26" s="48"/>
      <c r="AQ26" s="48">
        <v>14031.6</v>
      </c>
      <c r="AR26" s="48"/>
      <c r="AS26" s="48"/>
      <c r="AT26" s="48">
        <v>14031.6</v>
      </c>
    </row>
    <row r="27" spans="1:46" x14ac:dyDescent="0.35">
      <c r="U27">
        <v>2</v>
      </c>
      <c r="V27" s="25">
        <v>0</v>
      </c>
      <c r="W27" s="25"/>
      <c r="X27" s="25"/>
      <c r="Y27" s="25"/>
      <c r="Z27" s="25"/>
      <c r="AA27" s="25">
        <v>0</v>
      </c>
      <c r="AJ27" t="s">
        <v>7</v>
      </c>
      <c r="AK27">
        <v>2020</v>
      </c>
      <c r="AL27">
        <v>6</v>
      </c>
      <c r="AM27" s="82">
        <v>43984</v>
      </c>
      <c r="AN27" t="s">
        <v>10</v>
      </c>
      <c r="AO27" s="25">
        <v>0</v>
      </c>
      <c r="AP27" s="25"/>
      <c r="AQ27" s="25"/>
      <c r="AR27" s="25"/>
      <c r="AS27" s="25"/>
      <c r="AT27" s="25">
        <v>0</v>
      </c>
    </row>
    <row r="28" spans="1:46" x14ac:dyDescent="0.35">
      <c r="U28">
        <v>4</v>
      </c>
      <c r="V28" s="25">
        <v>0</v>
      </c>
      <c r="W28" s="25"/>
      <c r="X28" s="25"/>
      <c r="Y28" s="25"/>
      <c r="Z28" s="25"/>
      <c r="AA28" s="25">
        <v>0</v>
      </c>
      <c r="AM28" s="82">
        <v>43999</v>
      </c>
      <c r="AN28" t="s">
        <v>12</v>
      </c>
      <c r="AO28" s="25">
        <v>0</v>
      </c>
      <c r="AP28" s="25"/>
      <c r="AQ28" s="25"/>
      <c r="AR28" s="25"/>
      <c r="AS28" s="25"/>
      <c r="AT28" s="25">
        <v>0</v>
      </c>
    </row>
    <row r="29" spans="1:46" x14ac:dyDescent="0.35">
      <c r="T29">
        <v>2019</v>
      </c>
      <c r="U29">
        <v>12</v>
      </c>
      <c r="V29" s="25">
        <v>0</v>
      </c>
      <c r="W29" s="25"/>
      <c r="X29" s="25"/>
      <c r="Y29" s="25"/>
      <c r="Z29" s="25"/>
      <c r="AA29" s="25">
        <v>0</v>
      </c>
      <c r="AL29">
        <v>7</v>
      </c>
      <c r="AM29" s="82">
        <v>44027</v>
      </c>
      <c r="AN29" t="s">
        <v>27</v>
      </c>
      <c r="AO29" s="25">
        <v>0</v>
      </c>
      <c r="AP29" s="25"/>
      <c r="AQ29" s="25"/>
      <c r="AR29" s="25"/>
      <c r="AS29" s="25"/>
      <c r="AT29" s="25">
        <v>0</v>
      </c>
    </row>
    <row r="30" spans="1:46" x14ac:dyDescent="0.35">
      <c r="S30" s="47" t="s">
        <v>139</v>
      </c>
      <c r="T30" s="47"/>
      <c r="U30" s="47"/>
      <c r="V30" s="48">
        <v>0</v>
      </c>
      <c r="W30" s="48"/>
      <c r="X30" s="48"/>
      <c r="Y30" s="48"/>
      <c r="Z30" s="48"/>
      <c r="AA30" s="48">
        <v>0</v>
      </c>
      <c r="AL30">
        <v>8</v>
      </c>
      <c r="AM30" s="82">
        <v>44055</v>
      </c>
      <c r="AN30" t="s">
        <v>37</v>
      </c>
      <c r="AO30" s="25">
        <v>0</v>
      </c>
      <c r="AP30" s="25"/>
      <c r="AQ30" s="25"/>
      <c r="AR30" s="25"/>
      <c r="AS30" s="25"/>
      <c r="AT30" s="25">
        <v>0</v>
      </c>
    </row>
    <row r="31" spans="1:46" x14ac:dyDescent="0.35">
      <c r="S31" t="s">
        <v>20</v>
      </c>
      <c r="T31">
        <v>2020</v>
      </c>
      <c r="U31">
        <v>8</v>
      </c>
      <c r="V31" s="25"/>
      <c r="W31" s="25">
        <v>0</v>
      </c>
      <c r="X31" s="25"/>
      <c r="Y31" s="25"/>
      <c r="Z31" s="25"/>
      <c r="AA31" s="25">
        <v>0</v>
      </c>
      <c r="AM31" s="82">
        <v>44056</v>
      </c>
      <c r="AN31" t="s">
        <v>38</v>
      </c>
      <c r="AO31" s="25">
        <v>0</v>
      </c>
      <c r="AP31" s="25"/>
      <c r="AQ31" s="25"/>
      <c r="AR31" s="25"/>
      <c r="AS31" s="25"/>
      <c r="AT31" s="25">
        <v>0</v>
      </c>
    </row>
    <row r="32" spans="1:46" x14ac:dyDescent="0.35">
      <c r="U32">
        <v>9</v>
      </c>
      <c r="V32" s="25"/>
      <c r="W32" s="25">
        <v>0</v>
      </c>
      <c r="X32" s="25"/>
      <c r="Y32" s="25"/>
      <c r="Z32" s="25"/>
      <c r="AA32" s="25">
        <v>0</v>
      </c>
      <c r="AM32" s="82">
        <v>44068</v>
      </c>
      <c r="AN32" t="s">
        <v>58</v>
      </c>
      <c r="AO32" s="25">
        <v>0</v>
      </c>
      <c r="AP32" s="25"/>
      <c r="AQ32" s="25"/>
      <c r="AR32" s="25"/>
      <c r="AS32" s="25"/>
      <c r="AT32" s="25">
        <v>0</v>
      </c>
    </row>
    <row r="33" spans="19:46" x14ac:dyDescent="0.35">
      <c r="U33">
        <v>10</v>
      </c>
      <c r="V33" s="25"/>
      <c r="W33" s="25">
        <v>0</v>
      </c>
      <c r="X33" s="25"/>
      <c r="Y33" s="25"/>
      <c r="Z33" s="25"/>
      <c r="AA33" s="25">
        <v>0</v>
      </c>
      <c r="AL33">
        <v>9</v>
      </c>
      <c r="AM33" s="82">
        <v>44076</v>
      </c>
      <c r="AN33" t="s">
        <v>70</v>
      </c>
      <c r="AO33" s="25">
        <v>0</v>
      </c>
      <c r="AP33" s="25"/>
      <c r="AQ33" s="25"/>
      <c r="AR33" s="25"/>
      <c r="AS33" s="25"/>
      <c r="AT33" s="25">
        <v>0</v>
      </c>
    </row>
    <row r="34" spans="19:46" x14ac:dyDescent="0.35">
      <c r="U34">
        <v>11</v>
      </c>
      <c r="V34" s="25"/>
      <c r="W34" s="25">
        <v>0</v>
      </c>
      <c r="X34" s="25"/>
      <c r="Y34" s="25"/>
      <c r="Z34" s="25"/>
      <c r="AA34" s="25">
        <v>0</v>
      </c>
      <c r="AM34" s="82">
        <v>44079</v>
      </c>
      <c r="AN34" t="s">
        <v>95</v>
      </c>
      <c r="AO34" s="25">
        <v>0</v>
      </c>
      <c r="AP34" s="25"/>
      <c r="AQ34" s="25"/>
      <c r="AR34" s="25"/>
      <c r="AS34" s="25"/>
      <c r="AT34" s="25">
        <v>0</v>
      </c>
    </row>
    <row r="35" spans="19:46" x14ac:dyDescent="0.35">
      <c r="U35">
        <v>12</v>
      </c>
      <c r="V35" s="25"/>
      <c r="W35" s="25">
        <v>0</v>
      </c>
      <c r="X35" s="25"/>
      <c r="Y35" s="25"/>
      <c r="Z35" s="25"/>
      <c r="AA35" s="25">
        <v>0</v>
      </c>
      <c r="AM35" s="82">
        <v>44091</v>
      </c>
      <c r="AN35" t="s">
        <v>104</v>
      </c>
      <c r="AO35" s="25">
        <v>0</v>
      </c>
      <c r="AP35" s="25"/>
      <c r="AQ35" s="25"/>
      <c r="AR35" s="25"/>
      <c r="AS35" s="25"/>
      <c r="AT35" s="25">
        <v>0</v>
      </c>
    </row>
    <row r="36" spans="19:46" x14ac:dyDescent="0.35">
      <c r="T36">
        <v>2021</v>
      </c>
      <c r="U36">
        <v>1</v>
      </c>
      <c r="V36" s="25">
        <v>0</v>
      </c>
      <c r="W36" s="25">
        <v>0</v>
      </c>
      <c r="X36" s="25"/>
      <c r="Y36" s="25"/>
      <c r="Z36" s="25"/>
      <c r="AA36" s="25">
        <v>0</v>
      </c>
      <c r="AM36" s="82">
        <v>44097</v>
      </c>
      <c r="AN36" t="s">
        <v>107</v>
      </c>
      <c r="AO36" s="25">
        <v>0</v>
      </c>
      <c r="AP36" s="25"/>
      <c r="AQ36" s="25"/>
      <c r="AR36" s="25"/>
      <c r="AS36" s="25"/>
      <c r="AT36" s="25">
        <v>0</v>
      </c>
    </row>
    <row r="37" spans="19:46" x14ac:dyDescent="0.35">
      <c r="U37">
        <v>2</v>
      </c>
      <c r="V37" s="25"/>
      <c r="W37" s="25">
        <v>0</v>
      </c>
      <c r="X37" s="25"/>
      <c r="Y37" s="25"/>
      <c r="Z37" s="25"/>
      <c r="AA37" s="25">
        <v>0</v>
      </c>
      <c r="AM37" s="82">
        <v>44100</v>
      </c>
      <c r="AN37" t="s">
        <v>109</v>
      </c>
      <c r="AO37" s="25">
        <v>0</v>
      </c>
      <c r="AP37" s="25"/>
      <c r="AQ37" s="25"/>
      <c r="AR37" s="25"/>
      <c r="AS37" s="25"/>
      <c r="AT37" s="25">
        <v>0</v>
      </c>
    </row>
    <row r="38" spans="19:46" x14ac:dyDescent="0.35">
      <c r="U38">
        <v>3</v>
      </c>
      <c r="V38" s="25"/>
      <c r="W38" s="25">
        <v>0</v>
      </c>
      <c r="X38" s="25"/>
      <c r="Y38" s="25"/>
      <c r="Z38" s="25"/>
      <c r="AA38" s="25">
        <v>0</v>
      </c>
      <c r="AL38">
        <v>10</v>
      </c>
      <c r="AM38" s="82">
        <v>44116</v>
      </c>
      <c r="AN38" t="s">
        <v>120</v>
      </c>
      <c r="AO38" s="25">
        <v>0</v>
      </c>
      <c r="AP38" s="25"/>
      <c r="AQ38" s="25"/>
      <c r="AR38" s="25"/>
      <c r="AS38" s="25"/>
      <c r="AT38" s="25">
        <v>0</v>
      </c>
    </row>
    <row r="39" spans="19:46" x14ac:dyDescent="0.35">
      <c r="U39">
        <v>5</v>
      </c>
      <c r="V39" s="25"/>
      <c r="W39" s="25">
        <v>6621</v>
      </c>
      <c r="X39" s="25"/>
      <c r="Y39" s="25"/>
      <c r="Z39" s="25"/>
      <c r="AA39" s="25">
        <v>6621</v>
      </c>
      <c r="AM39" s="82">
        <v>44123</v>
      </c>
      <c r="AN39" t="s">
        <v>126</v>
      </c>
      <c r="AO39" s="25">
        <v>0</v>
      </c>
      <c r="AP39" s="25"/>
      <c r="AQ39" s="25"/>
      <c r="AR39" s="25"/>
      <c r="AS39" s="25"/>
      <c r="AT39" s="25">
        <v>0</v>
      </c>
    </row>
    <row r="40" spans="19:46" x14ac:dyDescent="0.35">
      <c r="S40" s="47" t="s">
        <v>140</v>
      </c>
      <c r="T40" s="47"/>
      <c r="U40" s="47"/>
      <c r="V40" s="48">
        <v>0</v>
      </c>
      <c r="W40" s="48">
        <v>6621</v>
      </c>
      <c r="X40" s="48"/>
      <c r="Y40" s="48"/>
      <c r="Z40" s="48"/>
      <c r="AA40" s="48">
        <v>6621</v>
      </c>
      <c r="AM40" s="82">
        <v>44135</v>
      </c>
      <c r="AN40" t="s">
        <v>152</v>
      </c>
      <c r="AO40" s="25">
        <v>0</v>
      </c>
      <c r="AP40" s="25"/>
      <c r="AQ40" s="25"/>
      <c r="AR40" s="25"/>
      <c r="AS40" s="25"/>
      <c r="AT40" s="25">
        <v>0</v>
      </c>
    </row>
    <row r="41" spans="19:46" x14ac:dyDescent="0.35">
      <c r="S41" t="s">
        <v>43</v>
      </c>
      <c r="T41">
        <v>2020</v>
      </c>
      <c r="U41">
        <v>8</v>
      </c>
      <c r="V41" s="25">
        <v>0</v>
      </c>
      <c r="W41" s="25"/>
      <c r="X41" s="25"/>
      <c r="Y41" s="25"/>
      <c r="Z41" s="25"/>
      <c r="AA41" s="25">
        <v>0</v>
      </c>
      <c r="AL41">
        <v>11</v>
      </c>
      <c r="AM41" s="82">
        <v>44145</v>
      </c>
      <c r="AN41" t="s">
        <v>158</v>
      </c>
      <c r="AO41" s="25">
        <v>0</v>
      </c>
      <c r="AP41" s="25"/>
      <c r="AQ41" s="25"/>
      <c r="AR41" s="25"/>
      <c r="AS41" s="25"/>
      <c r="AT41" s="25">
        <v>0</v>
      </c>
    </row>
    <row r="42" spans="19:46" x14ac:dyDescent="0.35">
      <c r="U42">
        <v>11</v>
      </c>
      <c r="V42" s="25">
        <v>0</v>
      </c>
      <c r="W42" s="25"/>
      <c r="X42" s="25"/>
      <c r="Y42" s="25"/>
      <c r="Z42" s="25"/>
      <c r="AA42" s="25">
        <v>0</v>
      </c>
      <c r="AM42" s="82">
        <v>44153</v>
      </c>
      <c r="AN42" t="s">
        <v>170</v>
      </c>
      <c r="AO42" s="25">
        <v>0</v>
      </c>
      <c r="AP42" s="25"/>
      <c r="AQ42" s="25"/>
      <c r="AR42" s="25"/>
      <c r="AS42" s="25"/>
      <c r="AT42" s="25">
        <v>0</v>
      </c>
    </row>
    <row r="43" spans="19:46" x14ac:dyDescent="0.35">
      <c r="S43" s="47" t="s">
        <v>141</v>
      </c>
      <c r="T43" s="47"/>
      <c r="U43" s="47"/>
      <c r="V43" s="48">
        <v>0</v>
      </c>
      <c r="W43" s="48"/>
      <c r="X43" s="48"/>
      <c r="Y43" s="48"/>
      <c r="Z43" s="48"/>
      <c r="AA43" s="48">
        <v>0</v>
      </c>
      <c r="AM43" s="82">
        <v>44159</v>
      </c>
      <c r="AN43" t="s">
        <v>171</v>
      </c>
      <c r="AO43" s="25">
        <v>0</v>
      </c>
      <c r="AP43" s="25"/>
      <c r="AQ43" s="25"/>
      <c r="AR43" s="25"/>
      <c r="AS43" s="25"/>
      <c r="AT43" s="25">
        <v>0</v>
      </c>
    </row>
    <row r="44" spans="19:46" x14ac:dyDescent="0.35">
      <c r="S44" t="s">
        <v>23</v>
      </c>
      <c r="T44">
        <v>2020</v>
      </c>
      <c r="U44">
        <v>10</v>
      </c>
      <c r="V44" s="25"/>
      <c r="W44" s="25"/>
      <c r="X44" s="25"/>
      <c r="Y44" s="25">
        <v>0</v>
      </c>
      <c r="Z44" s="25"/>
      <c r="AA44" s="25">
        <v>0</v>
      </c>
      <c r="AM44" s="82">
        <v>44162</v>
      </c>
      <c r="AN44" t="s">
        <v>186</v>
      </c>
      <c r="AO44" s="25">
        <v>0</v>
      </c>
      <c r="AP44" s="25"/>
      <c r="AQ44" s="25"/>
      <c r="AR44" s="25"/>
      <c r="AS44" s="25"/>
      <c r="AT44" s="25">
        <v>0</v>
      </c>
    </row>
    <row r="45" spans="19:46" x14ac:dyDescent="0.35">
      <c r="U45">
        <v>11</v>
      </c>
      <c r="V45" s="25"/>
      <c r="W45" s="25"/>
      <c r="X45" s="25"/>
      <c r="Y45" s="25">
        <v>0</v>
      </c>
      <c r="Z45" s="25"/>
      <c r="AA45" s="25">
        <v>0</v>
      </c>
      <c r="AL45">
        <v>12</v>
      </c>
      <c r="AM45" s="82">
        <v>44180</v>
      </c>
      <c r="AN45" t="s">
        <v>215</v>
      </c>
      <c r="AO45" s="25">
        <v>0</v>
      </c>
      <c r="AP45" s="25"/>
      <c r="AQ45" s="25"/>
      <c r="AR45" s="25"/>
      <c r="AS45" s="25"/>
      <c r="AT45" s="25">
        <v>0</v>
      </c>
    </row>
    <row r="46" spans="19:46" x14ac:dyDescent="0.35">
      <c r="U46">
        <v>12</v>
      </c>
      <c r="V46" s="25"/>
      <c r="W46" s="25"/>
      <c r="X46" s="25"/>
      <c r="Y46" s="25">
        <v>0</v>
      </c>
      <c r="Z46" s="25"/>
      <c r="AA46" s="25">
        <v>0</v>
      </c>
      <c r="AK46">
        <v>2021</v>
      </c>
      <c r="AL46">
        <v>1</v>
      </c>
      <c r="AM46" s="82">
        <v>44225</v>
      </c>
      <c r="AN46" t="s">
        <v>259</v>
      </c>
      <c r="AO46" s="25">
        <v>0</v>
      </c>
      <c r="AP46" s="25"/>
      <c r="AQ46" s="25"/>
      <c r="AR46" s="25"/>
      <c r="AS46" s="25"/>
      <c r="AT46" s="25">
        <v>0</v>
      </c>
    </row>
    <row r="47" spans="19:46" x14ac:dyDescent="0.35">
      <c r="T47">
        <v>2021</v>
      </c>
      <c r="U47">
        <v>1</v>
      </c>
      <c r="V47" s="25"/>
      <c r="W47" s="25"/>
      <c r="X47" s="25"/>
      <c r="Y47" s="25">
        <v>0</v>
      </c>
      <c r="Z47" s="25"/>
      <c r="AA47" s="25">
        <v>0</v>
      </c>
      <c r="AL47">
        <v>2</v>
      </c>
      <c r="AM47" s="82">
        <v>44246</v>
      </c>
      <c r="AN47" t="s">
        <v>280</v>
      </c>
      <c r="AO47" s="25">
        <v>0</v>
      </c>
      <c r="AP47" s="25"/>
      <c r="AQ47" s="25"/>
      <c r="AR47" s="25"/>
      <c r="AS47" s="25"/>
      <c r="AT47" s="25">
        <v>0</v>
      </c>
    </row>
    <row r="48" spans="19:46" x14ac:dyDescent="0.35">
      <c r="U48">
        <v>2</v>
      </c>
      <c r="V48" s="25"/>
      <c r="W48" s="25"/>
      <c r="X48" s="25"/>
      <c r="Y48" s="25">
        <v>0</v>
      </c>
      <c r="Z48" s="25"/>
      <c r="AA48" s="25">
        <v>0</v>
      </c>
      <c r="AL48">
        <v>4</v>
      </c>
      <c r="AM48" s="82">
        <v>44295</v>
      </c>
      <c r="AN48" t="s">
        <v>337</v>
      </c>
      <c r="AO48" s="25">
        <v>0</v>
      </c>
      <c r="AP48" s="25"/>
      <c r="AQ48" s="25"/>
      <c r="AR48" s="25"/>
      <c r="AS48" s="25"/>
      <c r="AT48" s="25">
        <v>0</v>
      </c>
    </row>
    <row r="49" spans="19:46" x14ac:dyDescent="0.35">
      <c r="U49">
        <v>6</v>
      </c>
      <c r="V49" s="25"/>
      <c r="W49" s="25"/>
      <c r="X49" s="25"/>
      <c r="Y49" s="25"/>
      <c r="Z49" s="25">
        <v>9111.2000000000007</v>
      </c>
      <c r="AA49" s="25">
        <v>9111.2000000000007</v>
      </c>
      <c r="AK49">
        <v>2019</v>
      </c>
      <c r="AL49">
        <v>12</v>
      </c>
      <c r="AM49" s="82">
        <v>43822</v>
      </c>
      <c r="AN49" t="s">
        <v>321</v>
      </c>
      <c r="AO49" s="25">
        <v>0</v>
      </c>
      <c r="AP49" s="25"/>
      <c r="AQ49" s="25"/>
      <c r="AR49" s="25"/>
      <c r="AS49" s="25"/>
      <c r="AT49" s="25">
        <v>0</v>
      </c>
    </row>
    <row r="50" spans="19:46" x14ac:dyDescent="0.35">
      <c r="U50">
        <v>7</v>
      </c>
      <c r="V50" s="25"/>
      <c r="W50" s="25"/>
      <c r="X50" s="25"/>
      <c r="Y50" s="25"/>
      <c r="Z50" s="25">
        <v>30126.799999999996</v>
      </c>
      <c r="AA50" s="25">
        <v>30126.799999999996</v>
      </c>
      <c r="AJ50" s="47" t="s">
        <v>139</v>
      </c>
      <c r="AK50" s="47"/>
      <c r="AL50" s="47"/>
      <c r="AM50" s="47"/>
      <c r="AN50" s="47"/>
      <c r="AO50" s="48">
        <v>0</v>
      </c>
      <c r="AP50" s="48"/>
      <c r="AQ50" s="48"/>
      <c r="AR50" s="48"/>
      <c r="AS50" s="48"/>
      <c r="AT50" s="48">
        <v>0</v>
      </c>
    </row>
    <row r="51" spans="19:46" x14ac:dyDescent="0.35">
      <c r="U51">
        <v>4</v>
      </c>
      <c r="V51" s="25"/>
      <c r="W51" s="25"/>
      <c r="X51" s="25"/>
      <c r="Y51" s="25"/>
      <c r="Z51" s="25">
        <v>0</v>
      </c>
      <c r="AA51" s="25">
        <v>0</v>
      </c>
      <c r="AJ51" t="s">
        <v>20</v>
      </c>
      <c r="AK51">
        <v>2020</v>
      </c>
      <c r="AL51">
        <v>8</v>
      </c>
      <c r="AM51" s="82">
        <v>44004</v>
      </c>
      <c r="AN51" t="s">
        <v>18</v>
      </c>
      <c r="AO51" s="25"/>
      <c r="AP51" s="25">
        <v>0</v>
      </c>
      <c r="AQ51" s="25"/>
      <c r="AR51" s="25"/>
      <c r="AS51" s="25"/>
      <c r="AT51" s="25">
        <v>0</v>
      </c>
    </row>
    <row r="52" spans="19:46" x14ac:dyDescent="0.35">
      <c r="S52" s="47" t="s">
        <v>142</v>
      </c>
      <c r="T52" s="47"/>
      <c r="U52" s="47"/>
      <c r="V52" s="48"/>
      <c r="W52" s="48"/>
      <c r="X52" s="48"/>
      <c r="Y52" s="48">
        <v>0</v>
      </c>
      <c r="Z52" s="48">
        <v>39238</v>
      </c>
      <c r="AA52" s="48">
        <v>39238</v>
      </c>
      <c r="AM52" s="82">
        <v>44026</v>
      </c>
      <c r="AN52" t="s">
        <v>26</v>
      </c>
      <c r="AO52" s="25"/>
      <c r="AP52" s="25">
        <v>0</v>
      </c>
      <c r="AQ52" s="25"/>
      <c r="AR52" s="25"/>
      <c r="AS52" s="25"/>
      <c r="AT52" s="25">
        <v>0</v>
      </c>
    </row>
    <row r="53" spans="19:46" x14ac:dyDescent="0.35">
      <c r="S53" t="s">
        <v>14</v>
      </c>
      <c r="T53">
        <v>2020</v>
      </c>
      <c r="U53">
        <v>6</v>
      </c>
      <c r="V53" s="25">
        <v>0</v>
      </c>
      <c r="W53" s="25"/>
      <c r="X53" s="25"/>
      <c r="Y53" s="25"/>
      <c r="Z53" s="25"/>
      <c r="AA53" s="25">
        <v>0</v>
      </c>
      <c r="AL53">
        <v>9</v>
      </c>
      <c r="AM53" s="82">
        <v>44053</v>
      </c>
      <c r="AN53" t="s">
        <v>36</v>
      </c>
      <c r="AO53" s="25"/>
      <c r="AP53" s="25">
        <v>0</v>
      </c>
      <c r="AQ53" s="25"/>
      <c r="AR53" s="25"/>
      <c r="AS53" s="25"/>
      <c r="AT53" s="25">
        <v>0</v>
      </c>
    </row>
    <row r="54" spans="19:46" x14ac:dyDescent="0.35">
      <c r="S54" s="47" t="s">
        <v>143</v>
      </c>
      <c r="T54" s="47"/>
      <c r="U54" s="47"/>
      <c r="V54" s="48">
        <v>0</v>
      </c>
      <c r="W54" s="48"/>
      <c r="X54" s="48"/>
      <c r="Y54" s="48"/>
      <c r="Z54" s="48"/>
      <c r="AA54" s="48">
        <v>0</v>
      </c>
      <c r="AL54">
        <v>10</v>
      </c>
      <c r="AM54" s="82">
        <v>44062</v>
      </c>
      <c r="AN54" t="s">
        <v>40</v>
      </c>
      <c r="AO54" s="25"/>
      <c r="AP54" s="25">
        <v>0</v>
      </c>
      <c r="AQ54" s="25"/>
      <c r="AR54" s="25"/>
      <c r="AS54" s="25"/>
      <c r="AT54" s="25">
        <v>0</v>
      </c>
    </row>
    <row r="55" spans="19:46" x14ac:dyDescent="0.35">
      <c r="S55" t="s">
        <v>54</v>
      </c>
      <c r="T55">
        <v>2020</v>
      </c>
      <c r="U55">
        <v>8</v>
      </c>
      <c r="V55" s="25">
        <v>0</v>
      </c>
      <c r="W55" s="25"/>
      <c r="X55" s="25"/>
      <c r="Y55" s="25"/>
      <c r="Z55" s="25"/>
      <c r="AA55" s="25">
        <v>0</v>
      </c>
      <c r="AM55" s="82">
        <v>44067</v>
      </c>
      <c r="AN55" t="s">
        <v>55</v>
      </c>
      <c r="AO55" s="25"/>
      <c r="AP55" s="25">
        <v>0</v>
      </c>
      <c r="AQ55" s="25"/>
      <c r="AR55" s="25"/>
      <c r="AS55" s="25"/>
      <c r="AT55" s="25">
        <v>0</v>
      </c>
    </row>
    <row r="56" spans="19:46" x14ac:dyDescent="0.35">
      <c r="U56">
        <v>9</v>
      </c>
      <c r="V56" s="25">
        <v>0</v>
      </c>
      <c r="W56" s="25"/>
      <c r="X56" s="25"/>
      <c r="Y56" s="25"/>
      <c r="Z56" s="25"/>
      <c r="AA56" s="25">
        <v>0</v>
      </c>
      <c r="AL56">
        <v>11</v>
      </c>
      <c r="AM56" s="82">
        <v>44109</v>
      </c>
      <c r="AN56" t="s">
        <v>113</v>
      </c>
      <c r="AO56" s="25"/>
      <c r="AP56" s="25">
        <v>0</v>
      </c>
      <c r="AQ56" s="25"/>
      <c r="AR56" s="25"/>
      <c r="AS56" s="25"/>
      <c r="AT56" s="25">
        <v>0</v>
      </c>
    </row>
    <row r="57" spans="19:46" x14ac:dyDescent="0.35">
      <c r="U57">
        <v>11</v>
      </c>
      <c r="V57" s="25">
        <v>0</v>
      </c>
      <c r="W57" s="25"/>
      <c r="X57" s="25"/>
      <c r="Y57" s="25"/>
      <c r="Z57" s="25"/>
      <c r="AA57" s="25">
        <v>0</v>
      </c>
      <c r="AL57">
        <v>12</v>
      </c>
      <c r="AM57" s="82">
        <v>44121</v>
      </c>
      <c r="AN57" t="s">
        <v>122</v>
      </c>
      <c r="AO57" s="25"/>
      <c r="AP57" s="25">
        <v>0</v>
      </c>
      <c r="AQ57" s="25"/>
      <c r="AR57" s="25"/>
      <c r="AS57" s="25"/>
      <c r="AT57" s="25">
        <v>0</v>
      </c>
    </row>
    <row r="58" spans="19:46" x14ac:dyDescent="0.35">
      <c r="T58">
        <v>2021</v>
      </c>
      <c r="U58">
        <v>2</v>
      </c>
      <c r="V58" s="25">
        <v>0</v>
      </c>
      <c r="W58" s="25"/>
      <c r="X58" s="25"/>
      <c r="Y58" s="25"/>
      <c r="Z58" s="25"/>
      <c r="AA58" s="25">
        <v>0</v>
      </c>
      <c r="AN58" t="s">
        <v>124</v>
      </c>
      <c r="AO58" s="25"/>
      <c r="AP58" s="25">
        <v>0</v>
      </c>
      <c r="AQ58" s="25"/>
      <c r="AR58" s="25"/>
      <c r="AS58" s="25"/>
      <c r="AT58" s="25">
        <v>0</v>
      </c>
    </row>
    <row r="59" spans="19:46" x14ac:dyDescent="0.35">
      <c r="S59" s="47" t="s">
        <v>144</v>
      </c>
      <c r="T59" s="47"/>
      <c r="U59" s="47"/>
      <c r="V59" s="48">
        <v>0</v>
      </c>
      <c r="W59" s="48"/>
      <c r="X59" s="48"/>
      <c r="Y59" s="48"/>
      <c r="Z59" s="48"/>
      <c r="AA59" s="48">
        <v>0</v>
      </c>
      <c r="AM59" s="82">
        <v>44130</v>
      </c>
      <c r="AN59" t="s">
        <v>134</v>
      </c>
      <c r="AO59" s="25"/>
      <c r="AP59" s="25">
        <v>0</v>
      </c>
      <c r="AQ59" s="25"/>
      <c r="AR59" s="25"/>
      <c r="AS59" s="25"/>
      <c r="AT59" s="25">
        <v>0</v>
      </c>
    </row>
    <row r="60" spans="19:46" x14ac:dyDescent="0.35">
      <c r="S60" t="s">
        <v>64</v>
      </c>
      <c r="T60">
        <v>2020</v>
      </c>
      <c r="U60">
        <v>12</v>
      </c>
      <c r="V60" s="25"/>
      <c r="W60" s="25"/>
      <c r="X60" s="25"/>
      <c r="Y60" s="25">
        <v>0</v>
      </c>
      <c r="Z60" s="25"/>
      <c r="AA60" s="25">
        <v>0</v>
      </c>
      <c r="AK60">
        <v>2021</v>
      </c>
      <c r="AL60">
        <v>1</v>
      </c>
      <c r="AM60" s="82">
        <v>44159</v>
      </c>
      <c r="AN60" t="s">
        <v>184</v>
      </c>
      <c r="AO60" s="25"/>
      <c r="AP60" s="25">
        <v>0</v>
      </c>
      <c r="AQ60" s="25"/>
      <c r="AR60" s="25"/>
      <c r="AS60" s="25"/>
      <c r="AT60" s="25">
        <v>0</v>
      </c>
    </row>
    <row r="61" spans="19:46" x14ac:dyDescent="0.35">
      <c r="T61">
        <v>2021</v>
      </c>
      <c r="U61">
        <v>1</v>
      </c>
      <c r="V61" s="25">
        <v>0</v>
      </c>
      <c r="W61" s="25"/>
      <c r="X61" s="25"/>
      <c r="Y61" s="25">
        <v>0</v>
      </c>
      <c r="Z61" s="25"/>
      <c r="AA61" s="25">
        <v>0</v>
      </c>
      <c r="AM61" s="82">
        <v>44205</v>
      </c>
      <c r="AN61" t="s">
        <v>251</v>
      </c>
      <c r="AO61" s="25">
        <v>0</v>
      </c>
      <c r="AP61" s="25"/>
      <c r="AQ61" s="25"/>
      <c r="AR61" s="25"/>
      <c r="AS61" s="25"/>
      <c r="AT61" s="25">
        <v>0</v>
      </c>
    </row>
    <row r="62" spans="19:46" x14ac:dyDescent="0.35">
      <c r="U62">
        <v>2</v>
      </c>
      <c r="V62" s="25"/>
      <c r="W62" s="25"/>
      <c r="X62" s="25"/>
      <c r="Y62" s="25">
        <v>0</v>
      </c>
      <c r="Z62" s="25"/>
      <c r="AA62" s="25">
        <v>0</v>
      </c>
      <c r="AL62">
        <v>2</v>
      </c>
      <c r="AM62" s="82">
        <v>44195</v>
      </c>
      <c r="AN62" t="s">
        <v>221</v>
      </c>
      <c r="AO62" s="25"/>
      <c r="AP62" s="25">
        <v>0</v>
      </c>
      <c r="AQ62" s="25"/>
      <c r="AR62" s="25"/>
      <c r="AS62" s="25"/>
      <c r="AT62" s="25">
        <v>0</v>
      </c>
    </row>
    <row r="63" spans="19:46" x14ac:dyDescent="0.35">
      <c r="U63">
        <v>3</v>
      </c>
      <c r="V63" s="25"/>
      <c r="W63" s="25"/>
      <c r="X63" s="25"/>
      <c r="Y63" s="25">
        <v>0</v>
      </c>
      <c r="Z63" s="25"/>
      <c r="AA63" s="25">
        <v>0</v>
      </c>
      <c r="AL63">
        <v>3</v>
      </c>
      <c r="AM63" s="82">
        <v>44223</v>
      </c>
      <c r="AN63" t="s">
        <v>257</v>
      </c>
      <c r="AO63" s="25"/>
      <c r="AP63" s="25">
        <v>0</v>
      </c>
      <c r="AQ63" s="25"/>
      <c r="AR63" s="25"/>
      <c r="AS63" s="25"/>
      <c r="AT63" s="25">
        <v>0</v>
      </c>
    </row>
    <row r="64" spans="19:46" x14ac:dyDescent="0.35">
      <c r="U64">
        <v>5</v>
      </c>
      <c r="V64" s="25"/>
      <c r="W64" s="25"/>
      <c r="X64" s="25"/>
      <c r="Y64" s="25">
        <v>10310</v>
      </c>
      <c r="Z64" s="25"/>
      <c r="AA64" s="25">
        <v>10310</v>
      </c>
      <c r="AL64">
        <v>5</v>
      </c>
      <c r="AM64" s="82">
        <v>44287</v>
      </c>
      <c r="AN64" t="s">
        <v>333</v>
      </c>
      <c r="AO64" s="25"/>
      <c r="AP64" s="25">
        <v>6621</v>
      </c>
      <c r="AQ64" s="25"/>
      <c r="AR64" s="25"/>
      <c r="AS64" s="25"/>
      <c r="AT64" s="25">
        <v>6621</v>
      </c>
    </row>
    <row r="65" spans="19:46" x14ac:dyDescent="0.35">
      <c r="U65">
        <v>7</v>
      </c>
      <c r="V65" s="25"/>
      <c r="W65" s="25"/>
      <c r="X65" s="25"/>
      <c r="Y65" s="25">
        <v>10075</v>
      </c>
      <c r="Z65" s="25"/>
      <c r="AA65" s="25">
        <v>10075</v>
      </c>
      <c r="AN65" t="s">
        <v>334</v>
      </c>
      <c r="AO65" s="25"/>
      <c r="AP65" s="25">
        <v>0</v>
      </c>
      <c r="AQ65" s="25"/>
      <c r="AR65" s="25"/>
      <c r="AS65" s="25"/>
      <c r="AT65" s="25">
        <v>0</v>
      </c>
    </row>
    <row r="66" spans="19:46" x14ac:dyDescent="0.35">
      <c r="U66">
        <v>8</v>
      </c>
      <c r="V66" s="25"/>
      <c r="W66" s="25"/>
      <c r="X66" s="25"/>
      <c r="Y66" s="25"/>
      <c r="Z66" s="25">
        <v>23686.6</v>
      </c>
      <c r="AA66" s="25">
        <v>23686.6</v>
      </c>
      <c r="AJ66" s="47" t="s">
        <v>140</v>
      </c>
      <c r="AK66" s="47"/>
      <c r="AL66" s="47"/>
      <c r="AM66" s="47"/>
      <c r="AN66" s="47"/>
      <c r="AO66" s="48">
        <v>0</v>
      </c>
      <c r="AP66" s="48">
        <v>6621</v>
      </c>
      <c r="AQ66" s="48"/>
      <c r="AR66" s="48"/>
      <c r="AS66" s="48"/>
      <c r="AT66" s="48">
        <v>6621</v>
      </c>
    </row>
    <row r="67" spans="19:46" x14ac:dyDescent="0.35">
      <c r="U67">
        <v>4</v>
      </c>
      <c r="V67" s="25"/>
      <c r="W67" s="25"/>
      <c r="X67" s="25"/>
      <c r="Y67" s="25">
        <v>0</v>
      </c>
      <c r="Z67" s="25"/>
      <c r="AA67" s="25">
        <v>0</v>
      </c>
      <c r="AJ67" t="s">
        <v>43</v>
      </c>
      <c r="AK67">
        <v>2020</v>
      </c>
      <c r="AL67">
        <v>8</v>
      </c>
      <c r="AM67" s="82">
        <v>44062</v>
      </c>
      <c r="AN67" t="s">
        <v>41</v>
      </c>
      <c r="AO67" s="25">
        <v>0</v>
      </c>
      <c r="AP67" s="25"/>
      <c r="AQ67" s="25"/>
      <c r="AR67" s="25"/>
      <c r="AS67" s="25"/>
      <c r="AT67" s="25">
        <v>0</v>
      </c>
    </row>
    <row r="68" spans="19:46" x14ac:dyDescent="0.35">
      <c r="S68" s="47" t="s">
        <v>209</v>
      </c>
      <c r="T68" s="47"/>
      <c r="U68" s="47"/>
      <c r="V68" s="48">
        <v>0</v>
      </c>
      <c r="W68" s="48"/>
      <c r="X68" s="48"/>
      <c r="Y68" s="48">
        <v>20385</v>
      </c>
      <c r="Z68" s="48">
        <v>23686.6</v>
      </c>
      <c r="AA68" s="48">
        <v>44071.6</v>
      </c>
      <c r="AL68">
        <v>11</v>
      </c>
      <c r="AM68" s="82">
        <v>44144</v>
      </c>
      <c r="AN68" t="s">
        <v>156</v>
      </c>
      <c r="AO68" s="25">
        <v>0</v>
      </c>
      <c r="AP68" s="25"/>
      <c r="AQ68" s="25"/>
      <c r="AR68" s="25"/>
      <c r="AS68" s="25"/>
      <c r="AT68" s="25">
        <v>0</v>
      </c>
    </row>
    <row r="69" spans="19:46" x14ac:dyDescent="0.35">
      <c r="S69" t="s">
        <v>178</v>
      </c>
      <c r="T69">
        <v>2020</v>
      </c>
      <c r="U69">
        <v>11</v>
      </c>
      <c r="V69" s="25">
        <v>0</v>
      </c>
      <c r="W69" s="25"/>
      <c r="X69" s="25"/>
      <c r="Y69" s="25"/>
      <c r="Z69" s="25"/>
      <c r="AA69" s="25">
        <v>0</v>
      </c>
      <c r="AJ69" s="47" t="s">
        <v>141</v>
      </c>
      <c r="AK69" s="47"/>
      <c r="AL69" s="47"/>
      <c r="AM69" s="47"/>
      <c r="AN69" s="47"/>
      <c r="AO69" s="48">
        <v>0</v>
      </c>
      <c r="AP69" s="48"/>
      <c r="AQ69" s="48"/>
      <c r="AR69" s="48"/>
      <c r="AS69" s="48"/>
      <c r="AT69" s="48">
        <v>0</v>
      </c>
    </row>
    <row r="70" spans="19:46" x14ac:dyDescent="0.35">
      <c r="S70" s="47" t="s">
        <v>190</v>
      </c>
      <c r="T70" s="47"/>
      <c r="U70" s="47"/>
      <c r="V70" s="48">
        <v>0</v>
      </c>
      <c r="W70" s="48"/>
      <c r="X70" s="48"/>
      <c r="Y70" s="48"/>
      <c r="Z70" s="48"/>
      <c r="AA70" s="48">
        <v>0</v>
      </c>
      <c r="AJ70" t="s">
        <v>23</v>
      </c>
      <c r="AK70">
        <v>2020</v>
      </c>
      <c r="AL70">
        <v>10</v>
      </c>
      <c r="AM70" s="82">
        <v>44013</v>
      </c>
      <c r="AN70" t="s">
        <v>21</v>
      </c>
      <c r="AO70" s="25"/>
      <c r="AP70" s="25"/>
      <c r="AQ70" s="25"/>
      <c r="AR70" s="25">
        <v>0</v>
      </c>
      <c r="AS70" s="25"/>
      <c r="AT70" s="25">
        <v>0</v>
      </c>
    </row>
    <row r="71" spans="19:46" x14ac:dyDescent="0.35">
      <c r="S71" t="s">
        <v>229</v>
      </c>
      <c r="T71">
        <v>2020</v>
      </c>
      <c r="U71">
        <v>12</v>
      </c>
      <c r="V71" s="25">
        <v>0</v>
      </c>
      <c r="W71" s="25"/>
      <c r="X71" s="25"/>
      <c r="Y71" s="25"/>
      <c r="Z71" s="25"/>
      <c r="AA71" s="25">
        <v>0</v>
      </c>
      <c r="AL71">
        <v>11</v>
      </c>
      <c r="AM71" s="82">
        <v>44044</v>
      </c>
      <c r="AN71" t="s">
        <v>30</v>
      </c>
      <c r="AO71" s="25"/>
      <c r="AP71" s="25"/>
      <c r="AQ71" s="25"/>
      <c r="AR71" s="25">
        <v>0</v>
      </c>
      <c r="AS71" s="25"/>
      <c r="AT71" s="25">
        <v>0</v>
      </c>
    </row>
    <row r="72" spans="19:46" x14ac:dyDescent="0.35">
      <c r="S72" s="47" t="s">
        <v>230</v>
      </c>
      <c r="T72" s="47"/>
      <c r="U72" s="47"/>
      <c r="V72" s="48">
        <v>0</v>
      </c>
      <c r="W72" s="48"/>
      <c r="X72" s="48"/>
      <c r="Y72" s="48"/>
      <c r="Z72" s="48"/>
      <c r="AA72" s="48">
        <v>0</v>
      </c>
      <c r="AL72">
        <v>12</v>
      </c>
      <c r="AM72" s="82">
        <v>44051</v>
      </c>
      <c r="AN72" t="s">
        <v>31</v>
      </c>
      <c r="AO72" s="25"/>
      <c r="AP72" s="25"/>
      <c r="AQ72" s="25"/>
      <c r="AR72" s="25">
        <v>0</v>
      </c>
      <c r="AS72" s="25"/>
      <c r="AT72" s="25">
        <v>0</v>
      </c>
    </row>
    <row r="73" spans="19:46" x14ac:dyDescent="0.35">
      <c r="S73" t="s">
        <v>234</v>
      </c>
      <c r="T73">
        <v>2021</v>
      </c>
      <c r="U73">
        <v>1</v>
      </c>
      <c r="V73" s="25">
        <v>0</v>
      </c>
      <c r="W73" s="25"/>
      <c r="X73" s="25"/>
      <c r="Y73" s="25"/>
      <c r="Z73" s="25"/>
      <c r="AA73" s="25">
        <v>0</v>
      </c>
      <c r="AN73" t="s">
        <v>32</v>
      </c>
      <c r="AO73" s="25"/>
      <c r="AP73" s="25"/>
      <c r="AQ73" s="25"/>
      <c r="AR73" s="25">
        <v>0</v>
      </c>
      <c r="AS73" s="25"/>
      <c r="AT73" s="25">
        <v>0</v>
      </c>
    </row>
    <row r="74" spans="19:46" x14ac:dyDescent="0.35">
      <c r="U74">
        <v>2</v>
      </c>
      <c r="V74" s="25">
        <v>0</v>
      </c>
      <c r="W74" s="25"/>
      <c r="X74" s="25"/>
      <c r="Y74" s="25"/>
      <c r="Z74" s="25"/>
      <c r="AA74" s="25">
        <v>0</v>
      </c>
      <c r="AK74">
        <v>2021</v>
      </c>
      <c r="AL74">
        <v>1</v>
      </c>
      <c r="AM74" s="82">
        <v>44091</v>
      </c>
      <c r="AN74" t="s">
        <v>103</v>
      </c>
      <c r="AO74" s="25"/>
      <c r="AP74" s="25"/>
      <c r="AQ74" s="25"/>
      <c r="AR74" s="25">
        <v>0</v>
      </c>
      <c r="AS74" s="25"/>
      <c r="AT74" s="25">
        <v>0</v>
      </c>
    </row>
    <row r="75" spans="19:46" x14ac:dyDescent="0.35">
      <c r="U75">
        <v>4</v>
      </c>
      <c r="V75" s="25">
        <v>0</v>
      </c>
      <c r="W75" s="25"/>
      <c r="X75" s="25"/>
      <c r="Y75" s="25"/>
      <c r="Z75" s="25"/>
      <c r="AA75" s="25">
        <v>0</v>
      </c>
      <c r="AM75" s="82">
        <v>44096</v>
      </c>
      <c r="AN75" t="s">
        <v>105</v>
      </c>
      <c r="AO75" s="25"/>
      <c r="AP75" s="25"/>
      <c r="AQ75" s="25"/>
      <c r="AR75" s="25">
        <v>0</v>
      </c>
      <c r="AS75" s="25"/>
      <c r="AT75" s="25">
        <v>0</v>
      </c>
    </row>
    <row r="76" spans="19:46" x14ac:dyDescent="0.35">
      <c r="S76" s="47" t="s">
        <v>262</v>
      </c>
      <c r="T76" s="47"/>
      <c r="U76" s="47"/>
      <c r="V76" s="48">
        <v>0</v>
      </c>
      <c r="W76" s="48"/>
      <c r="X76" s="48"/>
      <c r="Y76" s="48"/>
      <c r="Z76" s="48"/>
      <c r="AA76" s="48">
        <v>0</v>
      </c>
      <c r="AL76">
        <v>2</v>
      </c>
      <c r="AM76" s="82">
        <v>44112</v>
      </c>
      <c r="AN76" t="s">
        <v>114</v>
      </c>
      <c r="AO76" s="25"/>
      <c r="AP76" s="25"/>
      <c r="AQ76" s="25"/>
      <c r="AR76" s="25">
        <v>0</v>
      </c>
      <c r="AS76" s="25"/>
      <c r="AT76" s="25">
        <v>0</v>
      </c>
    </row>
    <row r="77" spans="19:46" x14ac:dyDescent="0.35">
      <c r="S77" t="s">
        <v>269</v>
      </c>
      <c r="T77">
        <v>2021</v>
      </c>
      <c r="U77">
        <v>2</v>
      </c>
      <c r="V77" s="25">
        <v>0</v>
      </c>
      <c r="W77" s="25"/>
      <c r="X77" s="25"/>
      <c r="Y77" s="25"/>
      <c r="Z77" s="25"/>
      <c r="AA77" s="25">
        <v>0</v>
      </c>
      <c r="AM77" s="82">
        <v>44116</v>
      </c>
      <c r="AN77" t="s">
        <v>116</v>
      </c>
      <c r="AO77" s="25"/>
      <c r="AP77" s="25"/>
      <c r="AQ77" s="25"/>
      <c r="AR77" s="25">
        <v>0</v>
      </c>
      <c r="AS77" s="25"/>
      <c r="AT77" s="25">
        <v>0</v>
      </c>
    </row>
    <row r="78" spans="19:46" x14ac:dyDescent="0.35">
      <c r="U78">
        <v>3</v>
      </c>
      <c r="V78" s="25">
        <v>0</v>
      </c>
      <c r="W78" s="25"/>
      <c r="X78" s="25"/>
      <c r="Y78" s="25"/>
      <c r="Z78" s="25"/>
      <c r="AA78" s="25">
        <v>0</v>
      </c>
      <c r="AL78">
        <v>6</v>
      </c>
      <c r="AM78" s="82">
        <v>44251</v>
      </c>
      <c r="AN78" t="s">
        <v>281</v>
      </c>
      <c r="AO78" s="25"/>
      <c r="AP78" s="25"/>
      <c r="AQ78" s="25"/>
      <c r="AR78" s="25"/>
      <c r="AS78" s="25">
        <v>9111.2000000000007</v>
      </c>
      <c r="AT78" s="25">
        <v>9111.2000000000007</v>
      </c>
    </row>
    <row r="79" spans="19:46" x14ac:dyDescent="0.35">
      <c r="S79" s="47" t="s">
        <v>270</v>
      </c>
      <c r="T79" s="47"/>
      <c r="U79" s="47"/>
      <c r="V79" s="48">
        <v>0</v>
      </c>
      <c r="W79" s="48"/>
      <c r="X79" s="48"/>
      <c r="Y79" s="48"/>
      <c r="Z79" s="48"/>
      <c r="AA79" s="48">
        <v>0</v>
      </c>
      <c r="AL79">
        <v>7</v>
      </c>
      <c r="AM79" s="82">
        <v>44263</v>
      </c>
      <c r="AN79" t="s">
        <v>293</v>
      </c>
      <c r="AO79" s="25"/>
      <c r="AP79" s="25"/>
      <c r="AQ79" s="25"/>
      <c r="AR79" s="25"/>
      <c r="AS79" s="25">
        <v>14813.6</v>
      </c>
      <c r="AT79" s="25">
        <v>14813.6</v>
      </c>
    </row>
    <row r="80" spans="19:46" x14ac:dyDescent="0.35">
      <c r="S80" t="s">
        <v>287</v>
      </c>
      <c r="T80">
        <v>2021</v>
      </c>
      <c r="U80">
        <v>2</v>
      </c>
      <c r="V80" s="25">
        <v>0</v>
      </c>
      <c r="W80" s="25"/>
      <c r="X80" s="25"/>
      <c r="Y80" s="25"/>
      <c r="Z80" s="25"/>
      <c r="AA80" s="25">
        <v>0</v>
      </c>
      <c r="AM80" s="82">
        <v>44278</v>
      </c>
      <c r="AN80" t="s">
        <v>328</v>
      </c>
      <c r="AO80" s="25"/>
      <c r="AP80" s="25"/>
      <c r="AQ80" s="25"/>
      <c r="AR80" s="25"/>
      <c r="AS80" s="25">
        <v>11803.2</v>
      </c>
      <c r="AT80" s="25">
        <v>11803.2</v>
      </c>
    </row>
    <row r="81" spans="19:46" x14ac:dyDescent="0.35">
      <c r="U81">
        <v>4</v>
      </c>
      <c r="V81" s="25">
        <v>0</v>
      </c>
      <c r="W81" s="25"/>
      <c r="X81" s="25"/>
      <c r="Y81" s="25"/>
      <c r="Z81" s="25"/>
      <c r="AA81" s="25">
        <v>0</v>
      </c>
      <c r="AM81" s="82">
        <v>44285</v>
      </c>
      <c r="AN81" t="s">
        <v>332</v>
      </c>
      <c r="AO81" s="25"/>
      <c r="AP81" s="25"/>
      <c r="AQ81" s="25"/>
      <c r="AR81" s="25"/>
      <c r="AS81" s="25">
        <v>3510</v>
      </c>
      <c r="AT81" s="25">
        <v>3510</v>
      </c>
    </row>
    <row r="82" spans="19:46" x14ac:dyDescent="0.35">
      <c r="S82" s="47" t="s">
        <v>288</v>
      </c>
      <c r="T82" s="47"/>
      <c r="U82" s="47"/>
      <c r="V82" s="48">
        <v>0</v>
      </c>
      <c r="W82" s="48"/>
      <c r="X82" s="48"/>
      <c r="Y82" s="48"/>
      <c r="Z82" s="48"/>
      <c r="AA82" s="48">
        <v>0</v>
      </c>
      <c r="AL82">
        <v>4</v>
      </c>
      <c r="AM82" s="82">
        <v>44191</v>
      </c>
      <c r="AN82" t="s">
        <v>216</v>
      </c>
      <c r="AO82" s="25"/>
      <c r="AP82" s="25"/>
      <c r="AQ82" s="25"/>
      <c r="AR82" s="25"/>
      <c r="AS82" s="25">
        <v>0</v>
      </c>
      <c r="AT82" s="25">
        <v>0</v>
      </c>
    </row>
    <row r="83" spans="19:46" x14ac:dyDescent="0.35">
      <c r="S83" t="s">
        <v>297</v>
      </c>
      <c r="T83">
        <v>2021</v>
      </c>
      <c r="U83">
        <v>3</v>
      </c>
      <c r="V83" s="25">
        <v>0</v>
      </c>
      <c r="W83" s="25"/>
      <c r="X83" s="25"/>
      <c r="Y83" s="25"/>
      <c r="Z83" s="25"/>
      <c r="AA83" s="25">
        <v>0</v>
      </c>
      <c r="AJ83" s="47" t="s">
        <v>142</v>
      </c>
      <c r="AK83" s="47"/>
      <c r="AL83" s="47"/>
      <c r="AM83" s="47"/>
      <c r="AN83" s="47"/>
      <c r="AO83" s="48"/>
      <c r="AP83" s="48"/>
      <c r="AQ83" s="48"/>
      <c r="AR83" s="48">
        <v>0</v>
      </c>
      <c r="AS83" s="48">
        <v>39238</v>
      </c>
      <c r="AT83" s="48">
        <v>39238</v>
      </c>
    </row>
    <row r="84" spans="19:46" x14ac:dyDescent="0.35">
      <c r="S84" s="47" t="s">
        <v>299</v>
      </c>
      <c r="T84" s="47"/>
      <c r="U84" s="47"/>
      <c r="V84" s="48">
        <v>0</v>
      </c>
      <c r="W84" s="48"/>
      <c r="X84" s="48"/>
      <c r="Y84" s="48"/>
      <c r="Z84" s="48"/>
      <c r="AA84" s="48">
        <v>0</v>
      </c>
      <c r="AJ84" t="s">
        <v>14</v>
      </c>
      <c r="AK84">
        <v>2020</v>
      </c>
      <c r="AL84">
        <v>6</v>
      </c>
      <c r="AM84" s="82">
        <v>43993</v>
      </c>
      <c r="AN84" t="s">
        <v>11</v>
      </c>
      <c r="AO84" s="25">
        <v>0</v>
      </c>
      <c r="AP84" s="25"/>
      <c r="AQ84" s="25"/>
      <c r="AR84" s="25"/>
      <c r="AS84" s="25"/>
      <c r="AT84" s="25">
        <v>0</v>
      </c>
    </row>
    <row r="85" spans="19:46" x14ac:dyDescent="0.35">
      <c r="S85" t="s">
        <v>135</v>
      </c>
      <c r="V85" s="25">
        <v>0</v>
      </c>
      <c r="W85" s="25">
        <v>6621</v>
      </c>
      <c r="X85" s="25">
        <v>14031.6</v>
      </c>
      <c r="Y85" s="25">
        <v>20385</v>
      </c>
      <c r="Z85" s="25">
        <v>62924.6</v>
      </c>
      <c r="AA85" s="25">
        <v>103962.19999999998</v>
      </c>
      <c r="AJ85" s="47" t="s">
        <v>143</v>
      </c>
      <c r="AK85" s="47"/>
      <c r="AL85" s="47"/>
      <c r="AM85" s="47"/>
      <c r="AN85" s="47"/>
      <c r="AO85" s="48">
        <v>0</v>
      </c>
      <c r="AP85" s="48"/>
      <c r="AQ85" s="48"/>
      <c r="AR85" s="48"/>
      <c r="AS85" s="48"/>
      <c r="AT85" s="48">
        <v>0</v>
      </c>
    </row>
    <row r="86" spans="19:46" x14ac:dyDescent="0.35">
      <c r="AJ86" t="s">
        <v>54</v>
      </c>
      <c r="AK86">
        <v>2020</v>
      </c>
      <c r="AL86">
        <v>8</v>
      </c>
      <c r="AM86" s="82">
        <v>44065</v>
      </c>
      <c r="AN86" t="s">
        <v>52</v>
      </c>
      <c r="AO86" s="25">
        <v>0</v>
      </c>
      <c r="AP86" s="25"/>
      <c r="AQ86" s="25"/>
      <c r="AR86" s="25"/>
      <c r="AS86" s="25"/>
      <c r="AT86" s="25">
        <v>0</v>
      </c>
    </row>
    <row r="87" spans="19:46" x14ac:dyDescent="0.35">
      <c r="AL87">
        <v>9</v>
      </c>
      <c r="AM87" s="82">
        <v>44075</v>
      </c>
      <c r="AN87" t="s">
        <v>68</v>
      </c>
      <c r="AO87" s="25">
        <v>0</v>
      </c>
      <c r="AP87" s="25"/>
      <c r="AQ87" s="25"/>
      <c r="AR87" s="25"/>
      <c r="AS87" s="25"/>
      <c r="AT87" s="25">
        <v>0</v>
      </c>
    </row>
    <row r="88" spans="19:46" x14ac:dyDescent="0.35">
      <c r="AL88">
        <v>11</v>
      </c>
      <c r="AM88" s="82">
        <v>44156</v>
      </c>
      <c r="AN88" t="s">
        <v>175</v>
      </c>
      <c r="AO88" s="25">
        <v>0</v>
      </c>
      <c r="AP88" s="25"/>
      <c r="AQ88" s="25"/>
      <c r="AR88" s="25"/>
      <c r="AS88" s="25"/>
      <c r="AT88" s="25">
        <v>0</v>
      </c>
    </row>
    <row r="89" spans="19:46" x14ac:dyDescent="0.35">
      <c r="AM89" s="82">
        <v>44165</v>
      </c>
      <c r="AN89" t="s">
        <v>188</v>
      </c>
      <c r="AO89" s="25">
        <v>0</v>
      </c>
      <c r="AP89" s="25"/>
      <c r="AQ89" s="25"/>
      <c r="AR89" s="25"/>
      <c r="AS89" s="25"/>
      <c r="AT89" s="25">
        <v>0</v>
      </c>
    </row>
    <row r="90" spans="19:46" x14ac:dyDescent="0.35">
      <c r="AK90">
        <v>2021</v>
      </c>
      <c r="AL90">
        <v>2</v>
      </c>
      <c r="AM90" s="82">
        <v>44250</v>
      </c>
      <c r="AN90" t="s">
        <v>282</v>
      </c>
      <c r="AO90" s="25">
        <v>0</v>
      </c>
      <c r="AP90" s="25"/>
      <c r="AQ90" s="25"/>
      <c r="AR90" s="25"/>
      <c r="AS90" s="25"/>
      <c r="AT90" s="25">
        <v>0</v>
      </c>
    </row>
    <row r="91" spans="19:46" x14ac:dyDescent="0.35">
      <c r="AJ91" s="47" t="s">
        <v>144</v>
      </c>
      <c r="AK91" s="47"/>
      <c r="AL91" s="47"/>
      <c r="AM91" s="47"/>
      <c r="AN91" s="47"/>
      <c r="AO91" s="48">
        <v>0</v>
      </c>
      <c r="AP91" s="48"/>
      <c r="AQ91" s="48"/>
      <c r="AR91" s="48"/>
      <c r="AS91" s="48"/>
      <c r="AT91" s="48">
        <v>0</v>
      </c>
    </row>
    <row r="92" spans="19:46" x14ac:dyDescent="0.35">
      <c r="AJ92" t="s">
        <v>64</v>
      </c>
      <c r="AK92">
        <v>2020</v>
      </c>
      <c r="AL92">
        <v>12</v>
      </c>
      <c r="AM92" s="82">
        <v>44070</v>
      </c>
      <c r="AN92" t="s">
        <v>62</v>
      </c>
      <c r="AO92" s="25"/>
      <c r="AP92" s="25"/>
      <c r="AQ92" s="25"/>
      <c r="AR92" s="25">
        <v>0</v>
      </c>
      <c r="AS92" s="25"/>
      <c r="AT92" s="25">
        <v>0</v>
      </c>
    </row>
    <row r="93" spans="19:46" x14ac:dyDescent="0.35">
      <c r="AK93">
        <v>2021</v>
      </c>
      <c r="AL93">
        <v>1</v>
      </c>
      <c r="AM93" s="82">
        <v>44097</v>
      </c>
      <c r="AN93" t="s">
        <v>106</v>
      </c>
      <c r="AO93" s="25"/>
      <c r="AP93" s="25"/>
      <c r="AQ93" s="25"/>
      <c r="AR93" s="25">
        <v>0</v>
      </c>
      <c r="AS93" s="25"/>
      <c r="AT93" s="25">
        <v>0</v>
      </c>
    </row>
    <row r="94" spans="19:46" x14ac:dyDescent="0.35">
      <c r="AM94" s="82">
        <v>44207</v>
      </c>
      <c r="AN94" t="s">
        <v>245</v>
      </c>
      <c r="AO94" s="25">
        <v>0</v>
      </c>
      <c r="AP94" s="25"/>
      <c r="AQ94" s="25"/>
      <c r="AR94" s="25"/>
      <c r="AS94" s="25"/>
      <c r="AT94" s="25">
        <v>0</v>
      </c>
    </row>
    <row r="95" spans="19:46" x14ac:dyDescent="0.35">
      <c r="AL95">
        <v>2</v>
      </c>
      <c r="AM95" s="82">
        <v>44125</v>
      </c>
      <c r="AN95" t="s">
        <v>131</v>
      </c>
      <c r="AO95" s="25"/>
      <c r="AP95" s="25"/>
      <c r="AQ95" s="25"/>
      <c r="AR95" s="25">
        <v>0</v>
      </c>
      <c r="AS95" s="25"/>
      <c r="AT95" s="25">
        <v>0</v>
      </c>
    </row>
    <row r="96" spans="19:46" x14ac:dyDescent="0.35">
      <c r="AL96">
        <v>3</v>
      </c>
      <c r="AM96" s="82">
        <v>44155</v>
      </c>
      <c r="AN96" t="s">
        <v>172</v>
      </c>
      <c r="AO96" s="25"/>
      <c r="AP96" s="25"/>
      <c r="AQ96" s="25"/>
      <c r="AR96" s="25">
        <v>0</v>
      </c>
      <c r="AS96" s="25"/>
      <c r="AT96" s="25">
        <v>0</v>
      </c>
    </row>
    <row r="97" spans="36:46" x14ac:dyDescent="0.35">
      <c r="AM97" s="82">
        <v>44165</v>
      </c>
      <c r="AN97" t="s">
        <v>189</v>
      </c>
      <c r="AO97" s="25"/>
      <c r="AP97" s="25"/>
      <c r="AQ97" s="25"/>
      <c r="AR97" s="25">
        <v>0</v>
      </c>
      <c r="AS97" s="25"/>
      <c r="AT97" s="25">
        <v>0</v>
      </c>
    </row>
    <row r="98" spans="36:46" x14ac:dyDescent="0.35">
      <c r="AN98" t="s">
        <v>205</v>
      </c>
      <c r="AO98" s="25"/>
      <c r="AP98" s="25"/>
      <c r="AQ98" s="25"/>
      <c r="AR98" s="25">
        <v>0</v>
      </c>
      <c r="AS98" s="25"/>
      <c r="AT98" s="25">
        <v>0</v>
      </c>
    </row>
    <row r="99" spans="36:46" x14ac:dyDescent="0.35">
      <c r="AL99">
        <v>5</v>
      </c>
      <c r="AM99" s="82">
        <v>44225</v>
      </c>
      <c r="AN99" t="s">
        <v>260</v>
      </c>
      <c r="AO99" s="25"/>
      <c r="AP99" s="25"/>
      <c r="AQ99" s="25"/>
      <c r="AR99" s="25">
        <v>10310</v>
      </c>
      <c r="AS99" s="25"/>
      <c r="AT99" s="25">
        <v>10310</v>
      </c>
    </row>
    <row r="100" spans="36:46" x14ac:dyDescent="0.35">
      <c r="AL100">
        <v>7</v>
      </c>
      <c r="AM100" s="82">
        <v>44279</v>
      </c>
      <c r="AN100" t="s">
        <v>330</v>
      </c>
      <c r="AO100" s="25"/>
      <c r="AP100" s="25"/>
      <c r="AQ100" s="25"/>
      <c r="AR100" s="25">
        <v>10075</v>
      </c>
      <c r="AS100" s="25"/>
      <c r="AT100" s="25">
        <v>10075</v>
      </c>
    </row>
    <row r="101" spans="36:46" x14ac:dyDescent="0.35">
      <c r="AL101">
        <v>8</v>
      </c>
      <c r="AM101" s="82">
        <v>44294</v>
      </c>
      <c r="AN101" t="s">
        <v>336</v>
      </c>
      <c r="AO101" s="25"/>
      <c r="AP101" s="25"/>
      <c r="AQ101" s="25"/>
      <c r="AR101" s="25"/>
      <c r="AS101" s="25">
        <v>12101.6</v>
      </c>
      <c r="AT101" s="25">
        <v>12101.6</v>
      </c>
    </row>
    <row r="102" spans="36:46" x14ac:dyDescent="0.35">
      <c r="AM102" s="82">
        <v>44315</v>
      </c>
      <c r="AN102" t="s">
        <v>341</v>
      </c>
      <c r="AO102" s="25"/>
      <c r="AP102" s="25"/>
      <c r="AQ102" s="25"/>
      <c r="AR102" s="25"/>
      <c r="AS102" s="25">
        <v>11585</v>
      </c>
      <c r="AT102" s="25">
        <v>11585</v>
      </c>
    </row>
    <row r="103" spans="36:46" x14ac:dyDescent="0.35">
      <c r="AL103">
        <v>4</v>
      </c>
      <c r="AM103" s="82">
        <v>44196</v>
      </c>
      <c r="AN103" t="s">
        <v>222</v>
      </c>
      <c r="AO103" s="25"/>
      <c r="AP103" s="25"/>
      <c r="AQ103" s="25"/>
      <c r="AR103" s="25">
        <v>0</v>
      </c>
      <c r="AS103" s="25"/>
      <c r="AT103" s="25">
        <v>0</v>
      </c>
    </row>
    <row r="104" spans="36:46" x14ac:dyDescent="0.35">
      <c r="AJ104" s="47" t="s">
        <v>209</v>
      </c>
      <c r="AK104" s="47"/>
      <c r="AL104" s="47"/>
      <c r="AM104" s="47"/>
      <c r="AN104" s="47"/>
      <c r="AO104" s="48">
        <v>0</v>
      </c>
      <c r="AP104" s="48"/>
      <c r="AQ104" s="48"/>
      <c r="AR104" s="48">
        <v>20385</v>
      </c>
      <c r="AS104" s="48">
        <v>23686.6</v>
      </c>
      <c r="AT104" s="48">
        <v>44071.6</v>
      </c>
    </row>
    <row r="105" spans="36:46" x14ac:dyDescent="0.35">
      <c r="AJ105" t="s">
        <v>178</v>
      </c>
      <c r="AK105">
        <v>2020</v>
      </c>
      <c r="AL105">
        <v>11</v>
      </c>
      <c r="AM105" s="82">
        <v>44159</v>
      </c>
      <c r="AN105" t="s">
        <v>180</v>
      </c>
      <c r="AO105" s="25">
        <v>0</v>
      </c>
      <c r="AP105" s="25"/>
      <c r="AQ105" s="25"/>
      <c r="AR105" s="25"/>
      <c r="AS105" s="25"/>
      <c r="AT105" s="25">
        <v>0</v>
      </c>
    </row>
    <row r="106" spans="36:46" x14ac:dyDescent="0.35">
      <c r="AJ106" s="47" t="s">
        <v>190</v>
      </c>
      <c r="AK106" s="47"/>
      <c r="AL106" s="47"/>
      <c r="AM106" s="47"/>
      <c r="AN106" s="47"/>
      <c r="AO106" s="48">
        <v>0</v>
      </c>
      <c r="AP106" s="48"/>
      <c r="AQ106" s="48"/>
      <c r="AR106" s="48"/>
      <c r="AS106" s="48"/>
      <c r="AT106" s="48">
        <v>0</v>
      </c>
    </row>
    <row r="107" spans="36:46" x14ac:dyDescent="0.35">
      <c r="AJ107" t="s">
        <v>229</v>
      </c>
      <c r="AK107">
        <v>2020</v>
      </c>
      <c r="AL107">
        <v>12</v>
      </c>
      <c r="AM107" s="82">
        <v>44170</v>
      </c>
      <c r="AN107" t="s">
        <v>214</v>
      </c>
      <c r="AO107" s="25">
        <v>0</v>
      </c>
      <c r="AP107" s="25"/>
      <c r="AQ107" s="25"/>
      <c r="AR107" s="25"/>
      <c r="AS107" s="25"/>
      <c r="AT107" s="25">
        <v>0</v>
      </c>
    </row>
    <row r="108" spans="36:46" x14ac:dyDescent="0.35">
      <c r="AJ108" s="47" t="s">
        <v>230</v>
      </c>
      <c r="AK108" s="47"/>
      <c r="AL108" s="47"/>
      <c r="AM108" s="47"/>
      <c r="AN108" s="47"/>
      <c r="AO108" s="48">
        <v>0</v>
      </c>
      <c r="AP108" s="48"/>
      <c r="AQ108" s="48"/>
      <c r="AR108" s="48"/>
      <c r="AS108" s="48"/>
      <c r="AT108" s="48">
        <v>0</v>
      </c>
    </row>
    <row r="109" spans="36:46" x14ac:dyDescent="0.35">
      <c r="AJ109" t="s">
        <v>234</v>
      </c>
      <c r="AK109">
        <v>2021</v>
      </c>
      <c r="AL109">
        <v>1</v>
      </c>
      <c r="AM109" s="82">
        <v>44200</v>
      </c>
      <c r="AN109" t="s">
        <v>232</v>
      </c>
      <c r="AO109" s="25">
        <v>0</v>
      </c>
      <c r="AP109" s="25"/>
      <c r="AQ109" s="25"/>
      <c r="AR109" s="25"/>
      <c r="AS109" s="25"/>
      <c r="AT109" s="25">
        <v>0</v>
      </c>
    </row>
    <row r="110" spans="36:46" x14ac:dyDescent="0.35">
      <c r="AM110" s="82">
        <v>44204</v>
      </c>
      <c r="AN110" t="s">
        <v>248</v>
      </c>
      <c r="AO110" s="25">
        <v>0</v>
      </c>
      <c r="AP110" s="25"/>
      <c r="AQ110" s="25"/>
      <c r="AR110" s="25"/>
      <c r="AS110" s="25"/>
      <c r="AT110" s="25">
        <v>0</v>
      </c>
    </row>
    <row r="111" spans="36:46" x14ac:dyDescent="0.35">
      <c r="AM111" s="82">
        <v>44214</v>
      </c>
      <c r="AN111" t="s">
        <v>253</v>
      </c>
      <c r="AO111" s="25">
        <v>0</v>
      </c>
      <c r="AP111" s="25"/>
      <c r="AQ111" s="25"/>
      <c r="AR111" s="25"/>
      <c r="AS111" s="25"/>
      <c r="AT111" s="25">
        <v>0</v>
      </c>
    </row>
    <row r="112" spans="36:46" x14ac:dyDescent="0.35">
      <c r="AL112">
        <v>2</v>
      </c>
      <c r="AM112" s="82">
        <v>44236</v>
      </c>
      <c r="AN112" t="s">
        <v>272</v>
      </c>
      <c r="AO112" s="25">
        <v>0</v>
      </c>
      <c r="AP112" s="25"/>
      <c r="AQ112" s="25"/>
      <c r="AR112" s="25"/>
      <c r="AS112" s="25"/>
      <c r="AT112" s="25">
        <v>0</v>
      </c>
    </row>
    <row r="113" spans="36:46" x14ac:dyDescent="0.35">
      <c r="AL113">
        <v>4</v>
      </c>
      <c r="AM113" s="82">
        <v>44316</v>
      </c>
      <c r="AN113" t="s">
        <v>327</v>
      </c>
      <c r="AO113" s="25">
        <v>0</v>
      </c>
      <c r="AP113" s="25"/>
      <c r="AQ113" s="25"/>
      <c r="AR113" s="25"/>
      <c r="AS113" s="25"/>
      <c r="AT113" s="25">
        <v>0</v>
      </c>
    </row>
    <row r="114" spans="36:46" x14ac:dyDescent="0.35">
      <c r="AJ114" s="47" t="s">
        <v>262</v>
      </c>
      <c r="AK114" s="47"/>
      <c r="AL114" s="47"/>
      <c r="AM114" s="47"/>
      <c r="AN114" s="47"/>
      <c r="AO114" s="48">
        <v>0</v>
      </c>
      <c r="AP114" s="48"/>
      <c r="AQ114" s="48"/>
      <c r="AR114" s="48"/>
      <c r="AS114" s="48"/>
      <c r="AT114" s="48">
        <v>0</v>
      </c>
    </row>
    <row r="115" spans="36:46" x14ac:dyDescent="0.35">
      <c r="AJ115" t="s">
        <v>269</v>
      </c>
      <c r="AK115">
        <v>2021</v>
      </c>
      <c r="AL115">
        <v>2</v>
      </c>
      <c r="AM115" s="82">
        <v>44230</v>
      </c>
      <c r="AN115" t="s">
        <v>263</v>
      </c>
      <c r="AO115" s="25">
        <v>0</v>
      </c>
      <c r="AP115" s="25"/>
      <c r="AQ115" s="25"/>
      <c r="AR115" s="25"/>
      <c r="AS115" s="25"/>
      <c r="AT115" s="25">
        <v>0</v>
      </c>
    </row>
    <row r="116" spans="36:46" x14ac:dyDescent="0.35">
      <c r="AM116" s="82">
        <v>44233</v>
      </c>
      <c r="AN116" t="s">
        <v>268</v>
      </c>
      <c r="AO116" s="25">
        <v>0</v>
      </c>
      <c r="AP116" s="25"/>
      <c r="AQ116" s="25"/>
      <c r="AR116" s="25"/>
      <c r="AS116" s="25"/>
      <c r="AT116" s="25">
        <v>0</v>
      </c>
    </row>
    <row r="117" spans="36:46" x14ac:dyDescent="0.35">
      <c r="AL117">
        <v>3</v>
      </c>
      <c r="AM117" s="82">
        <v>44280</v>
      </c>
      <c r="AN117" t="s">
        <v>331</v>
      </c>
      <c r="AO117" s="25">
        <v>0</v>
      </c>
      <c r="AP117" s="25"/>
      <c r="AQ117" s="25"/>
      <c r="AR117" s="25"/>
      <c r="AS117" s="25"/>
      <c r="AT117" s="25">
        <v>0</v>
      </c>
    </row>
    <row r="118" spans="36:46" x14ac:dyDescent="0.35">
      <c r="AJ118" s="47" t="s">
        <v>270</v>
      </c>
      <c r="AK118" s="47"/>
      <c r="AL118" s="47"/>
      <c r="AM118" s="47"/>
      <c r="AN118" s="47"/>
      <c r="AO118" s="48">
        <v>0</v>
      </c>
      <c r="AP118" s="48"/>
      <c r="AQ118" s="48"/>
      <c r="AR118" s="48"/>
      <c r="AS118" s="48"/>
      <c r="AT118" s="48">
        <v>0</v>
      </c>
    </row>
    <row r="119" spans="36:46" x14ac:dyDescent="0.35">
      <c r="AJ119" t="s">
        <v>287</v>
      </c>
      <c r="AK119">
        <v>2021</v>
      </c>
      <c r="AL119">
        <v>2</v>
      </c>
      <c r="AM119" s="82">
        <v>44253</v>
      </c>
      <c r="AN119" t="s">
        <v>285</v>
      </c>
      <c r="AO119" s="25">
        <v>0</v>
      </c>
      <c r="AP119" s="25"/>
      <c r="AQ119" s="25"/>
      <c r="AR119" s="25"/>
      <c r="AS119" s="25"/>
      <c r="AT119" s="25">
        <v>0</v>
      </c>
    </row>
    <row r="120" spans="36:46" x14ac:dyDescent="0.35">
      <c r="AL120">
        <v>4</v>
      </c>
      <c r="AM120" s="82">
        <v>44294</v>
      </c>
      <c r="AN120" t="s">
        <v>335</v>
      </c>
      <c r="AO120" s="25">
        <v>0</v>
      </c>
      <c r="AP120" s="25"/>
      <c r="AQ120" s="25"/>
      <c r="AR120" s="25"/>
      <c r="AS120" s="25"/>
      <c r="AT120" s="25">
        <v>0</v>
      </c>
    </row>
    <row r="121" spans="36:46" x14ac:dyDescent="0.35">
      <c r="AJ121" s="47" t="s">
        <v>288</v>
      </c>
      <c r="AK121" s="47"/>
      <c r="AL121" s="47"/>
      <c r="AM121" s="47"/>
      <c r="AN121" s="47"/>
      <c r="AO121" s="48">
        <v>0</v>
      </c>
      <c r="AP121" s="48"/>
      <c r="AQ121" s="48"/>
      <c r="AR121" s="48"/>
      <c r="AS121" s="48"/>
      <c r="AT121" s="48">
        <v>0</v>
      </c>
    </row>
    <row r="122" spans="36:46" x14ac:dyDescent="0.35">
      <c r="AJ122" t="s">
        <v>297</v>
      </c>
      <c r="AK122">
        <v>2021</v>
      </c>
      <c r="AL122">
        <v>3</v>
      </c>
      <c r="AM122" s="82">
        <v>44265</v>
      </c>
      <c r="AN122" t="s">
        <v>325</v>
      </c>
      <c r="AO122" s="25">
        <v>0</v>
      </c>
      <c r="AP122" s="25"/>
      <c r="AQ122" s="25"/>
      <c r="AR122" s="25"/>
      <c r="AS122" s="25"/>
      <c r="AT122" s="25">
        <v>0</v>
      </c>
    </row>
    <row r="123" spans="36:46" x14ac:dyDescent="0.35">
      <c r="AJ123" s="47" t="s">
        <v>299</v>
      </c>
      <c r="AK123" s="47"/>
      <c r="AL123" s="47"/>
      <c r="AM123" s="47"/>
      <c r="AN123" s="47"/>
      <c r="AO123" s="48">
        <v>0</v>
      </c>
      <c r="AP123" s="48"/>
      <c r="AQ123" s="48"/>
      <c r="AR123" s="48"/>
      <c r="AS123" s="48"/>
      <c r="AT123" s="48">
        <v>0</v>
      </c>
    </row>
    <row r="124" spans="36:46" x14ac:dyDescent="0.35">
      <c r="AJ124" t="s">
        <v>135</v>
      </c>
      <c r="AO124" s="25">
        <v>0</v>
      </c>
      <c r="AP124" s="25">
        <v>6621</v>
      </c>
      <c r="AQ124" s="25">
        <v>14031.6</v>
      </c>
      <c r="AR124" s="25">
        <v>20385</v>
      </c>
      <c r="AS124" s="25">
        <v>62924.6</v>
      </c>
      <c r="AT124" s="25">
        <v>103962.20000000001</v>
      </c>
    </row>
  </sheetData>
  <pageMargins left="0.39370078740157483" right="0.39370078740157483" top="0.39370078740157483" bottom="0.39370078740157483" header="0.31496062992125984" footer="0.31496062992125984"/>
  <pageSetup scale="40" orientation="portrait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22"/>
  <sheetViews>
    <sheetView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9" width="9.90625" bestFit="1" customWidth="1"/>
    <col min="10" max="10" width="10.7265625" bestFit="1" customWidth="1"/>
  </cols>
  <sheetData>
    <row r="1" spans="1:7" x14ac:dyDescent="0.35">
      <c r="A1" t="s">
        <v>208</v>
      </c>
    </row>
    <row r="4" spans="1:7" x14ac:dyDescent="0.35">
      <c r="A4" s="21" t="s">
        <v>203</v>
      </c>
      <c r="B4" s="21" t="s">
        <v>91</v>
      </c>
    </row>
    <row r="5" spans="1:7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</row>
    <row r="6" spans="1:7" x14ac:dyDescent="0.35">
      <c r="A6" t="s">
        <v>35</v>
      </c>
      <c r="B6" s="25">
        <v>11309</v>
      </c>
      <c r="C6" s="25"/>
      <c r="D6" s="25"/>
      <c r="E6" s="25"/>
      <c r="F6" s="25"/>
      <c r="G6" s="25">
        <v>11309</v>
      </c>
    </row>
    <row r="7" spans="1:7" x14ac:dyDescent="0.35">
      <c r="A7" t="s">
        <v>47</v>
      </c>
      <c r="B7" s="25"/>
      <c r="C7" s="25"/>
      <c r="D7" s="25">
        <v>5606</v>
      </c>
      <c r="E7" s="25"/>
      <c r="F7" s="25"/>
      <c r="G7" s="25">
        <v>5606</v>
      </c>
    </row>
    <row r="8" spans="1:7" x14ac:dyDescent="0.35">
      <c r="A8" t="s">
        <v>60</v>
      </c>
      <c r="B8" s="25"/>
      <c r="C8" s="25"/>
      <c r="D8" s="25">
        <v>18222.8</v>
      </c>
      <c r="E8" s="25"/>
      <c r="F8" s="25"/>
      <c r="G8" s="25">
        <v>18222.8</v>
      </c>
    </row>
    <row r="9" spans="1:7" x14ac:dyDescent="0.35">
      <c r="A9" t="s">
        <v>7</v>
      </c>
      <c r="B9" s="25">
        <v>42288</v>
      </c>
      <c r="C9" s="25"/>
      <c r="D9" s="25"/>
      <c r="E9" s="25"/>
      <c r="F9" s="25"/>
      <c r="G9" s="25">
        <v>42288</v>
      </c>
    </row>
    <row r="10" spans="1:7" x14ac:dyDescent="0.35">
      <c r="A10" t="s">
        <v>20</v>
      </c>
      <c r="B10" s="25">
        <v>340</v>
      </c>
      <c r="C10" s="25">
        <v>40623.699999999997</v>
      </c>
      <c r="D10" s="25"/>
      <c r="E10" s="25"/>
      <c r="F10" s="25"/>
      <c r="G10" s="25">
        <v>40963.699999999997</v>
      </c>
    </row>
    <row r="11" spans="1:7" x14ac:dyDescent="0.35">
      <c r="A11" t="s">
        <v>43</v>
      </c>
      <c r="B11" s="25">
        <v>4008</v>
      </c>
      <c r="C11" s="25"/>
      <c r="D11" s="25"/>
      <c r="E11" s="25"/>
      <c r="F11" s="25"/>
      <c r="G11" s="25">
        <v>4008</v>
      </c>
    </row>
    <row r="12" spans="1:7" x14ac:dyDescent="0.35">
      <c r="A12" t="s">
        <v>23</v>
      </c>
      <c r="B12" s="25"/>
      <c r="C12" s="25"/>
      <c r="D12" s="25"/>
      <c r="E12" s="25">
        <v>49425.600000000006</v>
      </c>
      <c r="F12" s="25">
        <v>42098</v>
      </c>
      <c r="G12" s="25">
        <v>91523.6</v>
      </c>
    </row>
    <row r="13" spans="1:7" x14ac:dyDescent="0.35">
      <c r="A13" t="s">
        <v>14</v>
      </c>
      <c r="B13" s="25">
        <v>2067</v>
      </c>
      <c r="C13" s="25"/>
      <c r="D13" s="25"/>
      <c r="E13" s="25"/>
      <c r="F13" s="25"/>
      <c r="G13" s="25">
        <v>2067</v>
      </c>
    </row>
    <row r="14" spans="1:7" x14ac:dyDescent="0.35">
      <c r="A14" t="s">
        <v>54</v>
      </c>
      <c r="B14" s="25">
        <v>10282</v>
      </c>
      <c r="C14" s="25"/>
      <c r="D14" s="25"/>
      <c r="E14" s="25"/>
      <c r="F14" s="25"/>
      <c r="G14" s="25">
        <v>10282</v>
      </c>
    </row>
    <row r="15" spans="1:7" x14ac:dyDescent="0.35">
      <c r="A15" t="s">
        <v>64</v>
      </c>
      <c r="B15" s="25">
        <v>0</v>
      </c>
      <c r="C15" s="25"/>
      <c r="D15" s="25"/>
      <c r="E15" s="25">
        <v>70831</v>
      </c>
      <c r="F15" s="25">
        <v>23686.6</v>
      </c>
      <c r="G15" s="25">
        <v>94517.6</v>
      </c>
    </row>
    <row r="16" spans="1:7" x14ac:dyDescent="0.35">
      <c r="A16" t="s">
        <v>178</v>
      </c>
      <c r="B16" s="25">
        <v>1082.8000000000002</v>
      </c>
      <c r="C16" s="25"/>
      <c r="D16" s="25"/>
      <c r="E16" s="25"/>
      <c r="F16" s="25"/>
      <c r="G16" s="25">
        <v>1082.8000000000002</v>
      </c>
    </row>
    <row r="17" spans="1:7" x14ac:dyDescent="0.35">
      <c r="A17" t="s">
        <v>229</v>
      </c>
      <c r="B17" s="25">
        <v>799.2</v>
      </c>
      <c r="C17" s="25"/>
      <c r="D17" s="25"/>
      <c r="E17" s="25"/>
      <c r="F17" s="25"/>
      <c r="G17" s="25">
        <v>799.2</v>
      </c>
    </row>
    <row r="18" spans="1:7" x14ac:dyDescent="0.35">
      <c r="A18" t="s">
        <v>234</v>
      </c>
      <c r="B18" s="25">
        <v>17054</v>
      </c>
      <c r="C18" s="25"/>
      <c r="D18" s="25"/>
      <c r="E18" s="25"/>
      <c r="F18" s="25"/>
      <c r="G18" s="25">
        <v>17054</v>
      </c>
    </row>
    <row r="19" spans="1:7" x14ac:dyDescent="0.35">
      <c r="A19" t="s">
        <v>269</v>
      </c>
      <c r="B19" s="25">
        <v>5726</v>
      </c>
      <c r="C19" s="25"/>
      <c r="D19" s="25"/>
      <c r="E19" s="25"/>
      <c r="F19" s="25"/>
      <c r="G19" s="25">
        <v>5726</v>
      </c>
    </row>
    <row r="20" spans="1:7" x14ac:dyDescent="0.35">
      <c r="A20" t="s">
        <v>287</v>
      </c>
      <c r="B20" s="25">
        <v>4247</v>
      </c>
      <c r="C20" s="25"/>
      <c r="D20" s="25"/>
      <c r="E20" s="25"/>
      <c r="F20" s="25"/>
      <c r="G20" s="25">
        <v>4247</v>
      </c>
    </row>
    <row r="21" spans="1:7" x14ac:dyDescent="0.35">
      <c r="A21" t="s">
        <v>297</v>
      </c>
      <c r="B21" s="25">
        <v>10807.25</v>
      </c>
      <c r="C21" s="25"/>
      <c r="D21" s="25"/>
      <c r="E21" s="25"/>
      <c r="F21" s="25"/>
      <c r="G21" s="25">
        <v>10807.25</v>
      </c>
    </row>
    <row r="22" spans="1:7" x14ac:dyDescent="0.35">
      <c r="A22" t="s">
        <v>135</v>
      </c>
      <c r="B22" s="25">
        <v>110010.25</v>
      </c>
      <c r="C22" s="25">
        <v>40623.699999999997</v>
      </c>
      <c r="D22" s="25">
        <v>23828.799999999999</v>
      </c>
      <c r="E22" s="25">
        <v>120256.6</v>
      </c>
      <c r="F22" s="25">
        <v>65784.600000000006</v>
      </c>
      <c r="G22" s="25">
        <v>360503.95</v>
      </c>
    </row>
  </sheetData>
  <pageMargins left="0.39370078740157483" right="0" top="0.39370078740157483" bottom="0" header="0.31496062992125984" footer="0.31496062992125984"/>
  <pageSetup scale="82" orientation="portrait" r:id="rId2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A122"/>
  <sheetViews>
    <sheetView topLeftCell="J58" workbookViewId="0">
      <selection activeCell="F118" sqref="F118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45" bestFit="1" customWidth="1"/>
    <col min="6" max="6" width="17.6328125" style="45" bestFit="1" customWidth="1"/>
    <col min="7" max="11" width="1.7265625" style="45" customWidth="1"/>
    <col min="12" max="13" width="1.7265625" customWidth="1"/>
    <col min="14" max="14" width="35.1796875" customWidth="1"/>
    <col min="15" max="15" width="16.6328125" bestFit="1" customWidth="1"/>
    <col min="16" max="26" width="8.90625" bestFit="1" customWidth="1"/>
    <col min="27" max="28" width="10.7265625" bestFit="1" customWidth="1"/>
  </cols>
  <sheetData>
    <row r="3" spans="1:27" ht="29" x14ac:dyDescent="0.35">
      <c r="D3" s="21" t="s">
        <v>210</v>
      </c>
      <c r="E3"/>
      <c r="F3"/>
      <c r="G3"/>
      <c r="H3"/>
      <c r="I3"/>
      <c r="N3" s="21" t="s">
        <v>203</v>
      </c>
      <c r="P3" s="34" t="s">
        <v>167</v>
      </c>
    </row>
    <row r="4" spans="1:27" x14ac:dyDescent="0.35">
      <c r="A4" s="21" t="s">
        <v>167</v>
      </c>
      <c r="B4" s="21" t="s">
        <v>2</v>
      </c>
      <c r="C4" s="21" t="s">
        <v>1</v>
      </c>
      <c r="D4" t="s">
        <v>213</v>
      </c>
      <c r="E4" t="s">
        <v>212</v>
      </c>
      <c r="F4" t="s">
        <v>204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>
        <v>3</v>
      </c>
      <c r="Z4">
        <v>4</v>
      </c>
      <c r="AA4" t="s">
        <v>135</v>
      </c>
    </row>
    <row r="5" spans="1:27" x14ac:dyDescent="0.35">
      <c r="A5">
        <v>6</v>
      </c>
      <c r="B5" t="s">
        <v>10</v>
      </c>
      <c r="C5" t="s">
        <v>7</v>
      </c>
      <c r="D5" s="25">
        <v>480</v>
      </c>
      <c r="E5" s="49">
        <v>-480</v>
      </c>
      <c r="F5" s="25">
        <v>0</v>
      </c>
      <c r="G5"/>
      <c r="H5"/>
      <c r="I5"/>
      <c r="J5" s="46"/>
      <c r="N5" t="s">
        <v>35</v>
      </c>
      <c r="O5" t="s">
        <v>33</v>
      </c>
      <c r="P5" s="25"/>
      <c r="Q5" s="25"/>
      <c r="R5" s="25">
        <v>1586</v>
      </c>
      <c r="S5" s="25"/>
      <c r="T5" s="25"/>
      <c r="U5" s="25"/>
      <c r="V5" s="25"/>
      <c r="W5" s="25"/>
      <c r="X5" s="25"/>
      <c r="Y5" s="25"/>
      <c r="Z5" s="25"/>
      <c r="AA5" s="25">
        <v>1586</v>
      </c>
    </row>
    <row r="6" spans="1:27" x14ac:dyDescent="0.35">
      <c r="B6" t="s">
        <v>11</v>
      </c>
      <c r="C6" t="s">
        <v>14</v>
      </c>
      <c r="D6" s="25">
        <v>2067</v>
      </c>
      <c r="E6" s="49">
        <v>-2067</v>
      </c>
      <c r="F6" s="25">
        <v>0</v>
      </c>
      <c r="G6"/>
      <c r="H6"/>
      <c r="I6"/>
      <c r="J6" s="46"/>
      <c r="O6" t="s">
        <v>110</v>
      </c>
      <c r="P6" s="25"/>
      <c r="Q6" s="25"/>
      <c r="R6" s="25"/>
      <c r="S6" s="25"/>
      <c r="T6" s="25">
        <v>1496</v>
      </c>
      <c r="U6" s="25"/>
      <c r="V6" s="25"/>
      <c r="W6" s="25"/>
      <c r="X6" s="25"/>
      <c r="Y6" s="25"/>
      <c r="Z6" s="25"/>
      <c r="AA6" s="25">
        <v>1496</v>
      </c>
    </row>
    <row r="7" spans="1:27" x14ac:dyDescent="0.35">
      <c r="B7" t="s">
        <v>12</v>
      </c>
      <c r="C7" t="s">
        <v>7</v>
      </c>
      <c r="D7" s="25">
        <v>2435</v>
      </c>
      <c r="E7" s="49">
        <v>-2435</v>
      </c>
      <c r="F7" s="25">
        <v>0</v>
      </c>
      <c r="G7"/>
      <c r="H7"/>
      <c r="I7"/>
      <c r="J7" s="46"/>
      <c r="O7" t="s">
        <v>127</v>
      </c>
      <c r="P7" s="25"/>
      <c r="Q7" s="25"/>
      <c r="R7" s="25"/>
      <c r="S7" s="25"/>
      <c r="T7" s="25">
        <v>90</v>
      </c>
      <c r="U7" s="25"/>
      <c r="V7" s="25"/>
      <c r="W7" s="25"/>
      <c r="X7" s="25"/>
      <c r="Y7" s="25"/>
      <c r="Z7" s="25"/>
      <c r="AA7" s="25">
        <v>90</v>
      </c>
    </row>
    <row r="8" spans="1:27" x14ac:dyDescent="0.35">
      <c r="B8" t="s">
        <v>18</v>
      </c>
      <c r="C8" t="s">
        <v>20</v>
      </c>
      <c r="D8" s="25">
        <v>1827.5</v>
      </c>
      <c r="E8" s="49">
        <v>-1827.5</v>
      </c>
      <c r="F8" s="25">
        <v>0</v>
      </c>
      <c r="G8"/>
      <c r="H8"/>
      <c r="I8"/>
      <c r="J8" s="46"/>
      <c r="O8" t="s">
        <v>130</v>
      </c>
      <c r="P8" s="25"/>
      <c r="Q8" s="25"/>
      <c r="R8" s="25"/>
      <c r="S8" s="25"/>
      <c r="T8" s="25">
        <v>1496</v>
      </c>
      <c r="U8" s="25"/>
      <c r="V8" s="25"/>
      <c r="W8" s="25"/>
      <c r="X8" s="25"/>
      <c r="Y8" s="25"/>
      <c r="Z8" s="25"/>
      <c r="AA8" s="25">
        <v>1496</v>
      </c>
    </row>
    <row r="9" spans="1:27" x14ac:dyDescent="0.35">
      <c r="A9" s="24" t="s">
        <v>145</v>
      </c>
      <c r="B9" s="24"/>
      <c r="C9" s="24"/>
      <c r="D9" s="26">
        <v>6809.5</v>
      </c>
      <c r="E9" s="50">
        <v>-6809.5</v>
      </c>
      <c r="F9" s="26">
        <v>0</v>
      </c>
      <c r="G9"/>
      <c r="H9"/>
      <c r="I9"/>
      <c r="J9" s="46"/>
      <c r="O9" t="s">
        <v>153</v>
      </c>
      <c r="P9" s="25"/>
      <c r="Q9" s="25"/>
      <c r="R9" s="25"/>
      <c r="S9" s="25"/>
      <c r="T9" s="25">
        <v>1496</v>
      </c>
      <c r="U9" s="25"/>
      <c r="V9" s="25"/>
      <c r="W9" s="25"/>
      <c r="X9" s="25"/>
      <c r="Y9" s="25"/>
      <c r="Z9" s="25"/>
      <c r="AA9" s="25">
        <v>1496</v>
      </c>
    </row>
    <row r="10" spans="1:27" x14ac:dyDescent="0.35">
      <c r="A10">
        <v>7</v>
      </c>
      <c r="B10" t="s">
        <v>21</v>
      </c>
      <c r="C10" t="s">
        <v>23</v>
      </c>
      <c r="D10" s="25">
        <v>1836</v>
      </c>
      <c r="E10" s="49">
        <v>-1836</v>
      </c>
      <c r="F10" s="25">
        <v>0</v>
      </c>
      <c r="G10"/>
      <c r="H10"/>
      <c r="I10"/>
      <c r="J10" s="46"/>
      <c r="O10" t="s">
        <v>159</v>
      </c>
      <c r="P10" s="25"/>
      <c r="Q10" s="25"/>
      <c r="R10" s="25"/>
      <c r="S10" s="25"/>
      <c r="T10" s="25"/>
      <c r="U10" s="25">
        <v>1630</v>
      </c>
      <c r="V10" s="25"/>
      <c r="W10" s="25"/>
      <c r="X10" s="25"/>
      <c r="Y10" s="25"/>
      <c r="Z10" s="25"/>
      <c r="AA10" s="25">
        <v>1630</v>
      </c>
    </row>
    <row r="11" spans="1:27" x14ac:dyDescent="0.35">
      <c r="B11" t="s">
        <v>26</v>
      </c>
      <c r="C11" t="s">
        <v>20</v>
      </c>
      <c r="D11" s="25">
        <v>1200</v>
      </c>
      <c r="E11" s="49">
        <v>-1200</v>
      </c>
      <c r="F11" s="25">
        <v>0</v>
      </c>
      <c r="G11"/>
      <c r="H11"/>
      <c r="I11"/>
      <c r="J11" s="46"/>
      <c r="O11" t="s">
        <v>177</v>
      </c>
      <c r="P11" s="25"/>
      <c r="Q11" s="25"/>
      <c r="R11" s="25"/>
      <c r="S11" s="25"/>
      <c r="T11" s="25"/>
      <c r="U11" s="25">
        <v>1540</v>
      </c>
      <c r="V11" s="25"/>
      <c r="W11" s="25"/>
      <c r="X11" s="25"/>
      <c r="Y11" s="25"/>
      <c r="Z11" s="25"/>
      <c r="AA11" s="25">
        <v>1540</v>
      </c>
    </row>
    <row r="12" spans="1:27" x14ac:dyDescent="0.35">
      <c r="B12" t="s">
        <v>27</v>
      </c>
      <c r="C12" t="s">
        <v>7</v>
      </c>
      <c r="D12" s="25">
        <v>2098</v>
      </c>
      <c r="E12" s="49">
        <v>-2098</v>
      </c>
      <c r="F12" s="25">
        <v>0</v>
      </c>
      <c r="G12"/>
      <c r="H12"/>
      <c r="I12"/>
      <c r="J12" s="46"/>
      <c r="O12" t="s">
        <v>267</v>
      </c>
      <c r="P12" s="25"/>
      <c r="Q12" s="25"/>
      <c r="R12" s="25"/>
      <c r="S12" s="25"/>
      <c r="T12" s="25"/>
      <c r="U12" s="25"/>
      <c r="V12" s="25"/>
      <c r="W12" s="25"/>
      <c r="X12" s="25">
        <v>1750</v>
      </c>
      <c r="Y12" s="25"/>
      <c r="Z12" s="25"/>
      <c r="AA12" s="25">
        <v>1750</v>
      </c>
    </row>
    <row r="13" spans="1:27" x14ac:dyDescent="0.35">
      <c r="A13" s="24" t="s">
        <v>146</v>
      </c>
      <c r="B13" s="24"/>
      <c r="C13" s="24"/>
      <c r="D13" s="26">
        <v>5134</v>
      </c>
      <c r="E13" s="50">
        <v>-5134</v>
      </c>
      <c r="F13" s="26">
        <v>0</v>
      </c>
      <c r="G13"/>
      <c r="H13"/>
      <c r="I13"/>
      <c r="J13" s="46"/>
      <c r="O13" t="s">
        <v>273</v>
      </c>
      <c r="P13" s="25"/>
      <c r="Q13" s="25"/>
      <c r="R13" s="25"/>
      <c r="S13" s="25"/>
      <c r="T13" s="25"/>
      <c r="U13" s="25"/>
      <c r="V13" s="25"/>
      <c r="W13" s="25"/>
      <c r="X13" s="25">
        <v>225</v>
      </c>
      <c r="Y13" s="25"/>
      <c r="Z13" s="25"/>
      <c r="AA13" s="25">
        <v>225</v>
      </c>
    </row>
    <row r="14" spans="1:27" x14ac:dyDescent="0.35">
      <c r="A14">
        <v>8</v>
      </c>
      <c r="B14" t="s">
        <v>30</v>
      </c>
      <c r="C14" t="s">
        <v>23</v>
      </c>
      <c r="D14" s="25">
        <v>2508</v>
      </c>
      <c r="E14" s="49">
        <v>-2508</v>
      </c>
      <c r="F14" s="25">
        <v>0</v>
      </c>
      <c r="G14"/>
      <c r="H14"/>
      <c r="I14"/>
      <c r="J14" s="46"/>
      <c r="N14" s="24" t="s">
        <v>136</v>
      </c>
      <c r="O14" s="24"/>
      <c r="P14" s="26"/>
      <c r="Q14" s="26"/>
      <c r="R14" s="26">
        <v>1586</v>
      </c>
      <c r="S14" s="26"/>
      <c r="T14" s="26">
        <v>4578</v>
      </c>
      <c r="U14" s="26">
        <v>3170</v>
      </c>
      <c r="V14" s="26"/>
      <c r="W14" s="26"/>
      <c r="X14" s="26">
        <v>1975</v>
      </c>
      <c r="Y14" s="26"/>
      <c r="Z14" s="26"/>
      <c r="AA14" s="26">
        <v>11309</v>
      </c>
    </row>
    <row r="15" spans="1:27" x14ac:dyDescent="0.35">
      <c r="B15" t="s">
        <v>31</v>
      </c>
      <c r="C15" t="s">
        <v>23</v>
      </c>
      <c r="D15" s="25">
        <v>2508</v>
      </c>
      <c r="E15" s="49">
        <v>-2508</v>
      </c>
      <c r="F15" s="25">
        <v>0</v>
      </c>
      <c r="G15"/>
      <c r="H15"/>
      <c r="I15"/>
      <c r="J15" s="46"/>
      <c r="N15" t="s">
        <v>47</v>
      </c>
      <c r="O15" t="s">
        <v>49</v>
      </c>
      <c r="P15" s="25"/>
      <c r="Q15" s="25"/>
      <c r="R15" s="25">
        <v>2956</v>
      </c>
      <c r="S15" s="25"/>
      <c r="T15" s="25"/>
      <c r="U15" s="25"/>
      <c r="V15" s="25"/>
      <c r="W15" s="25"/>
      <c r="X15" s="25"/>
      <c r="Y15" s="25"/>
      <c r="Z15" s="25"/>
      <c r="AA15" s="25">
        <v>2956</v>
      </c>
    </row>
    <row r="16" spans="1:27" x14ac:dyDescent="0.35">
      <c r="B16" t="s">
        <v>32</v>
      </c>
      <c r="C16" t="s">
        <v>23</v>
      </c>
      <c r="D16" s="25">
        <v>324</v>
      </c>
      <c r="E16" s="49">
        <v>-324</v>
      </c>
      <c r="F16" s="25">
        <v>0</v>
      </c>
      <c r="G16"/>
      <c r="H16"/>
      <c r="I16"/>
      <c r="J16" s="46"/>
      <c r="O16" t="s">
        <v>121</v>
      </c>
      <c r="P16" s="25"/>
      <c r="Q16" s="25"/>
      <c r="R16" s="25"/>
      <c r="S16" s="25"/>
      <c r="T16" s="25">
        <v>2650</v>
      </c>
      <c r="U16" s="25"/>
      <c r="V16" s="25"/>
      <c r="W16" s="25"/>
      <c r="X16" s="25"/>
      <c r="Y16" s="25"/>
      <c r="Z16" s="25"/>
      <c r="AA16" s="25">
        <v>2650</v>
      </c>
    </row>
    <row r="17" spans="1:27" x14ac:dyDescent="0.35">
      <c r="B17" t="s">
        <v>33</v>
      </c>
      <c r="C17" t="s">
        <v>35</v>
      </c>
      <c r="D17" s="25">
        <v>1586</v>
      </c>
      <c r="E17" s="49">
        <v>-1586</v>
      </c>
      <c r="F17" s="25">
        <v>0</v>
      </c>
      <c r="G17"/>
      <c r="H17"/>
      <c r="I17"/>
      <c r="J17" s="46"/>
      <c r="N17" s="24" t="s">
        <v>137</v>
      </c>
      <c r="O17" s="24"/>
      <c r="P17" s="26"/>
      <c r="Q17" s="26"/>
      <c r="R17" s="26">
        <v>2956</v>
      </c>
      <c r="S17" s="26"/>
      <c r="T17" s="26">
        <v>2650</v>
      </c>
      <c r="U17" s="26"/>
      <c r="V17" s="26"/>
      <c r="W17" s="26"/>
      <c r="X17" s="26"/>
      <c r="Y17" s="26"/>
      <c r="Z17" s="26"/>
      <c r="AA17" s="26">
        <v>5606</v>
      </c>
    </row>
    <row r="18" spans="1:27" x14ac:dyDescent="0.35">
      <c r="B18" t="s">
        <v>36</v>
      </c>
      <c r="C18" t="s">
        <v>20</v>
      </c>
      <c r="D18" s="25">
        <v>3406</v>
      </c>
      <c r="E18" s="49">
        <v>-3406</v>
      </c>
      <c r="F18" s="25">
        <v>0</v>
      </c>
      <c r="G18"/>
      <c r="H18"/>
      <c r="I18"/>
      <c r="J18" s="46"/>
      <c r="N18" t="s">
        <v>60</v>
      </c>
      <c r="O18" t="s">
        <v>57</v>
      </c>
      <c r="P18" s="25"/>
      <c r="Q18" s="25"/>
      <c r="R18" s="25">
        <v>2552</v>
      </c>
      <c r="S18" s="25"/>
      <c r="T18" s="25"/>
      <c r="U18" s="25"/>
      <c r="V18" s="25"/>
      <c r="W18" s="25"/>
      <c r="X18" s="25"/>
      <c r="Y18" s="25"/>
      <c r="Z18" s="25"/>
      <c r="AA18" s="25">
        <v>2552</v>
      </c>
    </row>
    <row r="19" spans="1:27" x14ac:dyDescent="0.35">
      <c r="B19" t="s">
        <v>37</v>
      </c>
      <c r="C19" t="s">
        <v>7</v>
      </c>
      <c r="D19" s="25">
        <v>2922</v>
      </c>
      <c r="E19" s="49">
        <v>-2922</v>
      </c>
      <c r="F19" s="25">
        <v>0</v>
      </c>
      <c r="G19"/>
      <c r="H19"/>
      <c r="I19"/>
      <c r="J19" s="46"/>
      <c r="O19" t="s">
        <v>160</v>
      </c>
      <c r="P19" s="25"/>
      <c r="Q19" s="25"/>
      <c r="R19" s="25"/>
      <c r="S19" s="25"/>
      <c r="T19" s="25"/>
      <c r="U19" s="25">
        <v>1231.2</v>
      </c>
      <c r="V19" s="25"/>
      <c r="W19" s="25"/>
      <c r="X19" s="25"/>
      <c r="Y19" s="25"/>
      <c r="Z19" s="25"/>
      <c r="AA19" s="25">
        <v>1231.2</v>
      </c>
    </row>
    <row r="20" spans="1:27" x14ac:dyDescent="0.35">
      <c r="B20" t="s">
        <v>38</v>
      </c>
      <c r="C20" t="s">
        <v>7</v>
      </c>
      <c r="D20" s="25">
        <v>960</v>
      </c>
      <c r="E20" s="49">
        <v>-960</v>
      </c>
      <c r="F20" s="25">
        <v>0</v>
      </c>
      <c r="G20"/>
      <c r="H20"/>
      <c r="I20"/>
      <c r="J20" s="46"/>
      <c r="O20" t="s">
        <v>187</v>
      </c>
      <c r="P20" s="25"/>
      <c r="Q20" s="25"/>
      <c r="R20" s="25"/>
      <c r="S20" s="25"/>
      <c r="T20" s="25"/>
      <c r="U20" s="25">
        <v>408</v>
      </c>
      <c r="V20" s="25"/>
      <c r="W20" s="25"/>
      <c r="X20" s="25"/>
      <c r="Y20" s="25"/>
      <c r="Z20" s="25"/>
      <c r="AA20" s="25">
        <v>408</v>
      </c>
    </row>
    <row r="21" spans="1:27" x14ac:dyDescent="0.35">
      <c r="B21" t="s">
        <v>40</v>
      </c>
      <c r="C21" t="s">
        <v>20</v>
      </c>
      <c r="D21" s="25">
        <v>367.2</v>
      </c>
      <c r="E21" s="49">
        <v>-367.2</v>
      </c>
      <c r="F21" s="25">
        <v>0</v>
      </c>
      <c r="G21"/>
      <c r="H21"/>
      <c r="I21"/>
      <c r="J21" s="46"/>
      <c r="O21" t="s">
        <v>326</v>
      </c>
      <c r="P21" s="25"/>
      <c r="Q21" s="25"/>
      <c r="R21" s="25"/>
      <c r="S21" s="25"/>
      <c r="T21" s="25"/>
      <c r="U21" s="25"/>
      <c r="V21" s="25"/>
      <c r="W21" s="25"/>
      <c r="X21" s="25"/>
      <c r="Y21" s="25">
        <v>6459.6</v>
      </c>
      <c r="Z21" s="25"/>
      <c r="AA21" s="25">
        <v>6459.6</v>
      </c>
    </row>
    <row r="22" spans="1:27" x14ac:dyDescent="0.35">
      <c r="B22" t="s">
        <v>41</v>
      </c>
      <c r="C22" t="s">
        <v>43</v>
      </c>
      <c r="D22" s="25">
        <v>1706</v>
      </c>
      <c r="E22" s="49">
        <v>-1706</v>
      </c>
      <c r="F22" s="25">
        <v>0</v>
      </c>
      <c r="G22"/>
      <c r="H22"/>
      <c r="I22"/>
      <c r="J22" s="46"/>
      <c r="O22" t="s">
        <v>329</v>
      </c>
      <c r="P22" s="25"/>
      <c r="Q22" s="25"/>
      <c r="R22" s="25"/>
      <c r="S22" s="25"/>
      <c r="T22" s="25"/>
      <c r="U22" s="25"/>
      <c r="V22" s="25"/>
      <c r="W22" s="25"/>
      <c r="X22" s="25"/>
      <c r="Y22" s="25">
        <v>90</v>
      </c>
      <c r="Z22" s="25"/>
      <c r="AA22" s="25">
        <v>90</v>
      </c>
    </row>
    <row r="23" spans="1:27" x14ac:dyDescent="0.35">
      <c r="B23" t="s">
        <v>49</v>
      </c>
      <c r="C23" t="s">
        <v>47</v>
      </c>
      <c r="D23" s="25">
        <v>2956</v>
      </c>
      <c r="E23" s="49">
        <v>-2956</v>
      </c>
      <c r="F23" s="25">
        <v>0</v>
      </c>
      <c r="G23"/>
      <c r="H23"/>
      <c r="I23"/>
      <c r="J23" s="46"/>
      <c r="O23" t="s">
        <v>338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>
        <v>7482</v>
      </c>
      <c r="AA23" s="25">
        <v>7482</v>
      </c>
    </row>
    <row r="24" spans="1:27" x14ac:dyDescent="0.35">
      <c r="B24" t="s">
        <v>52</v>
      </c>
      <c r="C24" t="s">
        <v>54</v>
      </c>
      <c r="D24" s="25">
        <v>1452</v>
      </c>
      <c r="E24" s="49">
        <v>-1452</v>
      </c>
      <c r="F24" s="25">
        <v>0</v>
      </c>
      <c r="G24"/>
      <c r="H24"/>
      <c r="I24"/>
      <c r="J24" s="46"/>
      <c r="N24" s="24" t="s">
        <v>138</v>
      </c>
      <c r="O24" s="24"/>
      <c r="P24" s="26"/>
      <c r="Q24" s="26"/>
      <c r="R24" s="26">
        <v>2552</v>
      </c>
      <c r="S24" s="26"/>
      <c r="T24" s="26"/>
      <c r="U24" s="26">
        <v>1639.2</v>
      </c>
      <c r="V24" s="26"/>
      <c r="W24" s="26"/>
      <c r="X24" s="26"/>
      <c r="Y24" s="26">
        <v>6549.6</v>
      </c>
      <c r="Z24" s="26">
        <v>7482</v>
      </c>
      <c r="AA24" s="26">
        <v>18222.8</v>
      </c>
    </row>
    <row r="25" spans="1:27" x14ac:dyDescent="0.35">
      <c r="B25" t="s">
        <v>55</v>
      </c>
      <c r="C25" t="s">
        <v>20</v>
      </c>
      <c r="D25" s="25">
        <v>1903</v>
      </c>
      <c r="E25" s="49">
        <v>-1903</v>
      </c>
      <c r="F25" s="25">
        <v>0</v>
      </c>
      <c r="G25"/>
      <c r="H25"/>
      <c r="I25"/>
      <c r="J25" s="46"/>
      <c r="N25" t="s">
        <v>7</v>
      </c>
      <c r="O25" t="s">
        <v>10</v>
      </c>
      <c r="P25" s="25">
        <v>480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>
        <v>480</v>
      </c>
    </row>
    <row r="26" spans="1:27" x14ac:dyDescent="0.35">
      <c r="B26" t="s">
        <v>57</v>
      </c>
      <c r="C26" t="s">
        <v>60</v>
      </c>
      <c r="D26" s="25">
        <v>2552</v>
      </c>
      <c r="E26" s="49">
        <v>-2552</v>
      </c>
      <c r="F26" s="25">
        <v>0</v>
      </c>
      <c r="G26"/>
      <c r="H26"/>
      <c r="I26"/>
      <c r="J26" s="46"/>
      <c r="O26" t="s">
        <v>12</v>
      </c>
      <c r="P26" s="25">
        <v>2435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2435</v>
      </c>
    </row>
    <row r="27" spans="1:27" x14ac:dyDescent="0.35">
      <c r="B27" t="s">
        <v>58</v>
      </c>
      <c r="C27" t="s">
        <v>7</v>
      </c>
      <c r="D27" s="25">
        <v>1496</v>
      </c>
      <c r="E27" s="49">
        <v>-1496</v>
      </c>
      <c r="F27" s="25">
        <v>0</v>
      </c>
      <c r="G27"/>
      <c r="H27"/>
      <c r="I27"/>
      <c r="J27" s="46"/>
      <c r="O27" t="s">
        <v>27</v>
      </c>
      <c r="P27" s="25"/>
      <c r="Q27" s="25">
        <v>2098</v>
      </c>
      <c r="R27" s="25"/>
      <c r="S27" s="25"/>
      <c r="T27" s="25"/>
      <c r="U27" s="25"/>
      <c r="V27" s="25"/>
      <c r="W27" s="25"/>
      <c r="X27" s="25"/>
      <c r="Y27" s="25"/>
      <c r="Z27" s="25"/>
      <c r="AA27" s="25">
        <v>2098</v>
      </c>
    </row>
    <row r="28" spans="1:27" x14ac:dyDescent="0.35">
      <c r="B28" t="s">
        <v>62</v>
      </c>
      <c r="C28" t="s">
        <v>64</v>
      </c>
      <c r="D28" s="25">
        <v>6734</v>
      </c>
      <c r="E28" s="49">
        <v>-6734</v>
      </c>
      <c r="F28" s="25">
        <v>0</v>
      </c>
      <c r="G28"/>
      <c r="H28"/>
      <c r="I28"/>
      <c r="J28" s="46"/>
      <c r="O28" t="s">
        <v>37</v>
      </c>
      <c r="P28" s="25"/>
      <c r="Q28" s="25"/>
      <c r="R28" s="25">
        <v>2922</v>
      </c>
      <c r="S28" s="25"/>
      <c r="T28" s="25"/>
      <c r="U28" s="25"/>
      <c r="V28" s="25"/>
      <c r="W28" s="25"/>
      <c r="X28" s="25"/>
      <c r="Y28" s="25"/>
      <c r="Z28" s="25"/>
      <c r="AA28" s="25">
        <v>2922</v>
      </c>
    </row>
    <row r="29" spans="1:27" x14ac:dyDescent="0.35">
      <c r="A29" s="24" t="s">
        <v>147</v>
      </c>
      <c r="B29" s="24"/>
      <c r="C29" s="24"/>
      <c r="D29" s="26">
        <v>33380.199999999997</v>
      </c>
      <c r="E29" s="50">
        <v>-33380.199999999997</v>
      </c>
      <c r="F29" s="26">
        <v>0</v>
      </c>
      <c r="G29"/>
      <c r="H29"/>
      <c r="I29"/>
      <c r="J29" s="46"/>
      <c r="O29" t="s">
        <v>38</v>
      </c>
      <c r="P29" s="25"/>
      <c r="Q29" s="25"/>
      <c r="R29" s="25">
        <v>960</v>
      </c>
      <c r="S29" s="25"/>
      <c r="T29" s="25"/>
      <c r="U29" s="25"/>
      <c r="V29" s="25"/>
      <c r="W29" s="25"/>
      <c r="X29" s="25"/>
      <c r="Y29" s="25"/>
      <c r="Z29" s="25"/>
      <c r="AA29" s="25">
        <v>960</v>
      </c>
    </row>
    <row r="30" spans="1:27" x14ac:dyDescent="0.35">
      <c r="A30">
        <v>9</v>
      </c>
      <c r="B30" t="s">
        <v>68</v>
      </c>
      <c r="C30" t="s">
        <v>54</v>
      </c>
      <c r="D30" s="25">
        <v>3968</v>
      </c>
      <c r="E30" s="49">
        <v>-3968</v>
      </c>
      <c r="F30" s="25">
        <v>0</v>
      </c>
      <c r="G30"/>
      <c r="H30"/>
      <c r="I30"/>
      <c r="J30" s="46"/>
      <c r="O30" t="s">
        <v>58</v>
      </c>
      <c r="P30" s="25"/>
      <c r="Q30" s="25"/>
      <c r="R30" s="25">
        <v>1496</v>
      </c>
      <c r="S30" s="25"/>
      <c r="T30" s="25"/>
      <c r="U30" s="25"/>
      <c r="V30" s="25"/>
      <c r="W30" s="25"/>
      <c r="X30" s="25"/>
      <c r="Y30" s="25"/>
      <c r="Z30" s="25"/>
      <c r="AA30" s="25">
        <v>1496</v>
      </c>
    </row>
    <row r="31" spans="1:27" x14ac:dyDescent="0.35">
      <c r="B31" t="s">
        <v>70</v>
      </c>
      <c r="C31" t="s">
        <v>7</v>
      </c>
      <c r="D31" s="25">
        <v>1250</v>
      </c>
      <c r="E31" s="49">
        <v>-1250</v>
      </c>
      <c r="F31" s="25">
        <v>0</v>
      </c>
      <c r="G31"/>
      <c r="H31"/>
      <c r="I31"/>
      <c r="J31" s="46"/>
      <c r="O31" t="s">
        <v>70</v>
      </c>
      <c r="P31" s="25"/>
      <c r="Q31" s="25"/>
      <c r="R31" s="25"/>
      <c r="S31" s="25">
        <v>1250</v>
      </c>
      <c r="T31" s="25"/>
      <c r="U31" s="25"/>
      <c r="V31" s="25"/>
      <c r="W31" s="25"/>
      <c r="X31" s="25"/>
      <c r="Y31" s="25"/>
      <c r="Z31" s="25"/>
      <c r="AA31" s="25">
        <v>1250</v>
      </c>
    </row>
    <row r="32" spans="1:27" x14ac:dyDescent="0.35">
      <c r="B32" t="s">
        <v>95</v>
      </c>
      <c r="C32" t="s">
        <v>7</v>
      </c>
      <c r="D32" s="25">
        <v>2458</v>
      </c>
      <c r="E32" s="49">
        <v>-2458</v>
      </c>
      <c r="F32" s="25">
        <v>0</v>
      </c>
      <c r="G32"/>
      <c r="H32"/>
      <c r="I32"/>
      <c r="J32" s="46"/>
      <c r="O32" t="s">
        <v>95</v>
      </c>
      <c r="P32" s="25"/>
      <c r="Q32" s="25"/>
      <c r="R32" s="25"/>
      <c r="S32" s="25">
        <v>2458</v>
      </c>
      <c r="T32" s="25"/>
      <c r="U32" s="25"/>
      <c r="V32" s="25"/>
      <c r="W32" s="25"/>
      <c r="X32" s="25"/>
      <c r="Y32" s="25"/>
      <c r="Z32" s="25"/>
      <c r="AA32" s="25">
        <v>2458</v>
      </c>
    </row>
    <row r="33" spans="1:27" x14ac:dyDescent="0.35">
      <c r="B33" t="s">
        <v>103</v>
      </c>
      <c r="C33" t="s">
        <v>23</v>
      </c>
      <c r="D33" s="25">
        <v>11247.599999999999</v>
      </c>
      <c r="E33" s="49">
        <v>-11247.599999999999</v>
      </c>
      <c r="F33" s="25">
        <v>0</v>
      </c>
      <c r="G33"/>
      <c r="H33"/>
      <c r="I33"/>
      <c r="J33" s="46"/>
      <c r="O33" t="s">
        <v>104</v>
      </c>
      <c r="P33" s="25"/>
      <c r="Q33" s="25"/>
      <c r="R33" s="25"/>
      <c r="S33" s="25">
        <v>1977</v>
      </c>
      <c r="T33" s="25"/>
      <c r="U33" s="25"/>
      <c r="V33" s="25"/>
      <c r="W33" s="25"/>
      <c r="X33" s="25"/>
      <c r="Y33" s="25"/>
      <c r="Z33" s="25"/>
      <c r="AA33" s="25">
        <v>1977</v>
      </c>
    </row>
    <row r="34" spans="1:27" x14ac:dyDescent="0.35">
      <c r="B34" t="s">
        <v>104</v>
      </c>
      <c r="C34" t="s">
        <v>7</v>
      </c>
      <c r="D34" s="25">
        <v>1977</v>
      </c>
      <c r="E34" s="49">
        <v>-1977</v>
      </c>
      <c r="F34" s="25">
        <v>0</v>
      </c>
      <c r="G34"/>
      <c r="H34"/>
      <c r="I34"/>
      <c r="J34" s="46"/>
      <c r="O34" t="s">
        <v>107</v>
      </c>
      <c r="P34" s="25"/>
      <c r="Q34" s="25"/>
      <c r="R34" s="25"/>
      <c r="S34" s="25">
        <v>1392</v>
      </c>
      <c r="T34" s="25"/>
      <c r="U34" s="25"/>
      <c r="V34" s="25"/>
      <c r="W34" s="25"/>
      <c r="X34" s="25"/>
      <c r="Y34" s="25"/>
      <c r="Z34" s="25"/>
      <c r="AA34" s="25">
        <v>1392</v>
      </c>
    </row>
    <row r="35" spans="1:27" x14ac:dyDescent="0.35">
      <c r="B35" t="s">
        <v>105</v>
      </c>
      <c r="C35" t="s">
        <v>23</v>
      </c>
      <c r="D35" s="25">
        <v>11605.2</v>
      </c>
      <c r="E35" s="49">
        <v>-11605.2</v>
      </c>
      <c r="F35" s="25">
        <v>0</v>
      </c>
      <c r="G35"/>
      <c r="H35"/>
      <c r="I35"/>
      <c r="J35" s="46"/>
      <c r="O35" t="s">
        <v>109</v>
      </c>
      <c r="P35" s="25"/>
      <c r="Q35" s="25"/>
      <c r="R35" s="25"/>
      <c r="S35" s="25">
        <v>1496</v>
      </c>
      <c r="T35" s="25"/>
      <c r="U35" s="25"/>
      <c r="V35" s="25"/>
      <c r="W35" s="25"/>
      <c r="X35" s="25"/>
      <c r="Y35" s="25"/>
      <c r="Z35" s="25"/>
      <c r="AA35" s="25">
        <v>1496</v>
      </c>
    </row>
    <row r="36" spans="1:27" x14ac:dyDescent="0.35">
      <c r="B36" t="s">
        <v>106</v>
      </c>
      <c r="C36" t="s">
        <v>64</v>
      </c>
      <c r="D36" s="25">
        <v>8123</v>
      </c>
      <c r="E36" s="49">
        <v>-8123</v>
      </c>
      <c r="F36" s="25">
        <v>0</v>
      </c>
      <c r="G36"/>
      <c r="H36"/>
      <c r="I36"/>
      <c r="J36" s="46"/>
      <c r="O36" t="s">
        <v>120</v>
      </c>
      <c r="P36" s="25"/>
      <c r="Q36" s="25"/>
      <c r="R36" s="25"/>
      <c r="S36" s="25"/>
      <c r="T36" s="25">
        <v>2458</v>
      </c>
      <c r="U36" s="25"/>
      <c r="V36" s="25"/>
      <c r="W36" s="25"/>
      <c r="X36" s="25"/>
      <c r="Y36" s="25"/>
      <c r="Z36" s="25"/>
      <c r="AA36" s="25">
        <v>2458</v>
      </c>
    </row>
    <row r="37" spans="1:27" x14ac:dyDescent="0.35">
      <c r="B37" t="s">
        <v>107</v>
      </c>
      <c r="C37" t="s">
        <v>7</v>
      </c>
      <c r="D37" s="25">
        <v>1392</v>
      </c>
      <c r="E37" s="49">
        <v>-1392</v>
      </c>
      <c r="F37" s="25">
        <v>0</v>
      </c>
      <c r="G37"/>
      <c r="H37"/>
      <c r="I37"/>
      <c r="J37" s="46"/>
      <c r="O37" t="s">
        <v>126</v>
      </c>
      <c r="P37" s="25"/>
      <c r="Q37" s="25"/>
      <c r="R37" s="25"/>
      <c r="S37" s="25"/>
      <c r="T37" s="25">
        <v>1645</v>
      </c>
      <c r="U37" s="25"/>
      <c r="V37" s="25"/>
      <c r="W37" s="25"/>
      <c r="X37" s="25"/>
      <c r="Y37" s="25"/>
      <c r="Z37" s="25"/>
      <c r="AA37" s="25">
        <v>1645</v>
      </c>
    </row>
    <row r="38" spans="1:27" x14ac:dyDescent="0.35">
      <c r="B38" t="s">
        <v>109</v>
      </c>
      <c r="C38" t="s">
        <v>7</v>
      </c>
      <c r="D38" s="25">
        <v>1496</v>
      </c>
      <c r="E38" s="49">
        <v>-1496</v>
      </c>
      <c r="F38" s="25">
        <v>0</v>
      </c>
      <c r="G38"/>
      <c r="H38"/>
      <c r="I38"/>
      <c r="J38" s="46"/>
      <c r="O38" t="s">
        <v>152</v>
      </c>
      <c r="P38" s="25"/>
      <c r="Q38" s="25"/>
      <c r="R38" s="25"/>
      <c r="S38" s="25"/>
      <c r="T38" s="25">
        <v>2458</v>
      </c>
      <c r="U38" s="25"/>
      <c r="V38" s="25"/>
      <c r="W38" s="25"/>
      <c r="X38" s="25"/>
      <c r="Y38" s="25"/>
      <c r="Z38" s="25"/>
      <c r="AA38" s="25">
        <v>2458</v>
      </c>
    </row>
    <row r="39" spans="1:27" x14ac:dyDescent="0.35">
      <c r="A39" s="24" t="s">
        <v>148</v>
      </c>
      <c r="B39" s="24"/>
      <c r="C39" s="24"/>
      <c r="D39" s="26">
        <v>43516.800000000003</v>
      </c>
      <c r="E39" s="50">
        <v>-43516.800000000003</v>
      </c>
      <c r="F39" s="26">
        <v>0</v>
      </c>
      <c r="G39"/>
      <c r="H39"/>
      <c r="I39"/>
      <c r="J39" s="46"/>
      <c r="O39" t="s">
        <v>158</v>
      </c>
      <c r="P39" s="25"/>
      <c r="Q39" s="25"/>
      <c r="R39" s="25"/>
      <c r="S39" s="25"/>
      <c r="T39" s="25"/>
      <c r="U39" s="25">
        <v>1954</v>
      </c>
      <c r="V39" s="25"/>
      <c r="W39" s="25"/>
      <c r="X39" s="25"/>
      <c r="Y39" s="25"/>
      <c r="Z39" s="25"/>
      <c r="AA39" s="25">
        <v>1954</v>
      </c>
    </row>
    <row r="40" spans="1:27" x14ac:dyDescent="0.35">
      <c r="A40">
        <v>10</v>
      </c>
      <c r="B40" t="s">
        <v>110</v>
      </c>
      <c r="C40" t="s">
        <v>35</v>
      </c>
      <c r="D40" s="25">
        <v>1496</v>
      </c>
      <c r="E40" s="49">
        <v>-1496</v>
      </c>
      <c r="F40" s="25">
        <v>0</v>
      </c>
      <c r="G40"/>
      <c r="H40"/>
      <c r="I40"/>
      <c r="J40" s="46"/>
      <c r="O40" t="s">
        <v>170</v>
      </c>
      <c r="P40" s="25"/>
      <c r="Q40" s="25"/>
      <c r="R40" s="25"/>
      <c r="S40" s="25"/>
      <c r="T40" s="25"/>
      <c r="U40" s="25">
        <v>1584</v>
      </c>
      <c r="V40" s="25"/>
      <c r="W40" s="25"/>
      <c r="X40" s="25"/>
      <c r="Y40" s="25"/>
      <c r="Z40" s="25"/>
      <c r="AA40" s="25">
        <v>1584</v>
      </c>
    </row>
    <row r="41" spans="1:27" x14ac:dyDescent="0.35">
      <c r="B41" t="s">
        <v>113</v>
      </c>
      <c r="C41" t="s">
        <v>20</v>
      </c>
      <c r="D41" s="25">
        <v>5713</v>
      </c>
      <c r="E41" s="49">
        <v>-5713</v>
      </c>
      <c r="F41" s="25">
        <v>0</v>
      </c>
      <c r="G41"/>
      <c r="H41"/>
      <c r="I41"/>
      <c r="J41" s="46"/>
      <c r="O41" t="s">
        <v>171</v>
      </c>
      <c r="P41" s="25"/>
      <c r="Q41" s="25"/>
      <c r="R41" s="25"/>
      <c r="S41" s="25"/>
      <c r="T41" s="25"/>
      <c r="U41" s="25">
        <v>520</v>
      </c>
      <c r="V41" s="25"/>
      <c r="W41" s="25"/>
      <c r="X41" s="25"/>
      <c r="Y41" s="25"/>
      <c r="Z41" s="25"/>
      <c r="AA41" s="25">
        <v>520</v>
      </c>
    </row>
    <row r="42" spans="1:27" x14ac:dyDescent="0.35">
      <c r="B42" t="s">
        <v>114</v>
      </c>
      <c r="C42" t="s">
        <v>23</v>
      </c>
      <c r="D42" s="25">
        <v>10618.8</v>
      </c>
      <c r="E42" s="49">
        <v>-10618.8</v>
      </c>
      <c r="F42" s="25">
        <v>0</v>
      </c>
      <c r="G42"/>
      <c r="H42"/>
      <c r="I42"/>
      <c r="J42" s="46"/>
      <c r="O42" t="s">
        <v>186</v>
      </c>
      <c r="P42" s="25"/>
      <c r="Q42" s="25"/>
      <c r="R42" s="25"/>
      <c r="S42" s="25"/>
      <c r="T42" s="25"/>
      <c r="U42" s="25">
        <v>2424</v>
      </c>
      <c r="V42" s="25"/>
      <c r="W42" s="25"/>
      <c r="X42" s="25"/>
      <c r="Y42" s="25"/>
      <c r="Z42" s="25"/>
      <c r="AA42" s="25">
        <v>2424</v>
      </c>
    </row>
    <row r="43" spans="1:27" x14ac:dyDescent="0.35">
      <c r="B43" t="s">
        <v>116</v>
      </c>
      <c r="C43" t="s">
        <v>23</v>
      </c>
      <c r="D43" s="25">
        <v>8778</v>
      </c>
      <c r="E43" s="49">
        <v>-8778</v>
      </c>
      <c r="F43" s="25">
        <v>0</v>
      </c>
      <c r="G43"/>
      <c r="H43"/>
      <c r="I43"/>
      <c r="J43" s="46"/>
      <c r="O43" t="s">
        <v>215</v>
      </c>
      <c r="P43" s="25"/>
      <c r="Q43" s="25"/>
      <c r="R43" s="25"/>
      <c r="S43" s="25"/>
      <c r="T43" s="25"/>
      <c r="U43" s="25"/>
      <c r="V43" s="25">
        <v>2228</v>
      </c>
      <c r="W43" s="25"/>
      <c r="X43" s="25"/>
      <c r="Y43" s="25"/>
      <c r="Z43" s="25"/>
      <c r="AA43" s="25">
        <v>2228</v>
      </c>
    </row>
    <row r="44" spans="1:27" x14ac:dyDescent="0.35">
      <c r="B44" t="s">
        <v>120</v>
      </c>
      <c r="C44" t="s">
        <v>7</v>
      </c>
      <c r="D44" s="25">
        <v>2458</v>
      </c>
      <c r="E44" s="49">
        <v>-2458</v>
      </c>
      <c r="F44" s="25">
        <v>0</v>
      </c>
      <c r="G44"/>
      <c r="H44"/>
      <c r="I44"/>
      <c r="J44" s="46"/>
      <c r="O44" t="s">
        <v>259</v>
      </c>
      <c r="P44" s="25"/>
      <c r="Q44" s="25"/>
      <c r="R44" s="25"/>
      <c r="S44" s="25"/>
      <c r="T44" s="25"/>
      <c r="U44" s="25"/>
      <c r="V44" s="25"/>
      <c r="W44" s="25">
        <v>2866</v>
      </c>
      <c r="X44" s="25"/>
      <c r="Y44" s="25"/>
      <c r="Z44" s="25"/>
      <c r="AA44" s="25">
        <v>2866</v>
      </c>
    </row>
    <row r="45" spans="1:27" x14ac:dyDescent="0.35">
      <c r="B45" t="s">
        <v>121</v>
      </c>
      <c r="C45" t="s">
        <v>47</v>
      </c>
      <c r="D45" s="25">
        <v>2650</v>
      </c>
      <c r="E45" s="49">
        <v>-2650</v>
      </c>
      <c r="F45" s="25">
        <v>0</v>
      </c>
      <c r="G45"/>
      <c r="H45"/>
      <c r="I45"/>
      <c r="J45" s="46"/>
      <c r="O45" t="s">
        <v>280</v>
      </c>
      <c r="P45" s="25"/>
      <c r="Q45" s="25"/>
      <c r="R45" s="25"/>
      <c r="S45" s="25"/>
      <c r="T45" s="25"/>
      <c r="U45" s="25"/>
      <c r="V45" s="25"/>
      <c r="W45" s="25"/>
      <c r="X45" s="25">
        <v>1694</v>
      </c>
      <c r="Y45" s="25"/>
      <c r="Z45" s="25"/>
      <c r="AA45" s="25">
        <v>1694</v>
      </c>
    </row>
    <row r="46" spans="1:27" x14ac:dyDescent="0.35">
      <c r="B46" t="s">
        <v>122</v>
      </c>
      <c r="C46" t="s">
        <v>20</v>
      </c>
      <c r="D46" s="25">
        <v>180</v>
      </c>
      <c r="E46" s="49">
        <v>-180</v>
      </c>
      <c r="F46" s="25">
        <v>0</v>
      </c>
      <c r="G46"/>
      <c r="H46"/>
      <c r="I46"/>
      <c r="J46" s="46"/>
      <c r="O46" t="s">
        <v>321</v>
      </c>
      <c r="P46" s="25"/>
      <c r="Q46" s="25"/>
      <c r="R46" s="25"/>
      <c r="S46" s="25"/>
      <c r="T46" s="25"/>
      <c r="U46" s="25"/>
      <c r="V46" s="25">
        <v>2973</v>
      </c>
      <c r="W46" s="25"/>
      <c r="X46" s="25"/>
      <c r="Y46" s="25"/>
      <c r="Z46" s="25"/>
      <c r="AA46" s="25">
        <v>2973</v>
      </c>
    </row>
    <row r="47" spans="1:27" x14ac:dyDescent="0.35">
      <c r="B47" t="s">
        <v>124</v>
      </c>
      <c r="C47" t="s">
        <v>20</v>
      </c>
      <c r="D47" s="25">
        <v>204</v>
      </c>
      <c r="E47" s="49">
        <v>-204</v>
      </c>
      <c r="F47" s="25">
        <v>0</v>
      </c>
      <c r="G47"/>
      <c r="H47"/>
      <c r="I47"/>
      <c r="J47" s="46"/>
      <c r="O47" t="s">
        <v>337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>
        <v>520</v>
      </c>
      <c r="AA47" s="25">
        <v>520</v>
      </c>
    </row>
    <row r="48" spans="1:27" x14ac:dyDescent="0.35">
      <c r="B48" t="s">
        <v>126</v>
      </c>
      <c r="C48" t="s">
        <v>7</v>
      </c>
      <c r="D48" s="25">
        <v>1645</v>
      </c>
      <c r="E48" s="49">
        <v>-1645</v>
      </c>
      <c r="F48" s="25">
        <v>0</v>
      </c>
      <c r="G48"/>
      <c r="H48"/>
      <c r="I48"/>
      <c r="J48" s="46"/>
      <c r="N48" s="24" t="s">
        <v>139</v>
      </c>
      <c r="O48" s="24"/>
      <c r="P48" s="26">
        <v>2915</v>
      </c>
      <c r="Q48" s="26">
        <v>2098</v>
      </c>
      <c r="R48" s="26">
        <v>5378</v>
      </c>
      <c r="S48" s="26">
        <v>8573</v>
      </c>
      <c r="T48" s="26">
        <v>6561</v>
      </c>
      <c r="U48" s="26">
        <v>6482</v>
      </c>
      <c r="V48" s="26">
        <v>5201</v>
      </c>
      <c r="W48" s="26">
        <v>2866</v>
      </c>
      <c r="X48" s="26">
        <v>1694</v>
      </c>
      <c r="Y48" s="26"/>
      <c r="Z48" s="26">
        <v>520</v>
      </c>
      <c r="AA48" s="26">
        <v>42288</v>
      </c>
    </row>
    <row r="49" spans="1:27" x14ac:dyDescent="0.35">
      <c r="B49" t="s">
        <v>127</v>
      </c>
      <c r="C49" t="s">
        <v>35</v>
      </c>
      <c r="D49" s="25">
        <v>90</v>
      </c>
      <c r="E49" s="49">
        <v>-90</v>
      </c>
      <c r="F49" s="25">
        <v>0</v>
      </c>
      <c r="G49"/>
      <c r="H49"/>
      <c r="I49"/>
      <c r="J49" s="46"/>
      <c r="N49" t="s">
        <v>20</v>
      </c>
      <c r="O49" t="s">
        <v>18</v>
      </c>
      <c r="P49" s="25">
        <v>1827.5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>
        <v>1827.5</v>
      </c>
    </row>
    <row r="50" spans="1:27" x14ac:dyDescent="0.35">
      <c r="B50" t="s">
        <v>130</v>
      </c>
      <c r="C50" t="s">
        <v>35</v>
      </c>
      <c r="D50" s="25">
        <v>1496</v>
      </c>
      <c r="E50" s="49">
        <v>-1496</v>
      </c>
      <c r="F50" s="25">
        <v>0</v>
      </c>
      <c r="G50"/>
      <c r="H50"/>
      <c r="I50"/>
      <c r="J50" s="46"/>
      <c r="O50" t="s">
        <v>26</v>
      </c>
      <c r="P50" s="25"/>
      <c r="Q50" s="25">
        <v>1200</v>
      </c>
      <c r="R50" s="25"/>
      <c r="S50" s="25"/>
      <c r="T50" s="25"/>
      <c r="U50" s="25"/>
      <c r="V50" s="25"/>
      <c r="W50" s="25"/>
      <c r="X50" s="25"/>
      <c r="Y50" s="25"/>
      <c r="Z50" s="25"/>
      <c r="AA50" s="25">
        <v>1200</v>
      </c>
    </row>
    <row r="51" spans="1:27" x14ac:dyDescent="0.35">
      <c r="B51" t="s">
        <v>131</v>
      </c>
      <c r="C51" t="s">
        <v>64</v>
      </c>
      <c r="D51" s="25">
        <v>8123</v>
      </c>
      <c r="E51" s="49">
        <v>-8123</v>
      </c>
      <c r="F51" s="25">
        <v>0</v>
      </c>
      <c r="G51"/>
      <c r="H51"/>
      <c r="I51"/>
      <c r="J51" s="46"/>
      <c r="O51" t="s">
        <v>36</v>
      </c>
      <c r="P51" s="25"/>
      <c r="Q51" s="25"/>
      <c r="R51" s="25">
        <v>3406</v>
      </c>
      <c r="S51" s="25"/>
      <c r="T51" s="25"/>
      <c r="U51" s="25"/>
      <c r="V51" s="25"/>
      <c r="W51" s="25"/>
      <c r="X51" s="25"/>
      <c r="Y51" s="25"/>
      <c r="Z51" s="25"/>
      <c r="AA51" s="25">
        <v>3406</v>
      </c>
    </row>
    <row r="52" spans="1:27" x14ac:dyDescent="0.35">
      <c r="B52" t="s">
        <v>134</v>
      </c>
      <c r="C52" t="s">
        <v>20</v>
      </c>
      <c r="D52" s="25">
        <v>5109</v>
      </c>
      <c r="E52" s="49">
        <v>-5109</v>
      </c>
      <c r="F52" s="25">
        <v>0</v>
      </c>
      <c r="G52"/>
      <c r="H52"/>
      <c r="I52"/>
      <c r="J52" s="46"/>
      <c r="O52" t="s">
        <v>40</v>
      </c>
      <c r="P52" s="25"/>
      <c r="Q52" s="25"/>
      <c r="R52" s="25">
        <v>367.2</v>
      </c>
      <c r="S52" s="25"/>
      <c r="T52" s="25"/>
      <c r="U52" s="25"/>
      <c r="V52" s="25"/>
      <c r="W52" s="25"/>
      <c r="X52" s="25"/>
      <c r="Y52" s="25"/>
      <c r="Z52" s="25"/>
      <c r="AA52" s="25">
        <v>367.2</v>
      </c>
    </row>
    <row r="53" spans="1:27" x14ac:dyDescent="0.35">
      <c r="B53" t="s">
        <v>152</v>
      </c>
      <c r="C53" t="s">
        <v>7</v>
      </c>
      <c r="D53" s="25">
        <v>2458</v>
      </c>
      <c r="E53" s="49">
        <v>-2458</v>
      </c>
      <c r="F53" s="25">
        <v>0</v>
      </c>
      <c r="G53"/>
      <c r="H53"/>
      <c r="I53"/>
      <c r="J53" s="46"/>
      <c r="O53" t="s">
        <v>55</v>
      </c>
      <c r="P53" s="25"/>
      <c r="Q53" s="25"/>
      <c r="R53" s="25">
        <v>1903</v>
      </c>
      <c r="S53" s="25"/>
      <c r="T53" s="25"/>
      <c r="U53" s="25"/>
      <c r="V53" s="25"/>
      <c r="W53" s="25"/>
      <c r="X53" s="25"/>
      <c r="Y53" s="25"/>
      <c r="Z53" s="25"/>
      <c r="AA53" s="25">
        <v>1903</v>
      </c>
    </row>
    <row r="54" spans="1:27" x14ac:dyDescent="0.35">
      <c r="B54" t="s">
        <v>153</v>
      </c>
      <c r="C54" t="s">
        <v>35</v>
      </c>
      <c r="D54" s="25">
        <v>1496</v>
      </c>
      <c r="E54" s="49">
        <v>-1496</v>
      </c>
      <c r="F54" s="25">
        <v>0</v>
      </c>
      <c r="G54"/>
      <c r="H54"/>
      <c r="I54"/>
      <c r="J54" s="46"/>
      <c r="O54" t="s">
        <v>113</v>
      </c>
      <c r="P54" s="25"/>
      <c r="Q54" s="25"/>
      <c r="R54" s="25"/>
      <c r="S54" s="25"/>
      <c r="T54" s="25">
        <v>5713</v>
      </c>
      <c r="U54" s="25"/>
      <c r="V54" s="25"/>
      <c r="W54" s="25"/>
      <c r="X54" s="25"/>
      <c r="Y54" s="25"/>
      <c r="Z54" s="25"/>
      <c r="AA54" s="25">
        <v>5713</v>
      </c>
    </row>
    <row r="55" spans="1:27" x14ac:dyDescent="0.35">
      <c r="A55" s="24" t="s">
        <v>149</v>
      </c>
      <c r="B55" s="24"/>
      <c r="C55" s="24"/>
      <c r="D55" s="26">
        <v>52514.8</v>
      </c>
      <c r="E55" s="50">
        <v>-52514.8</v>
      </c>
      <c r="F55" s="26">
        <v>0</v>
      </c>
      <c r="G55"/>
      <c r="H55"/>
      <c r="I55"/>
      <c r="J55" s="46"/>
      <c r="O55" t="s">
        <v>122</v>
      </c>
      <c r="P55" s="25"/>
      <c r="Q55" s="25"/>
      <c r="R55" s="25"/>
      <c r="S55" s="25"/>
      <c r="T55" s="25">
        <v>180</v>
      </c>
      <c r="U55" s="25"/>
      <c r="V55" s="25"/>
      <c r="W55" s="25"/>
      <c r="X55" s="25"/>
      <c r="Y55" s="25"/>
      <c r="Z55" s="25"/>
      <c r="AA55" s="25">
        <v>180</v>
      </c>
    </row>
    <row r="56" spans="1:27" x14ac:dyDescent="0.35">
      <c r="A56">
        <v>11</v>
      </c>
      <c r="B56" t="s">
        <v>156</v>
      </c>
      <c r="C56" t="s">
        <v>43</v>
      </c>
      <c r="D56" s="25">
        <v>2302</v>
      </c>
      <c r="E56" s="49">
        <v>-2302</v>
      </c>
      <c r="F56" s="25">
        <v>0</v>
      </c>
      <c r="G56"/>
      <c r="H56"/>
      <c r="I56"/>
      <c r="J56" s="46"/>
      <c r="O56" t="s">
        <v>124</v>
      </c>
      <c r="P56" s="25"/>
      <c r="Q56" s="25"/>
      <c r="R56" s="25"/>
      <c r="S56" s="25"/>
      <c r="T56" s="25">
        <v>204</v>
      </c>
      <c r="U56" s="25"/>
      <c r="V56" s="25"/>
      <c r="W56" s="25"/>
      <c r="X56" s="25"/>
      <c r="Y56" s="25"/>
      <c r="Z56" s="25"/>
      <c r="AA56" s="25">
        <v>204</v>
      </c>
    </row>
    <row r="57" spans="1:27" x14ac:dyDescent="0.35">
      <c r="B57" t="s">
        <v>158</v>
      </c>
      <c r="C57" t="s">
        <v>7</v>
      </c>
      <c r="D57" s="25">
        <v>1954</v>
      </c>
      <c r="E57" s="49">
        <v>-1954</v>
      </c>
      <c r="F57" s="25">
        <v>0</v>
      </c>
      <c r="G57"/>
      <c r="H57"/>
      <c r="I57"/>
      <c r="J57" s="46"/>
      <c r="O57" t="s">
        <v>134</v>
      </c>
      <c r="P57" s="25"/>
      <c r="Q57" s="25"/>
      <c r="R57" s="25"/>
      <c r="S57" s="25"/>
      <c r="T57" s="25">
        <v>5109</v>
      </c>
      <c r="U57" s="25"/>
      <c r="V57" s="25"/>
      <c r="W57" s="25"/>
      <c r="X57" s="25"/>
      <c r="Y57" s="25"/>
      <c r="Z57" s="25"/>
      <c r="AA57" s="25">
        <v>5109</v>
      </c>
    </row>
    <row r="58" spans="1:27" x14ac:dyDescent="0.35">
      <c r="B58" t="s">
        <v>159</v>
      </c>
      <c r="C58" t="s">
        <v>35</v>
      </c>
      <c r="D58" s="25">
        <v>1630</v>
      </c>
      <c r="E58" s="49">
        <v>-1630</v>
      </c>
      <c r="F58" s="25">
        <v>0</v>
      </c>
      <c r="G58"/>
      <c r="H58"/>
      <c r="I58"/>
      <c r="J58" s="46"/>
      <c r="O58" t="s">
        <v>184</v>
      </c>
      <c r="P58" s="25"/>
      <c r="Q58" s="25"/>
      <c r="R58" s="25"/>
      <c r="S58" s="25"/>
      <c r="T58" s="25"/>
      <c r="U58" s="25">
        <v>2008</v>
      </c>
      <c r="V58" s="25"/>
      <c r="W58" s="25"/>
      <c r="X58" s="25"/>
      <c r="Y58" s="25"/>
      <c r="Z58" s="25"/>
      <c r="AA58" s="25">
        <v>2008</v>
      </c>
    </row>
    <row r="59" spans="1:27" x14ac:dyDescent="0.35">
      <c r="B59" t="s">
        <v>160</v>
      </c>
      <c r="C59" t="s">
        <v>60</v>
      </c>
      <c r="D59" s="25">
        <v>1231.2</v>
      </c>
      <c r="E59" s="49">
        <v>-1231.2</v>
      </c>
      <c r="F59" s="25">
        <v>0</v>
      </c>
      <c r="G59"/>
      <c r="H59"/>
      <c r="I59"/>
      <c r="J59" s="46"/>
      <c r="O59" t="s">
        <v>221</v>
      </c>
      <c r="P59" s="25"/>
      <c r="Q59" s="25"/>
      <c r="R59" s="25"/>
      <c r="S59" s="25"/>
      <c r="T59" s="25"/>
      <c r="U59" s="25"/>
      <c r="V59" s="25">
        <v>6108</v>
      </c>
      <c r="W59" s="25"/>
      <c r="X59" s="25"/>
      <c r="Y59" s="25"/>
      <c r="Z59" s="25"/>
      <c r="AA59" s="25">
        <v>6108</v>
      </c>
    </row>
    <row r="60" spans="1:27" x14ac:dyDescent="0.35">
      <c r="B60" t="s">
        <v>170</v>
      </c>
      <c r="C60" t="s">
        <v>7</v>
      </c>
      <c r="D60" s="25">
        <v>1584</v>
      </c>
      <c r="E60" s="49">
        <v>-1584</v>
      </c>
      <c r="F60" s="25">
        <v>0</v>
      </c>
      <c r="G60"/>
      <c r="H60"/>
      <c r="I60"/>
      <c r="J60" s="46"/>
      <c r="O60" t="s">
        <v>251</v>
      </c>
      <c r="P60" s="25"/>
      <c r="Q60" s="25"/>
      <c r="R60" s="25"/>
      <c r="S60" s="25"/>
      <c r="T60" s="25"/>
      <c r="U60" s="25"/>
      <c r="V60" s="25"/>
      <c r="W60" s="25">
        <v>340</v>
      </c>
      <c r="X60" s="25"/>
      <c r="Y60" s="25"/>
      <c r="Z60" s="25"/>
      <c r="AA60" s="25">
        <v>340</v>
      </c>
    </row>
    <row r="61" spans="1:27" x14ac:dyDescent="0.35">
      <c r="B61" t="s">
        <v>171</v>
      </c>
      <c r="C61" t="s">
        <v>7</v>
      </c>
      <c r="D61" s="25">
        <v>520</v>
      </c>
      <c r="E61" s="49">
        <v>-520</v>
      </c>
      <c r="F61" s="25">
        <v>0</v>
      </c>
      <c r="G61"/>
      <c r="H61"/>
      <c r="I61"/>
      <c r="J61" s="46"/>
      <c r="O61" t="s">
        <v>257</v>
      </c>
      <c r="P61" s="25"/>
      <c r="Q61" s="25"/>
      <c r="R61" s="25"/>
      <c r="S61" s="25"/>
      <c r="T61" s="25"/>
      <c r="U61" s="25"/>
      <c r="V61" s="25"/>
      <c r="W61" s="25">
        <v>5887</v>
      </c>
      <c r="X61" s="25"/>
      <c r="Y61" s="25"/>
      <c r="Z61" s="25"/>
      <c r="AA61" s="25">
        <v>5887</v>
      </c>
    </row>
    <row r="62" spans="1:27" x14ac:dyDescent="0.35">
      <c r="B62" t="s">
        <v>172</v>
      </c>
      <c r="C62" t="s">
        <v>64</v>
      </c>
      <c r="D62" s="25">
        <v>9296</v>
      </c>
      <c r="E62" s="49">
        <v>-9296</v>
      </c>
      <c r="F62" s="25">
        <v>0</v>
      </c>
      <c r="G62"/>
      <c r="H62"/>
      <c r="I62"/>
      <c r="J62" s="46"/>
      <c r="O62" t="s">
        <v>333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>
        <v>6621</v>
      </c>
      <c r="AA62" s="25">
        <v>6621</v>
      </c>
    </row>
    <row r="63" spans="1:27" x14ac:dyDescent="0.35">
      <c r="B63" t="s">
        <v>175</v>
      </c>
      <c r="C63" t="s">
        <v>54</v>
      </c>
      <c r="D63" s="25">
        <v>2612</v>
      </c>
      <c r="E63" s="49">
        <v>-2612</v>
      </c>
      <c r="F63" s="25">
        <v>0</v>
      </c>
      <c r="G63"/>
      <c r="H63"/>
      <c r="I63"/>
      <c r="J63" s="46"/>
      <c r="O63" t="s">
        <v>334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>
        <v>90</v>
      </c>
      <c r="AA63" s="25">
        <v>90</v>
      </c>
    </row>
    <row r="64" spans="1:27" x14ac:dyDescent="0.35">
      <c r="B64" t="s">
        <v>177</v>
      </c>
      <c r="C64" t="s">
        <v>35</v>
      </c>
      <c r="D64" s="25">
        <v>1540</v>
      </c>
      <c r="E64" s="49">
        <v>-1540</v>
      </c>
      <c r="F64" s="25">
        <v>0</v>
      </c>
      <c r="G64"/>
      <c r="H64"/>
      <c r="I64"/>
      <c r="J64" s="46"/>
      <c r="N64" s="24" t="s">
        <v>140</v>
      </c>
      <c r="O64" s="24"/>
      <c r="P64" s="26">
        <v>1827.5</v>
      </c>
      <c r="Q64" s="26">
        <v>1200</v>
      </c>
      <c r="R64" s="26">
        <v>5676.2</v>
      </c>
      <c r="S64" s="26"/>
      <c r="T64" s="26">
        <v>11206</v>
      </c>
      <c r="U64" s="26">
        <v>2008</v>
      </c>
      <c r="V64" s="26">
        <v>6108</v>
      </c>
      <c r="W64" s="26">
        <v>6227</v>
      </c>
      <c r="X64" s="26"/>
      <c r="Y64" s="26"/>
      <c r="Z64" s="26">
        <v>6711</v>
      </c>
      <c r="AA64" s="26">
        <v>40963.699999999997</v>
      </c>
    </row>
    <row r="65" spans="1:27" x14ac:dyDescent="0.35">
      <c r="B65" t="s">
        <v>180</v>
      </c>
      <c r="C65" t="s">
        <v>178</v>
      </c>
      <c r="D65" s="25">
        <v>1082.8000000000002</v>
      </c>
      <c r="E65" s="49">
        <v>-1082.8000000000002</v>
      </c>
      <c r="F65" s="25">
        <v>0</v>
      </c>
      <c r="G65"/>
      <c r="H65"/>
      <c r="I65"/>
      <c r="J65" s="46"/>
      <c r="N65" t="s">
        <v>43</v>
      </c>
      <c r="O65" t="s">
        <v>41</v>
      </c>
      <c r="P65" s="25"/>
      <c r="Q65" s="25"/>
      <c r="R65" s="25">
        <v>1706</v>
      </c>
      <c r="S65" s="25"/>
      <c r="T65" s="25"/>
      <c r="U65" s="25"/>
      <c r="V65" s="25"/>
      <c r="W65" s="25"/>
      <c r="X65" s="25"/>
      <c r="Y65" s="25"/>
      <c r="Z65" s="25"/>
      <c r="AA65" s="25">
        <v>1706</v>
      </c>
    </row>
    <row r="66" spans="1:27" x14ac:dyDescent="0.35">
      <c r="B66" t="s">
        <v>184</v>
      </c>
      <c r="C66" t="s">
        <v>20</v>
      </c>
      <c r="D66" s="25">
        <v>2008</v>
      </c>
      <c r="E66" s="49">
        <v>-2008</v>
      </c>
      <c r="F66" s="25">
        <v>0</v>
      </c>
      <c r="G66"/>
      <c r="H66"/>
      <c r="I66"/>
      <c r="J66" s="46"/>
      <c r="O66" t="s">
        <v>156</v>
      </c>
      <c r="P66" s="25"/>
      <c r="Q66" s="25"/>
      <c r="R66" s="25"/>
      <c r="S66" s="25"/>
      <c r="T66" s="25"/>
      <c r="U66" s="25">
        <v>2302</v>
      </c>
      <c r="V66" s="25"/>
      <c r="W66" s="25"/>
      <c r="X66" s="25"/>
      <c r="Y66" s="25"/>
      <c r="Z66" s="25"/>
      <c r="AA66" s="25">
        <v>2302</v>
      </c>
    </row>
    <row r="67" spans="1:27" x14ac:dyDescent="0.35">
      <c r="B67" t="s">
        <v>186</v>
      </c>
      <c r="C67" t="s">
        <v>7</v>
      </c>
      <c r="D67" s="25">
        <v>2424</v>
      </c>
      <c r="E67" s="49">
        <v>-2424</v>
      </c>
      <c r="F67" s="25">
        <v>0</v>
      </c>
      <c r="G67"/>
      <c r="H67"/>
      <c r="I67"/>
      <c r="J67" s="46"/>
      <c r="N67" s="24" t="s">
        <v>141</v>
      </c>
      <c r="O67" s="24"/>
      <c r="P67" s="26"/>
      <c r="Q67" s="26"/>
      <c r="R67" s="26">
        <v>1706</v>
      </c>
      <c r="S67" s="26"/>
      <c r="T67" s="26"/>
      <c r="U67" s="26">
        <v>2302</v>
      </c>
      <c r="V67" s="26"/>
      <c r="W67" s="26"/>
      <c r="X67" s="26"/>
      <c r="Y67" s="26"/>
      <c r="Z67" s="26"/>
      <c r="AA67" s="26">
        <v>4008</v>
      </c>
    </row>
    <row r="68" spans="1:27" x14ac:dyDescent="0.35">
      <c r="B68" t="s">
        <v>187</v>
      </c>
      <c r="C68" t="s">
        <v>60</v>
      </c>
      <c r="D68" s="25">
        <v>408</v>
      </c>
      <c r="E68" s="49">
        <v>-408</v>
      </c>
      <c r="F68" s="25">
        <v>0</v>
      </c>
      <c r="G68"/>
      <c r="H68"/>
      <c r="I68"/>
      <c r="J68" s="46"/>
      <c r="N68" t="s">
        <v>23</v>
      </c>
      <c r="O68" t="s">
        <v>21</v>
      </c>
      <c r="P68" s="25"/>
      <c r="Q68" s="25">
        <v>1836</v>
      </c>
      <c r="R68" s="25"/>
      <c r="S68" s="25"/>
      <c r="T68" s="25"/>
      <c r="U68" s="25"/>
      <c r="V68" s="25"/>
      <c r="W68" s="25"/>
      <c r="X68" s="25"/>
      <c r="Y68" s="25"/>
      <c r="Z68" s="25"/>
      <c r="AA68" s="25">
        <v>1836</v>
      </c>
    </row>
    <row r="69" spans="1:27" x14ac:dyDescent="0.35">
      <c r="B69" t="s">
        <v>188</v>
      </c>
      <c r="C69" t="s">
        <v>54</v>
      </c>
      <c r="D69" s="25">
        <v>1050</v>
      </c>
      <c r="E69" s="49">
        <v>-1050</v>
      </c>
      <c r="F69" s="25">
        <v>0</v>
      </c>
      <c r="G69"/>
      <c r="H69"/>
      <c r="I69"/>
      <c r="J69" s="46"/>
      <c r="O69" t="s">
        <v>30</v>
      </c>
      <c r="P69" s="25"/>
      <c r="Q69" s="25"/>
      <c r="R69" s="25">
        <v>2508</v>
      </c>
      <c r="S69" s="25"/>
      <c r="T69" s="25"/>
      <c r="U69" s="25"/>
      <c r="V69" s="25"/>
      <c r="W69" s="25"/>
      <c r="X69" s="25"/>
      <c r="Y69" s="25"/>
      <c r="Z69" s="25"/>
      <c r="AA69" s="25">
        <v>2508</v>
      </c>
    </row>
    <row r="70" spans="1:27" x14ac:dyDescent="0.35">
      <c r="B70" t="s">
        <v>189</v>
      </c>
      <c r="C70" t="s">
        <v>64</v>
      </c>
      <c r="D70" s="25">
        <v>7775</v>
      </c>
      <c r="E70" s="49">
        <v>-7775</v>
      </c>
      <c r="F70" s="25">
        <v>0</v>
      </c>
      <c r="G70"/>
      <c r="H70"/>
      <c r="I70"/>
      <c r="J70" s="46"/>
      <c r="O70" t="s">
        <v>31</v>
      </c>
      <c r="P70" s="25"/>
      <c r="Q70" s="25"/>
      <c r="R70" s="25">
        <v>2508</v>
      </c>
      <c r="S70" s="25"/>
      <c r="T70" s="25"/>
      <c r="U70" s="25"/>
      <c r="V70" s="25"/>
      <c r="W70" s="25"/>
      <c r="X70" s="25"/>
      <c r="Y70" s="25"/>
      <c r="Z70" s="25"/>
      <c r="AA70" s="25">
        <v>2508</v>
      </c>
    </row>
    <row r="71" spans="1:27" x14ac:dyDescent="0.35">
      <c r="B71" t="s">
        <v>205</v>
      </c>
      <c r="C71" t="s">
        <v>64</v>
      </c>
      <c r="D71" s="25">
        <v>275</v>
      </c>
      <c r="E71" s="49">
        <v>-275</v>
      </c>
      <c r="F71" s="25">
        <v>0</v>
      </c>
      <c r="G71"/>
      <c r="H71"/>
      <c r="I71"/>
      <c r="J71" s="46"/>
      <c r="O71" t="s">
        <v>32</v>
      </c>
      <c r="P71" s="25"/>
      <c r="Q71" s="25"/>
      <c r="R71" s="25">
        <v>324</v>
      </c>
      <c r="S71" s="25"/>
      <c r="T71" s="25"/>
      <c r="U71" s="25"/>
      <c r="V71" s="25"/>
      <c r="W71" s="25"/>
      <c r="X71" s="25"/>
      <c r="Y71" s="25"/>
      <c r="Z71" s="25"/>
      <c r="AA71" s="25">
        <v>324</v>
      </c>
    </row>
    <row r="72" spans="1:27" x14ac:dyDescent="0.35">
      <c r="A72" s="24" t="s">
        <v>165</v>
      </c>
      <c r="B72" s="24"/>
      <c r="C72" s="24"/>
      <c r="D72" s="26">
        <v>37692</v>
      </c>
      <c r="E72" s="50">
        <v>-37692</v>
      </c>
      <c r="F72" s="26">
        <v>0</v>
      </c>
      <c r="G72"/>
      <c r="H72"/>
      <c r="I72"/>
      <c r="J72" s="46"/>
      <c r="O72" t="s">
        <v>103</v>
      </c>
      <c r="P72" s="25"/>
      <c r="Q72" s="25"/>
      <c r="R72" s="25"/>
      <c r="S72" s="25">
        <v>11247.599999999999</v>
      </c>
      <c r="T72" s="25"/>
      <c r="U72" s="25"/>
      <c r="V72" s="25"/>
      <c r="W72" s="25"/>
      <c r="X72" s="25"/>
      <c r="Y72" s="25"/>
      <c r="Z72" s="25"/>
      <c r="AA72" s="25">
        <v>11247.599999999999</v>
      </c>
    </row>
    <row r="73" spans="1:27" x14ac:dyDescent="0.35">
      <c r="A73">
        <v>12</v>
      </c>
      <c r="B73" t="s">
        <v>214</v>
      </c>
      <c r="C73" t="s">
        <v>229</v>
      </c>
      <c r="D73" s="25">
        <v>799.2</v>
      </c>
      <c r="E73" s="49">
        <v>-799.2</v>
      </c>
      <c r="F73" s="25">
        <v>0</v>
      </c>
      <c r="G73"/>
      <c r="H73"/>
      <c r="I73"/>
      <c r="J73" s="46"/>
      <c r="O73" t="s">
        <v>105</v>
      </c>
      <c r="P73" s="25"/>
      <c r="Q73" s="25"/>
      <c r="R73" s="25"/>
      <c r="S73" s="25">
        <v>11605.2</v>
      </c>
      <c r="T73" s="25"/>
      <c r="U73" s="25"/>
      <c r="V73" s="25"/>
      <c r="W73" s="25"/>
      <c r="X73" s="25"/>
      <c r="Y73" s="25"/>
      <c r="Z73" s="25"/>
      <c r="AA73" s="25">
        <v>11605.2</v>
      </c>
    </row>
    <row r="74" spans="1:27" x14ac:dyDescent="0.35">
      <c r="B74" t="s">
        <v>215</v>
      </c>
      <c r="C74" t="s">
        <v>7</v>
      </c>
      <c r="D74" s="25">
        <v>2228</v>
      </c>
      <c r="E74" s="49">
        <v>-2228</v>
      </c>
      <c r="F74" s="25">
        <v>0</v>
      </c>
      <c r="G74"/>
      <c r="H74"/>
      <c r="I74"/>
      <c r="J74" s="46"/>
      <c r="O74" t="s">
        <v>114</v>
      </c>
      <c r="P74" s="25"/>
      <c r="Q74" s="25"/>
      <c r="R74" s="25"/>
      <c r="S74" s="25"/>
      <c r="T74" s="25">
        <v>10618.8</v>
      </c>
      <c r="U74" s="25"/>
      <c r="V74" s="25"/>
      <c r="W74" s="25"/>
      <c r="X74" s="25"/>
      <c r="Y74" s="25"/>
      <c r="Z74" s="25"/>
      <c r="AA74" s="25">
        <v>10618.8</v>
      </c>
    </row>
    <row r="75" spans="1:27" x14ac:dyDescent="0.35">
      <c r="B75" t="s">
        <v>216</v>
      </c>
      <c r="C75" t="s">
        <v>23</v>
      </c>
      <c r="D75" s="25">
        <v>2860</v>
      </c>
      <c r="E75" s="49">
        <v>-2860</v>
      </c>
      <c r="F75" s="25">
        <v>0</v>
      </c>
      <c r="G75"/>
      <c r="O75" t="s">
        <v>116</v>
      </c>
      <c r="P75" s="25"/>
      <c r="Q75" s="25"/>
      <c r="R75" s="25"/>
      <c r="S75" s="25"/>
      <c r="T75" s="25">
        <v>8778</v>
      </c>
      <c r="U75" s="25"/>
      <c r="V75" s="25"/>
      <c r="W75" s="25"/>
      <c r="X75" s="25"/>
      <c r="Y75" s="25"/>
      <c r="Z75" s="25"/>
      <c r="AA75" s="25">
        <v>8778</v>
      </c>
    </row>
    <row r="76" spans="1:27" x14ac:dyDescent="0.35">
      <c r="B76" t="s">
        <v>221</v>
      </c>
      <c r="C76" t="s">
        <v>20</v>
      </c>
      <c r="D76" s="25">
        <v>6108</v>
      </c>
      <c r="E76" s="49">
        <v>-6108</v>
      </c>
      <c r="F76" s="25">
        <v>0</v>
      </c>
      <c r="O76" t="s">
        <v>216</v>
      </c>
      <c r="P76" s="25"/>
      <c r="Q76" s="25"/>
      <c r="R76" s="25"/>
      <c r="S76" s="25"/>
      <c r="T76" s="25"/>
      <c r="U76" s="25"/>
      <c r="V76" s="25">
        <v>2860</v>
      </c>
      <c r="W76" s="25"/>
      <c r="X76" s="25"/>
      <c r="Y76" s="25"/>
      <c r="Z76" s="25"/>
      <c r="AA76" s="25">
        <v>2860</v>
      </c>
    </row>
    <row r="77" spans="1:27" x14ac:dyDescent="0.35">
      <c r="B77" t="s">
        <v>222</v>
      </c>
      <c r="C77" t="s">
        <v>64</v>
      </c>
      <c r="D77" s="25">
        <v>10120</v>
      </c>
      <c r="E77" s="49">
        <v>-10120</v>
      </c>
      <c r="F77" s="25">
        <v>0</v>
      </c>
      <c r="O77" t="s">
        <v>281</v>
      </c>
      <c r="P77" s="25"/>
      <c r="Q77" s="25"/>
      <c r="R77" s="25"/>
      <c r="S77" s="25"/>
      <c r="T77" s="25"/>
      <c r="U77" s="25"/>
      <c r="V77" s="25"/>
      <c r="W77" s="25"/>
      <c r="X77" s="25">
        <v>9111.2000000000007</v>
      </c>
      <c r="Y77" s="25"/>
      <c r="Z77" s="25"/>
      <c r="AA77" s="25">
        <v>9111.2000000000007</v>
      </c>
    </row>
    <row r="78" spans="1:27" x14ac:dyDescent="0.35">
      <c r="B78" t="s">
        <v>321</v>
      </c>
      <c r="C78" t="s">
        <v>7</v>
      </c>
      <c r="D78" s="25">
        <v>2973</v>
      </c>
      <c r="E78" s="49">
        <v>-2973</v>
      </c>
      <c r="F78" s="25">
        <v>0</v>
      </c>
      <c r="O78" t="s">
        <v>293</v>
      </c>
      <c r="P78" s="25"/>
      <c r="Q78" s="25"/>
      <c r="R78" s="25"/>
      <c r="S78" s="25"/>
      <c r="T78" s="25"/>
      <c r="U78" s="25"/>
      <c r="V78" s="25"/>
      <c r="W78" s="25"/>
      <c r="X78" s="25"/>
      <c r="Y78" s="25">
        <v>14813.6</v>
      </c>
      <c r="Z78" s="25"/>
      <c r="AA78" s="25">
        <v>14813.6</v>
      </c>
    </row>
    <row r="79" spans="1:27" x14ac:dyDescent="0.35">
      <c r="A79" s="24" t="s">
        <v>227</v>
      </c>
      <c r="B79" s="24"/>
      <c r="C79" s="24"/>
      <c r="D79" s="26">
        <v>25088.2</v>
      </c>
      <c r="E79" s="50">
        <v>-25088.2</v>
      </c>
      <c r="F79" s="26">
        <v>0</v>
      </c>
      <c r="O79" t="s">
        <v>328</v>
      </c>
      <c r="P79" s="25"/>
      <c r="Q79" s="25"/>
      <c r="R79" s="25"/>
      <c r="S79" s="25"/>
      <c r="T79" s="25"/>
      <c r="U79" s="25"/>
      <c r="V79" s="25"/>
      <c r="W79" s="25"/>
      <c r="X79" s="25"/>
      <c r="Y79" s="25">
        <v>11803.2</v>
      </c>
      <c r="Z79" s="25"/>
      <c r="AA79" s="25">
        <v>11803.2</v>
      </c>
    </row>
    <row r="80" spans="1:27" x14ac:dyDescent="0.35">
      <c r="A80">
        <v>1</v>
      </c>
      <c r="B80" t="s">
        <v>232</v>
      </c>
      <c r="C80" t="s">
        <v>234</v>
      </c>
      <c r="D80" s="25">
        <v>10399</v>
      </c>
      <c r="E80" s="49">
        <v>-10399</v>
      </c>
      <c r="F80" s="25">
        <v>0</v>
      </c>
      <c r="O80" t="s">
        <v>332</v>
      </c>
      <c r="P80" s="25"/>
      <c r="Q80" s="25"/>
      <c r="R80" s="25"/>
      <c r="S80" s="25"/>
      <c r="T80" s="25"/>
      <c r="U80" s="25"/>
      <c r="V80" s="25"/>
      <c r="W80" s="25"/>
      <c r="X80" s="25"/>
      <c r="Y80" s="25">
        <v>3510</v>
      </c>
      <c r="Z80" s="25"/>
      <c r="AA80" s="25">
        <v>3510</v>
      </c>
    </row>
    <row r="81" spans="1:27" x14ac:dyDescent="0.35">
      <c r="B81" t="s">
        <v>245</v>
      </c>
      <c r="C81" t="s">
        <v>64</v>
      </c>
      <c r="D81" s="25">
        <v>0</v>
      </c>
      <c r="E81" s="49">
        <v>0</v>
      </c>
      <c r="F81" s="25">
        <v>0</v>
      </c>
      <c r="N81" s="24" t="s">
        <v>142</v>
      </c>
      <c r="O81" s="24"/>
      <c r="P81" s="26"/>
      <c r="Q81" s="26">
        <v>1836</v>
      </c>
      <c r="R81" s="26">
        <v>5340</v>
      </c>
      <c r="S81" s="26">
        <v>22852.799999999999</v>
      </c>
      <c r="T81" s="26">
        <v>19396.8</v>
      </c>
      <c r="U81" s="26"/>
      <c r="V81" s="26">
        <v>2860</v>
      </c>
      <c r="W81" s="26"/>
      <c r="X81" s="26">
        <v>9111.2000000000007</v>
      </c>
      <c r="Y81" s="26">
        <v>30126.800000000003</v>
      </c>
      <c r="Z81" s="26"/>
      <c r="AA81" s="26">
        <v>91523.6</v>
      </c>
    </row>
    <row r="82" spans="1:27" x14ac:dyDescent="0.35">
      <c r="B82" t="s">
        <v>248</v>
      </c>
      <c r="C82" t="s">
        <v>234</v>
      </c>
      <c r="D82" s="25">
        <v>49</v>
      </c>
      <c r="E82" s="49">
        <v>-49</v>
      </c>
      <c r="F82" s="25">
        <v>0</v>
      </c>
      <c r="N82" t="s">
        <v>14</v>
      </c>
      <c r="O82" t="s">
        <v>11</v>
      </c>
      <c r="P82" s="25">
        <v>2067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>
        <v>2067</v>
      </c>
    </row>
    <row r="83" spans="1:27" x14ac:dyDescent="0.35">
      <c r="B83" t="s">
        <v>251</v>
      </c>
      <c r="C83" t="s">
        <v>20</v>
      </c>
      <c r="D83" s="25">
        <v>340</v>
      </c>
      <c r="E83" s="49">
        <v>-340</v>
      </c>
      <c r="F83" s="25">
        <v>0</v>
      </c>
      <c r="N83" s="24" t="s">
        <v>143</v>
      </c>
      <c r="O83" s="24"/>
      <c r="P83" s="26">
        <v>2067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>
        <v>2067</v>
      </c>
    </row>
    <row r="84" spans="1:27" x14ac:dyDescent="0.35">
      <c r="B84" t="s">
        <v>253</v>
      </c>
      <c r="C84" t="s">
        <v>234</v>
      </c>
      <c r="D84" s="25">
        <v>3408</v>
      </c>
      <c r="E84" s="49">
        <v>-3408</v>
      </c>
      <c r="F84" s="25">
        <v>0</v>
      </c>
      <c r="N84" t="s">
        <v>54</v>
      </c>
      <c r="O84" t="s">
        <v>52</v>
      </c>
      <c r="P84" s="25"/>
      <c r="Q84" s="25"/>
      <c r="R84" s="25">
        <v>1452</v>
      </c>
      <c r="S84" s="25"/>
      <c r="T84" s="25"/>
      <c r="U84" s="25"/>
      <c r="V84" s="25"/>
      <c r="W84" s="25"/>
      <c r="X84" s="25"/>
      <c r="Y84" s="25"/>
      <c r="Z84" s="25"/>
      <c r="AA84" s="25">
        <v>1452</v>
      </c>
    </row>
    <row r="85" spans="1:27" x14ac:dyDescent="0.35">
      <c r="B85" t="s">
        <v>257</v>
      </c>
      <c r="C85" t="s">
        <v>20</v>
      </c>
      <c r="D85" s="25">
        <v>5887</v>
      </c>
      <c r="E85" s="49">
        <v>-5887</v>
      </c>
      <c r="F85" s="25">
        <v>0</v>
      </c>
      <c r="O85" t="s">
        <v>68</v>
      </c>
      <c r="P85" s="25"/>
      <c r="Q85" s="25"/>
      <c r="R85" s="25"/>
      <c r="S85" s="25">
        <v>3968</v>
      </c>
      <c r="T85" s="25"/>
      <c r="U85" s="25"/>
      <c r="V85" s="25"/>
      <c r="W85" s="25"/>
      <c r="X85" s="25"/>
      <c r="Y85" s="25"/>
      <c r="Z85" s="25"/>
      <c r="AA85" s="25">
        <v>3968</v>
      </c>
    </row>
    <row r="86" spans="1:27" x14ac:dyDescent="0.35">
      <c r="B86" t="s">
        <v>259</v>
      </c>
      <c r="C86" t="s">
        <v>7</v>
      </c>
      <c r="D86" s="25">
        <v>2866</v>
      </c>
      <c r="E86" s="49">
        <v>-2866</v>
      </c>
      <c r="F86" s="25">
        <v>0</v>
      </c>
      <c r="O86" t="s">
        <v>175</v>
      </c>
      <c r="P86" s="25"/>
      <c r="Q86" s="25"/>
      <c r="R86" s="25"/>
      <c r="S86" s="25"/>
      <c r="T86" s="25"/>
      <c r="U86" s="25">
        <v>2612</v>
      </c>
      <c r="V86" s="25"/>
      <c r="W86" s="25"/>
      <c r="X86" s="25"/>
      <c r="Y86" s="25"/>
      <c r="Z86" s="25"/>
      <c r="AA86" s="25">
        <v>2612</v>
      </c>
    </row>
    <row r="87" spans="1:27" x14ac:dyDescent="0.35">
      <c r="B87" t="s">
        <v>260</v>
      </c>
      <c r="C87" t="s">
        <v>64</v>
      </c>
      <c r="D87" s="25">
        <v>10310</v>
      </c>
      <c r="E87" s="49"/>
      <c r="F87" s="25">
        <v>10310</v>
      </c>
      <c r="O87" t="s">
        <v>188</v>
      </c>
      <c r="P87" s="25"/>
      <c r="Q87" s="25"/>
      <c r="R87" s="25"/>
      <c r="S87" s="25"/>
      <c r="T87" s="25"/>
      <c r="U87" s="25">
        <v>1050</v>
      </c>
      <c r="V87" s="25"/>
      <c r="W87" s="25"/>
      <c r="X87" s="25"/>
      <c r="Y87" s="25"/>
      <c r="Z87" s="25"/>
      <c r="AA87" s="25">
        <v>1050</v>
      </c>
    </row>
    <row r="88" spans="1:27" x14ac:dyDescent="0.35">
      <c r="A88" s="24" t="s">
        <v>261</v>
      </c>
      <c r="B88" s="24"/>
      <c r="C88" s="24"/>
      <c r="D88" s="26">
        <v>33259</v>
      </c>
      <c r="E88" s="50">
        <v>-22949</v>
      </c>
      <c r="F88" s="26">
        <v>10310</v>
      </c>
      <c r="O88" t="s">
        <v>282</v>
      </c>
      <c r="P88" s="25"/>
      <c r="Q88" s="25"/>
      <c r="R88" s="25"/>
      <c r="S88" s="25"/>
      <c r="T88" s="25"/>
      <c r="U88" s="25"/>
      <c r="V88" s="25"/>
      <c r="W88" s="25"/>
      <c r="X88" s="25">
        <v>1200</v>
      </c>
      <c r="Y88" s="25"/>
      <c r="Z88" s="25"/>
      <c r="AA88" s="25">
        <v>1200</v>
      </c>
    </row>
    <row r="89" spans="1:27" x14ac:dyDescent="0.35">
      <c r="A89">
        <v>2</v>
      </c>
      <c r="B89" t="s">
        <v>263</v>
      </c>
      <c r="C89" t="s">
        <v>269</v>
      </c>
      <c r="D89" s="25">
        <v>5356</v>
      </c>
      <c r="E89" s="49">
        <v>-5356</v>
      </c>
      <c r="F89" s="25">
        <v>0</v>
      </c>
      <c r="N89" s="24" t="s">
        <v>144</v>
      </c>
      <c r="O89" s="24"/>
      <c r="P89" s="26"/>
      <c r="Q89" s="26"/>
      <c r="R89" s="26">
        <v>1452</v>
      </c>
      <c r="S89" s="26">
        <v>3968</v>
      </c>
      <c r="T89" s="26"/>
      <c r="U89" s="26">
        <v>3662</v>
      </c>
      <c r="V89" s="26"/>
      <c r="W89" s="26"/>
      <c r="X89" s="26">
        <v>1200</v>
      </c>
      <c r="Y89" s="26"/>
      <c r="Z89" s="26"/>
      <c r="AA89" s="26">
        <v>10282</v>
      </c>
    </row>
    <row r="90" spans="1:27" x14ac:dyDescent="0.35">
      <c r="B90" t="s">
        <v>267</v>
      </c>
      <c r="C90" t="s">
        <v>35</v>
      </c>
      <c r="D90" s="25">
        <v>1750</v>
      </c>
      <c r="E90" s="49">
        <v>-1750</v>
      </c>
      <c r="F90" s="25">
        <v>0</v>
      </c>
      <c r="N90" t="s">
        <v>64</v>
      </c>
      <c r="O90" t="s">
        <v>62</v>
      </c>
      <c r="P90" s="25"/>
      <c r="Q90" s="25"/>
      <c r="R90" s="25">
        <v>6734</v>
      </c>
      <c r="S90" s="25"/>
      <c r="T90" s="25"/>
      <c r="U90" s="25"/>
      <c r="V90" s="25"/>
      <c r="W90" s="25"/>
      <c r="X90" s="25"/>
      <c r="Y90" s="25"/>
      <c r="Z90" s="25"/>
      <c r="AA90" s="25">
        <v>6734</v>
      </c>
    </row>
    <row r="91" spans="1:27" x14ac:dyDescent="0.35">
      <c r="B91" t="s">
        <v>268</v>
      </c>
      <c r="C91" t="s">
        <v>269</v>
      </c>
      <c r="D91" s="25">
        <v>130</v>
      </c>
      <c r="E91" s="49">
        <v>-130</v>
      </c>
      <c r="F91" s="25">
        <v>0</v>
      </c>
      <c r="O91" t="s">
        <v>106</v>
      </c>
      <c r="P91" s="25"/>
      <c r="Q91" s="25"/>
      <c r="R91" s="25"/>
      <c r="S91" s="25">
        <v>8123</v>
      </c>
      <c r="T91" s="25"/>
      <c r="U91" s="25"/>
      <c r="V91" s="25"/>
      <c r="W91" s="25"/>
      <c r="X91" s="25"/>
      <c r="Y91" s="25"/>
      <c r="Z91" s="25"/>
      <c r="AA91" s="25">
        <v>8123</v>
      </c>
    </row>
    <row r="92" spans="1:27" x14ac:dyDescent="0.35">
      <c r="B92" t="s">
        <v>272</v>
      </c>
      <c r="C92" t="s">
        <v>234</v>
      </c>
      <c r="D92" s="25">
        <v>3198</v>
      </c>
      <c r="E92" s="49">
        <v>-3198</v>
      </c>
      <c r="F92" s="25">
        <v>0</v>
      </c>
      <c r="O92" t="s">
        <v>131</v>
      </c>
      <c r="P92" s="25"/>
      <c r="Q92" s="25"/>
      <c r="R92" s="25"/>
      <c r="S92" s="25"/>
      <c r="T92" s="25">
        <v>8123</v>
      </c>
      <c r="U92" s="25"/>
      <c r="V92" s="25"/>
      <c r="W92" s="25"/>
      <c r="X92" s="25"/>
      <c r="Y92" s="25"/>
      <c r="Z92" s="25"/>
      <c r="AA92" s="25">
        <v>8123</v>
      </c>
    </row>
    <row r="93" spans="1:27" x14ac:dyDescent="0.35">
      <c r="B93" t="s">
        <v>273</v>
      </c>
      <c r="C93" t="s">
        <v>35</v>
      </c>
      <c r="D93" s="25">
        <v>225</v>
      </c>
      <c r="E93" s="49">
        <v>-225</v>
      </c>
      <c r="F93" s="25">
        <v>0</v>
      </c>
      <c r="O93" t="s">
        <v>172</v>
      </c>
      <c r="P93" s="25"/>
      <c r="Q93" s="25"/>
      <c r="R93" s="25"/>
      <c r="S93" s="25"/>
      <c r="T93" s="25"/>
      <c r="U93" s="25">
        <v>9296</v>
      </c>
      <c r="V93" s="25"/>
      <c r="W93" s="25"/>
      <c r="X93" s="25"/>
      <c r="Y93" s="25"/>
      <c r="Z93" s="25"/>
      <c r="AA93" s="25">
        <v>9296</v>
      </c>
    </row>
    <row r="94" spans="1:27" x14ac:dyDescent="0.35">
      <c r="B94" t="s">
        <v>280</v>
      </c>
      <c r="C94" t="s">
        <v>7</v>
      </c>
      <c r="D94" s="25">
        <v>1694</v>
      </c>
      <c r="E94" s="49">
        <v>-1694</v>
      </c>
      <c r="F94" s="25">
        <v>0</v>
      </c>
      <c r="O94" t="s">
        <v>189</v>
      </c>
      <c r="P94" s="25"/>
      <c r="Q94" s="25"/>
      <c r="R94" s="25"/>
      <c r="S94" s="25"/>
      <c r="T94" s="25"/>
      <c r="U94" s="25">
        <v>7775</v>
      </c>
      <c r="V94" s="25"/>
      <c r="W94" s="25"/>
      <c r="X94" s="25"/>
      <c r="Y94" s="25"/>
      <c r="Z94" s="25"/>
      <c r="AA94" s="25">
        <v>7775</v>
      </c>
    </row>
    <row r="95" spans="1:27" x14ac:dyDescent="0.35">
      <c r="B95" t="s">
        <v>281</v>
      </c>
      <c r="C95" t="s">
        <v>23</v>
      </c>
      <c r="D95" s="25">
        <v>9111.2000000000007</v>
      </c>
      <c r="E95" s="49"/>
      <c r="F95" s="25">
        <v>9111.2000000000007</v>
      </c>
      <c r="O95" t="s">
        <v>205</v>
      </c>
      <c r="P95" s="25"/>
      <c r="Q95" s="25"/>
      <c r="R95" s="25"/>
      <c r="S95" s="25"/>
      <c r="T95" s="25"/>
      <c r="U95" s="25">
        <v>275</v>
      </c>
      <c r="V95" s="25"/>
      <c r="W95" s="25"/>
      <c r="X95" s="25"/>
      <c r="Y95" s="25"/>
      <c r="Z95" s="25"/>
      <c r="AA95" s="25">
        <v>275</v>
      </c>
    </row>
    <row r="96" spans="1:27" x14ac:dyDescent="0.35">
      <c r="B96" t="s">
        <v>282</v>
      </c>
      <c r="C96" t="s">
        <v>54</v>
      </c>
      <c r="D96" s="25">
        <v>1200</v>
      </c>
      <c r="E96" s="49">
        <v>-1200</v>
      </c>
      <c r="F96" s="25">
        <v>0</v>
      </c>
      <c r="O96" t="s">
        <v>222</v>
      </c>
      <c r="P96" s="25"/>
      <c r="Q96" s="25"/>
      <c r="R96" s="25"/>
      <c r="S96" s="25"/>
      <c r="T96" s="25"/>
      <c r="U96" s="25"/>
      <c r="V96" s="25">
        <v>10120</v>
      </c>
      <c r="W96" s="25"/>
      <c r="X96" s="25"/>
      <c r="Y96" s="25"/>
      <c r="Z96" s="25"/>
      <c r="AA96" s="25">
        <v>10120</v>
      </c>
    </row>
    <row r="97" spans="1:27" x14ac:dyDescent="0.35">
      <c r="B97" t="s">
        <v>285</v>
      </c>
      <c r="C97" t="s">
        <v>287</v>
      </c>
      <c r="D97" s="25">
        <v>2022</v>
      </c>
      <c r="E97" s="49">
        <v>-2022</v>
      </c>
      <c r="F97" s="25">
        <v>0</v>
      </c>
      <c r="O97" t="s">
        <v>245</v>
      </c>
      <c r="P97" s="25"/>
      <c r="Q97" s="25"/>
      <c r="R97" s="25"/>
      <c r="S97" s="25"/>
      <c r="T97" s="25"/>
      <c r="U97" s="25"/>
      <c r="V97" s="25"/>
      <c r="W97" s="25">
        <v>0</v>
      </c>
      <c r="X97" s="25"/>
      <c r="Y97" s="25"/>
      <c r="Z97" s="25"/>
      <c r="AA97" s="25">
        <v>0</v>
      </c>
    </row>
    <row r="98" spans="1:27" x14ac:dyDescent="0.35">
      <c r="A98" s="24" t="s">
        <v>279</v>
      </c>
      <c r="B98" s="24"/>
      <c r="C98" s="24"/>
      <c r="D98" s="26">
        <v>24686.2</v>
      </c>
      <c r="E98" s="50">
        <v>-15575</v>
      </c>
      <c r="F98" s="26">
        <v>9111.2000000000007</v>
      </c>
      <c r="O98" t="s">
        <v>260</v>
      </c>
      <c r="P98" s="25"/>
      <c r="Q98" s="25"/>
      <c r="R98" s="25"/>
      <c r="S98" s="25"/>
      <c r="T98" s="25"/>
      <c r="U98" s="25"/>
      <c r="V98" s="25"/>
      <c r="W98" s="25">
        <v>10310</v>
      </c>
      <c r="X98" s="25"/>
      <c r="Y98" s="25"/>
      <c r="Z98" s="25"/>
      <c r="AA98" s="25">
        <v>10310</v>
      </c>
    </row>
    <row r="99" spans="1:27" x14ac:dyDescent="0.35">
      <c r="A99">
        <v>3</v>
      </c>
      <c r="B99" t="s">
        <v>293</v>
      </c>
      <c r="C99" t="s">
        <v>23</v>
      </c>
      <c r="D99" s="25">
        <v>14813.6</v>
      </c>
      <c r="E99" s="49"/>
      <c r="F99" s="25">
        <v>14813.6</v>
      </c>
      <c r="O99" t="s">
        <v>330</v>
      </c>
      <c r="P99" s="25"/>
      <c r="Q99" s="25"/>
      <c r="R99" s="25"/>
      <c r="S99" s="25"/>
      <c r="T99" s="25"/>
      <c r="U99" s="25"/>
      <c r="V99" s="25"/>
      <c r="W99" s="25"/>
      <c r="X99" s="25"/>
      <c r="Y99" s="25">
        <v>10075</v>
      </c>
      <c r="Z99" s="25"/>
      <c r="AA99" s="25">
        <v>10075</v>
      </c>
    </row>
    <row r="100" spans="1:27" x14ac:dyDescent="0.35">
      <c r="B100" t="s">
        <v>325</v>
      </c>
      <c r="C100" t="s">
        <v>297</v>
      </c>
      <c r="D100" s="25">
        <v>10807.25</v>
      </c>
      <c r="E100" s="49">
        <v>-10807.25</v>
      </c>
      <c r="F100" s="25">
        <v>0</v>
      </c>
      <c r="O100" t="s">
        <v>336</v>
      </c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>
        <v>12101.6</v>
      </c>
      <c r="AA100" s="25">
        <v>12101.6</v>
      </c>
    </row>
    <row r="101" spans="1:27" x14ac:dyDescent="0.35">
      <c r="B101" t="s">
        <v>326</v>
      </c>
      <c r="C101" t="s">
        <v>60</v>
      </c>
      <c r="D101" s="25">
        <v>6459.6</v>
      </c>
      <c r="E101" s="49"/>
      <c r="F101" s="25">
        <v>6459.6</v>
      </c>
      <c r="O101" t="s">
        <v>341</v>
      </c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>
        <v>11585</v>
      </c>
      <c r="AA101" s="25">
        <v>11585</v>
      </c>
    </row>
    <row r="102" spans="1:27" x14ac:dyDescent="0.35">
      <c r="B102" t="s">
        <v>328</v>
      </c>
      <c r="C102" t="s">
        <v>23</v>
      </c>
      <c r="D102" s="25">
        <v>11803.2</v>
      </c>
      <c r="E102" s="49"/>
      <c r="F102" s="25">
        <v>11803.2</v>
      </c>
      <c r="N102" s="24" t="s">
        <v>209</v>
      </c>
      <c r="O102" s="24"/>
      <c r="P102" s="26"/>
      <c r="Q102" s="26"/>
      <c r="R102" s="26">
        <v>6734</v>
      </c>
      <c r="S102" s="26">
        <v>8123</v>
      </c>
      <c r="T102" s="26">
        <v>8123</v>
      </c>
      <c r="U102" s="26">
        <v>17346</v>
      </c>
      <c r="V102" s="26">
        <v>10120</v>
      </c>
      <c r="W102" s="26">
        <v>10310</v>
      </c>
      <c r="X102" s="26"/>
      <c r="Y102" s="26">
        <v>10075</v>
      </c>
      <c r="Z102" s="26">
        <v>23686.6</v>
      </c>
      <c r="AA102" s="26">
        <v>94517.6</v>
      </c>
    </row>
    <row r="103" spans="1:27" x14ac:dyDescent="0.35">
      <c r="B103" t="s">
        <v>329</v>
      </c>
      <c r="C103" t="s">
        <v>60</v>
      </c>
      <c r="D103" s="25">
        <v>90</v>
      </c>
      <c r="E103" s="49"/>
      <c r="F103" s="25">
        <v>90</v>
      </c>
      <c r="N103" t="s">
        <v>178</v>
      </c>
      <c r="O103" t="s">
        <v>180</v>
      </c>
      <c r="P103" s="25"/>
      <c r="Q103" s="25"/>
      <c r="R103" s="25"/>
      <c r="S103" s="25"/>
      <c r="T103" s="25"/>
      <c r="U103" s="25">
        <v>1082.8000000000002</v>
      </c>
      <c r="V103" s="25"/>
      <c r="W103" s="25"/>
      <c r="X103" s="25"/>
      <c r="Y103" s="25"/>
      <c r="Z103" s="25"/>
      <c r="AA103" s="25">
        <v>1082.8000000000002</v>
      </c>
    </row>
    <row r="104" spans="1:27" x14ac:dyDescent="0.35">
      <c r="B104" t="s">
        <v>330</v>
      </c>
      <c r="C104" t="s">
        <v>64</v>
      </c>
      <c r="D104" s="25">
        <v>10075</v>
      </c>
      <c r="E104" s="49"/>
      <c r="F104" s="25">
        <v>10075</v>
      </c>
      <c r="N104" s="24" t="s">
        <v>190</v>
      </c>
      <c r="O104" s="24"/>
      <c r="P104" s="26"/>
      <c r="Q104" s="26"/>
      <c r="R104" s="26"/>
      <c r="S104" s="26"/>
      <c r="T104" s="26"/>
      <c r="U104" s="26">
        <v>1082.8000000000002</v>
      </c>
      <c r="V104" s="26"/>
      <c r="W104" s="26"/>
      <c r="X104" s="26"/>
      <c r="Y104" s="26"/>
      <c r="Z104" s="26"/>
      <c r="AA104" s="26">
        <v>1082.8000000000002</v>
      </c>
    </row>
    <row r="105" spans="1:27" x14ac:dyDescent="0.35">
      <c r="B105" t="s">
        <v>331</v>
      </c>
      <c r="C105" t="s">
        <v>269</v>
      </c>
      <c r="D105" s="25">
        <v>240</v>
      </c>
      <c r="E105" s="49">
        <v>-240</v>
      </c>
      <c r="F105" s="25">
        <v>0</v>
      </c>
      <c r="N105" t="s">
        <v>229</v>
      </c>
      <c r="O105" t="s">
        <v>214</v>
      </c>
      <c r="P105" s="25"/>
      <c r="Q105" s="25"/>
      <c r="R105" s="25"/>
      <c r="S105" s="25"/>
      <c r="T105" s="25"/>
      <c r="U105" s="25"/>
      <c r="V105" s="25">
        <v>799.2</v>
      </c>
      <c r="W105" s="25"/>
      <c r="X105" s="25"/>
      <c r="Y105" s="25"/>
      <c r="Z105" s="25"/>
      <c r="AA105" s="25">
        <v>799.2</v>
      </c>
    </row>
    <row r="106" spans="1:27" x14ac:dyDescent="0.35">
      <c r="B106" t="s">
        <v>332</v>
      </c>
      <c r="C106" t="s">
        <v>23</v>
      </c>
      <c r="D106" s="25">
        <v>3510</v>
      </c>
      <c r="E106" s="49"/>
      <c r="F106" s="25">
        <v>3510</v>
      </c>
      <c r="N106" s="24" t="s">
        <v>230</v>
      </c>
      <c r="O106" s="24"/>
      <c r="P106" s="26"/>
      <c r="Q106" s="26"/>
      <c r="R106" s="26"/>
      <c r="S106" s="26"/>
      <c r="T106" s="26"/>
      <c r="U106" s="26"/>
      <c r="V106" s="26">
        <v>799.2</v>
      </c>
      <c r="W106" s="26"/>
      <c r="X106" s="26"/>
      <c r="Y106" s="26"/>
      <c r="Z106" s="26"/>
      <c r="AA106" s="26">
        <v>799.2</v>
      </c>
    </row>
    <row r="107" spans="1:27" x14ac:dyDescent="0.35">
      <c r="A107" s="24" t="s">
        <v>295</v>
      </c>
      <c r="B107" s="24"/>
      <c r="C107" s="24"/>
      <c r="D107" s="26">
        <v>57798.649999999994</v>
      </c>
      <c r="E107" s="50">
        <v>-11047.25</v>
      </c>
      <c r="F107" s="26">
        <v>46751.4</v>
      </c>
      <c r="N107" t="s">
        <v>234</v>
      </c>
      <c r="O107" t="s">
        <v>232</v>
      </c>
      <c r="P107" s="25"/>
      <c r="Q107" s="25"/>
      <c r="R107" s="25"/>
      <c r="S107" s="25"/>
      <c r="T107" s="25"/>
      <c r="U107" s="25"/>
      <c r="V107" s="25"/>
      <c r="W107" s="25">
        <v>10399</v>
      </c>
      <c r="X107" s="25"/>
      <c r="Y107" s="25"/>
      <c r="Z107" s="25"/>
      <c r="AA107" s="25">
        <v>10399</v>
      </c>
    </row>
    <row r="108" spans="1:27" x14ac:dyDescent="0.35">
      <c r="A108">
        <v>4</v>
      </c>
      <c r="B108" t="s">
        <v>327</v>
      </c>
      <c r="C108" t="s">
        <v>234</v>
      </c>
      <c r="D108" s="25">
        <v>0</v>
      </c>
      <c r="E108" s="49"/>
      <c r="F108" s="25">
        <v>0</v>
      </c>
      <c r="O108" t="s">
        <v>248</v>
      </c>
      <c r="P108" s="25"/>
      <c r="Q108" s="25"/>
      <c r="R108" s="25"/>
      <c r="S108" s="25"/>
      <c r="T108" s="25"/>
      <c r="U108" s="25"/>
      <c r="V108" s="25"/>
      <c r="W108" s="25">
        <v>49</v>
      </c>
      <c r="X108" s="25"/>
      <c r="Y108" s="25"/>
      <c r="Z108" s="25"/>
      <c r="AA108" s="25">
        <v>49</v>
      </c>
    </row>
    <row r="109" spans="1:27" x14ac:dyDescent="0.35">
      <c r="B109" t="s">
        <v>333</v>
      </c>
      <c r="C109" t="s">
        <v>20</v>
      </c>
      <c r="D109" s="25">
        <v>6621</v>
      </c>
      <c r="E109" s="49"/>
      <c r="F109" s="25">
        <v>6621</v>
      </c>
      <c r="O109" t="s">
        <v>253</v>
      </c>
      <c r="P109" s="25"/>
      <c r="Q109" s="25"/>
      <c r="R109" s="25"/>
      <c r="S109" s="25"/>
      <c r="T109" s="25"/>
      <c r="U109" s="25"/>
      <c r="V109" s="25"/>
      <c r="W109" s="25">
        <v>3408</v>
      </c>
      <c r="X109" s="25"/>
      <c r="Y109" s="25"/>
      <c r="Z109" s="25"/>
      <c r="AA109" s="25">
        <v>3408</v>
      </c>
    </row>
    <row r="110" spans="1:27" x14ac:dyDescent="0.35">
      <c r="B110" t="s">
        <v>334</v>
      </c>
      <c r="C110" t="s">
        <v>20</v>
      </c>
      <c r="D110" s="25">
        <v>90</v>
      </c>
      <c r="E110" s="49">
        <v>-90</v>
      </c>
      <c r="F110" s="25">
        <v>0</v>
      </c>
      <c r="O110" t="s">
        <v>272</v>
      </c>
      <c r="P110" s="25"/>
      <c r="Q110" s="25"/>
      <c r="R110" s="25"/>
      <c r="S110" s="25"/>
      <c r="T110" s="25"/>
      <c r="U110" s="25"/>
      <c r="V110" s="25"/>
      <c r="W110" s="25"/>
      <c r="X110" s="25">
        <v>3198</v>
      </c>
      <c r="Y110" s="25"/>
      <c r="Z110" s="25"/>
      <c r="AA110" s="25">
        <v>3198</v>
      </c>
    </row>
    <row r="111" spans="1:27" x14ac:dyDescent="0.35">
      <c r="B111" t="s">
        <v>335</v>
      </c>
      <c r="C111" t="s">
        <v>287</v>
      </c>
      <c r="D111" s="25">
        <v>2225</v>
      </c>
      <c r="E111" s="49">
        <v>-2225</v>
      </c>
      <c r="F111" s="25">
        <v>0</v>
      </c>
      <c r="O111" t="s">
        <v>327</v>
      </c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>
        <v>0</v>
      </c>
      <c r="AA111" s="25">
        <v>0</v>
      </c>
    </row>
    <row r="112" spans="1:27" x14ac:dyDescent="0.35">
      <c r="B112" t="s">
        <v>336</v>
      </c>
      <c r="C112" t="s">
        <v>64</v>
      </c>
      <c r="D112" s="25">
        <v>12101.6</v>
      </c>
      <c r="E112" s="49"/>
      <c r="F112" s="25">
        <v>12101.6</v>
      </c>
      <c r="N112" s="24" t="s">
        <v>262</v>
      </c>
      <c r="O112" s="24"/>
      <c r="P112" s="26"/>
      <c r="Q112" s="26"/>
      <c r="R112" s="26"/>
      <c r="S112" s="26"/>
      <c r="T112" s="26"/>
      <c r="U112" s="26"/>
      <c r="V112" s="26"/>
      <c r="W112" s="26">
        <v>13856</v>
      </c>
      <c r="X112" s="26">
        <v>3198</v>
      </c>
      <c r="Y112" s="26"/>
      <c r="Z112" s="26">
        <v>0</v>
      </c>
      <c r="AA112" s="26">
        <v>17054</v>
      </c>
    </row>
    <row r="113" spans="1:27" x14ac:dyDescent="0.35">
      <c r="B113" t="s">
        <v>337</v>
      </c>
      <c r="C113" t="s">
        <v>7</v>
      </c>
      <c r="D113" s="25">
        <v>520</v>
      </c>
      <c r="E113" s="49">
        <v>-520</v>
      </c>
      <c r="F113" s="25">
        <v>0</v>
      </c>
      <c r="N113" t="s">
        <v>269</v>
      </c>
      <c r="O113" t="s">
        <v>263</v>
      </c>
      <c r="P113" s="25"/>
      <c r="Q113" s="25"/>
      <c r="R113" s="25"/>
      <c r="S113" s="25"/>
      <c r="T113" s="25"/>
      <c r="U113" s="25"/>
      <c r="V113" s="25"/>
      <c r="W113" s="25"/>
      <c r="X113" s="25">
        <v>5356</v>
      </c>
      <c r="Y113" s="25"/>
      <c r="Z113" s="25"/>
      <c r="AA113" s="25">
        <v>5356</v>
      </c>
    </row>
    <row r="114" spans="1:27" x14ac:dyDescent="0.35">
      <c r="B114" t="s">
        <v>338</v>
      </c>
      <c r="C114" t="s">
        <v>60</v>
      </c>
      <c r="D114" s="25">
        <v>7482</v>
      </c>
      <c r="E114" s="49"/>
      <c r="F114" s="25">
        <v>7482</v>
      </c>
      <c r="O114" t="s">
        <v>268</v>
      </c>
      <c r="P114" s="25"/>
      <c r="Q114" s="25"/>
      <c r="R114" s="25"/>
      <c r="S114" s="25"/>
      <c r="T114" s="25"/>
      <c r="U114" s="25"/>
      <c r="V114" s="25"/>
      <c r="W114" s="25"/>
      <c r="X114" s="25">
        <v>130</v>
      </c>
      <c r="Y114" s="25"/>
      <c r="Z114" s="25"/>
      <c r="AA114" s="25">
        <v>130</v>
      </c>
    </row>
    <row r="115" spans="1:27" x14ac:dyDescent="0.35">
      <c r="B115" t="s">
        <v>341</v>
      </c>
      <c r="C115" t="s">
        <v>64</v>
      </c>
      <c r="D115" s="25">
        <v>11585</v>
      </c>
      <c r="E115" s="49"/>
      <c r="F115" s="25">
        <v>11585</v>
      </c>
      <c r="O115" t="s">
        <v>331</v>
      </c>
      <c r="P115" s="25"/>
      <c r="Q115" s="25"/>
      <c r="R115" s="25"/>
      <c r="S115" s="25"/>
      <c r="T115" s="25"/>
      <c r="U115" s="25"/>
      <c r="V115" s="25"/>
      <c r="W115" s="25"/>
      <c r="X115" s="25"/>
      <c r="Y115" s="25">
        <v>240</v>
      </c>
      <c r="Z115" s="25"/>
      <c r="AA115" s="25">
        <v>240</v>
      </c>
    </row>
    <row r="116" spans="1:27" x14ac:dyDescent="0.35">
      <c r="A116" s="24" t="s">
        <v>318</v>
      </c>
      <c r="B116" s="24"/>
      <c r="C116" s="24"/>
      <c r="D116" s="26">
        <v>40624.6</v>
      </c>
      <c r="E116" s="50">
        <v>-2835</v>
      </c>
      <c r="F116" s="26">
        <v>37789.599999999999</v>
      </c>
      <c r="N116" s="24" t="s">
        <v>270</v>
      </c>
      <c r="O116" s="24"/>
      <c r="P116" s="26"/>
      <c r="Q116" s="26"/>
      <c r="R116" s="26"/>
      <c r="S116" s="26"/>
      <c r="T116" s="26"/>
      <c r="U116" s="26"/>
      <c r="V116" s="26"/>
      <c r="W116" s="26"/>
      <c r="X116" s="26">
        <v>5486</v>
      </c>
      <c r="Y116" s="26">
        <v>240</v>
      </c>
      <c r="Z116" s="26"/>
      <c r="AA116" s="26">
        <v>5726</v>
      </c>
    </row>
    <row r="117" spans="1:27" x14ac:dyDescent="0.35">
      <c r="A117" t="s">
        <v>135</v>
      </c>
      <c r="D117" s="25">
        <v>360503.94999999995</v>
      </c>
      <c r="E117" s="49">
        <v>-256541.75</v>
      </c>
      <c r="F117" s="25">
        <v>103962.20000000001</v>
      </c>
      <c r="N117" t="s">
        <v>287</v>
      </c>
      <c r="O117" t="s">
        <v>285</v>
      </c>
      <c r="P117" s="25"/>
      <c r="Q117" s="25"/>
      <c r="R117" s="25"/>
      <c r="S117" s="25"/>
      <c r="T117" s="25"/>
      <c r="U117" s="25"/>
      <c r="V117" s="25"/>
      <c r="W117" s="25"/>
      <c r="X117" s="25">
        <v>2022</v>
      </c>
      <c r="Y117" s="25"/>
      <c r="Z117" s="25"/>
      <c r="AA117" s="25">
        <v>2022</v>
      </c>
    </row>
    <row r="118" spans="1:27" x14ac:dyDescent="0.35">
      <c r="E118"/>
      <c r="F118"/>
      <c r="O118" t="s">
        <v>335</v>
      </c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>
        <v>2225</v>
      </c>
      <c r="AA118" s="25">
        <v>2225</v>
      </c>
    </row>
    <row r="119" spans="1:27" x14ac:dyDescent="0.35">
      <c r="E119"/>
      <c r="F119"/>
      <c r="N119" s="24" t="s">
        <v>288</v>
      </c>
      <c r="O119" s="24"/>
      <c r="P119" s="26"/>
      <c r="Q119" s="26"/>
      <c r="R119" s="26"/>
      <c r="S119" s="26"/>
      <c r="T119" s="26"/>
      <c r="U119" s="26"/>
      <c r="V119" s="26"/>
      <c r="W119" s="26"/>
      <c r="X119" s="26">
        <v>2022</v>
      </c>
      <c r="Y119" s="26"/>
      <c r="Z119" s="26">
        <v>2225</v>
      </c>
      <c r="AA119" s="26">
        <v>4247</v>
      </c>
    </row>
    <row r="120" spans="1:27" x14ac:dyDescent="0.35">
      <c r="E120"/>
      <c r="F120"/>
      <c r="N120" t="s">
        <v>297</v>
      </c>
      <c r="O120" t="s">
        <v>325</v>
      </c>
      <c r="P120" s="25"/>
      <c r="Q120" s="25"/>
      <c r="R120" s="25"/>
      <c r="S120" s="25"/>
      <c r="T120" s="25"/>
      <c r="U120" s="25"/>
      <c r="V120" s="25"/>
      <c r="W120" s="25"/>
      <c r="X120" s="25"/>
      <c r="Y120" s="25">
        <v>10807.25</v>
      </c>
      <c r="Z120" s="25"/>
      <c r="AA120" s="25">
        <v>10807.25</v>
      </c>
    </row>
    <row r="121" spans="1:27" x14ac:dyDescent="0.35">
      <c r="N121" s="24" t="s">
        <v>299</v>
      </c>
      <c r="O121" s="24"/>
      <c r="P121" s="26"/>
      <c r="Q121" s="26"/>
      <c r="R121" s="26"/>
      <c r="S121" s="26"/>
      <c r="T121" s="26"/>
      <c r="U121" s="26"/>
      <c r="V121" s="26"/>
      <c r="W121" s="26"/>
      <c r="X121" s="26"/>
      <c r="Y121" s="26">
        <v>10807.25</v>
      </c>
      <c r="Z121" s="26"/>
      <c r="AA121" s="26">
        <v>10807.25</v>
      </c>
    </row>
    <row r="122" spans="1:27" x14ac:dyDescent="0.35">
      <c r="N122" t="s">
        <v>135</v>
      </c>
      <c r="P122" s="25">
        <v>6809.5</v>
      </c>
      <c r="Q122" s="25">
        <v>5134</v>
      </c>
      <c r="R122" s="25">
        <v>33380.199999999997</v>
      </c>
      <c r="S122" s="25">
        <v>43516.800000000003</v>
      </c>
      <c r="T122" s="25">
        <v>52514.8</v>
      </c>
      <c r="U122" s="25">
        <v>37692</v>
      </c>
      <c r="V122" s="25">
        <v>25088.2</v>
      </c>
      <c r="W122" s="25">
        <v>33259</v>
      </c>
      <c r="X122" s="25">
        <v>24686.2</v>
      </c>
      <c r="Y122" s="25">
        <v>57798.65</v>
      </c>
      <c r="Z122" s="25">
        <v>40624.6</v>
      </c>
      <c r="AA122" s="25">
        <v>360503.95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36"/>
  <sheetViews>
    <sheetView topLeftCell="A114" workbookViewId="0">
      <selection activeCell="D119" sqref="D119"/>
    </sheetView>
  </sheetViews>
  <sheetFormatPr defaultRowHeight="14.5" x14ac:dyDescent="0.35"/>
  <cols>
    <col min="1" max="1" width="12.08984375" style="79" bestFit="1" customWidth="1"/>
    <col min="2" max="2" width="11.08984375" style="79" bestFit="1" customWidth="1"/>
    <col min="3" max="3" width="19.08984375" style="79" bestFit="1" customWidth="1"/>
    <col min="4" max="4" width="33.90625" style="79" bestFit="1" customWidth="1"/>
    <col min="5" max="5" width="9.08984375" style="79" bestFit="1" customWidth="1"/>
    <col min="6" max="6" width="8.7265625" style="79"/>
    <col min="7" max="7" width="9.08984375" style="79" bestFit="1" customWidth="1"/>
    <col min="8" max="16384" width="8.7265625" style="79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96" t="s">
        <v>167</v>
      </c>
      <c r="B3" s="93" t="s">
        <v>317</v>
      </c>
      <c r="C3" s="94" t="s">
        <v>2</v>
      </c>
      <c r="D3" s="94" t="s">
        <v>1</v>
      </c>
      <c r="E3" s="97" t="s">
        <v>316</v>
      </c>
    </row>
    <row r="4" spans="1:5" x14ac:dyDescent="0.35">
      <c r="A4">
        <v>12</v>
      </c>
      <c r="B4" s="82">
        <v>43822</v>
      </c>
      <c r="C4" t="s">
        <v>321</v>
      </c>
      <c r="D4" t="s">
        <v>7</v>
      </c>
      <c r="E4" s="23">
        <v>80</v>
      </c>
    </row>
    <row r="5" spans="1:5" x14ac:dyDescent="0.35">
      <c r="A5" s="24" t="s">
        <v>227</v>
      </c>
      <c r="B5" s="24"/>
      <c r="C5" s="24"/>
      <c r="D5" s="24"/>
      <c r="E5" s="29">
        <f>SUM(E4)</f>
        <v>80</v>
      </c>
    </row>
    <row r="6" spans="1:5" x14ac:dyDescent="0.35">
      <c r="A6">
        <v>6</v>
      </c>
      <c r="B6" s="82">
        <v>43984</v>
      </c>
      <c r="C6" t="s">
        <v>10</v>
      </c>
      <c r="D6" t="s">
        <v>7</v>
      </c>
      <c r="E6" s="23">
        <v>80</v>
      </c>
    </row>
    <row r="7" spans="1:5" x14ac:dyDescent="0.35">
      <c r="A7"/>
      <c r="B7" s="82">
        <v>43993</v>
      </c>
      <c r="C7" t="s">
        <v>11</v>
      </c>
      <c r="D7" t="s">
        <v>14</v>
      </c>
      <c r="E7" s="23">
        <v>80</v>
      </c>
    </row>
    <row r="8" spans="1:5" x14ac:dyDescent="0.35">
      <c r="A8"/>
      <c r="B8" s="82">
        <v>43999</v>
      </c>
      <c r="C8" t="s">
        <v>12</v>
      </c>
      <c r="D8" t="s">
        <v>7</v>
      </c>
      <c r="E8" s="23">
        <v>80</v>
      </c>
    </row>
    <row r="9" spans="1:5" x14ac:dyDescent="0.35">
      <c r="A9"/>
      <c r="B9" s="82">
        <v>44004</v>
      </c>
      <c r="C9" t="s">
        <v>18</v>
      </c>
      <c r="D9" t="s">
        <v>20</v>
      </c>
      <c r="E9" s="23">
        <v>80</v>
      </c>
    </row>
    <row r="10" spans="1:5" x14ac:dyDescent="0.35">
      <c r="A10" s="24" t="s">
        <v>145</v>
      </c>
      <c r="B10" s="24"/>
      <c r="C10" s="24"/>
      <c r="D10" s="24"/>
      <c r="E10" s="30">
        <f>SUM(E6:E9)</f>
        <v>320</v>
      </c>
    </row>
    <row r="11" spans="1:5" s="80" customFormat="1" x14ac:dyDescent="0.35">
      <c r="A11" s="87" t="s">
        <v>319</v>
      </c>
      <c r="B11" s="87"/>
      <c r="C11" s="87"/>
      <c r="D11" s="87"/>
      <c r="E11" s="89">
        <f>SUM(E10,E5)</f>
        <v>400</v>
      </c>
    </row>
    <row r="12" spans="1:5" s="80" customFormat="1" x14ac:dyDescent="0.35">
      <c r="A12" s="88"/>
      <c r="B12" s="88"/>
      <c r="C12" s="88"/>
      <c r="D12" s="88"/>
      <c r="E12" s="59"/>
    </row>
    <row r="13" spans="1:5" s="80" customFormat="1" x14ac:dyDescent="0.35">
      <c r="A13" s="88"/>
      <c r="B13" s="88"/>
      <c r="C13" s="88"/>
      <c r="D13" s="88"/>
      <c r="E13" s="59"/>
    </row>
    <row r="14" spans="1:5" s="80" customFormat="1" x14ac:dyDescent="0.35">
      <c r="A14" s="92" t="s">
        <v>167</v>
      </c>
      <c r="B14" s="93" t="s">
        <v>317</v>
      </c>
      <c r="C14" s="94" t="s">
        <v>2</v>
      </c>
      <c r="D14" s="94" t="s">
        <v>1</v>
      </c>
      <c r="E14" s="95" t="s">
        <v>316</v>
      </c>
    </row>
    <row r="15" spans="1:5" x14ac:dyDescent="0.35">
      <c r="A15">
        <v>7</v>
      </c>
      <c r="B15" s="82">
        <v>44013</v>
      </c>
      <c r="C15" t="s">
        <v>21</v>
      </c>
      <c r="D15" t="s">
        <v>23</v>
      </c>
      <c r="E15" s="23">
        <v>80</v>
      </c>
    </row>
    <row r="16" spans="1:5" x14ac:dyDescent="0.35">
      <c r="A16"/>
      <c r="B16" s="82">
        <v>44026</v>
      </c>
      <c r="C16" t="s">
        <v>26</v>
      </c>
      <c r="D16" t="s">
        <v>20</v>
      </c>
      <c r="E16" s="23">
        <v>80</v>
      </c>
    </row>
    <row r="17" spans="1:5" x14ac:dyDescent="0.35">
      <c r="A17"/>
      <c r="B17" s="82">
        <v>44027</v>
      </c>
      <c r="C17" t="s">
        <v>27</v>
      </c>
      <c r="D17" t="s">
        <v>7</v>
      </c>
      <c r="E17" s="23">
        <v>80</v>
      </c>
    </row>
    <row r="18" spans="1:5" x14ac:dyDescent="0.35">
      <c r="A18" s="24" t="s">
        <v>146</v>
      </c>
      <c r="B18" s="24"/>
      <c r="C18" s="24"/>
      <c r="D18" s="24"/>
      <c r="E18" s="30">
        <f>SUM(E15:E17)</f>
        <v>240</v>
      </c>
    </row>
    <row r="19" spans="1:5" x14ac:dyDescent="0.35">
      <c r="A19">
        <v>8</v>
      </c>
      <c r="B19" s="82">
        <v>44044</v>
      </c>
      <c r="C19" t="s">
        <v>30</v>
      </c>
      <c r="D19" t="s">
        <v>23</v>
      </c>
      <c r="E19" s="23">
        <v>80</v>
      </c>
    </row>
    <row r="20" spans="1:5" x14ac:dyDescent="0.35">
      <c r="A20"/>
      <c r="B20" s="82">
        <v>44051</v>
      </c>
      <c r="C20" t="s">
        <v>31</v>
      </c>
      <c r="D20" t="s">
        <v>23</v>
      </c>
      <c r="E20" s="23">
        <v>80</v>
      </c>
    </row>
    <row r="21" spans="1:5" x14ac:dyDescent="0.35">
      <c r="A21"/>
      <c r="B21"/>
      <c r="C21" t="s">
        <v>32</v>
      </c>
      <c r="D21" t="s">
        <v>23</v>
      </c>
      <c r="E21" s="23">
        <v>80</v>
      </c>
    </row>
    <row r="22" spans="1:5" x14ac:dyDescent="0.35">
      <c r="A22"/>
      <c r="B22" s="82">
        <v>44053</v>
      </c>
      <c r="C22" t="s">
        <v>33</v>
      </c>
      <c r="D22" t="s">
        <v>35</v>
      </c>
      <c r="E22" s="23">
        <v>80</v>
      </c>
    </row>
    <row r="23" spans="1:5" x14ac:dyDescent="0.35">
      <c r="A23"/>
      <c r="B23"/>
      <c r="C23" t="s">
        <v>36</v>
      </c>
      <c r="D23" t="s">
        <v>20</v>
      </c>
      <c r="E23" s="23">
        <v>80</v>
      </c>
    </row>
    <row r="24" spans="1:5" x14ac:dyDescent="0.35">
      <c r="A24"/>
      <c r="B24" s="82">
        <v>44055</v>
      </c>
      <c r="C24" t="s">
        <v>37</v>
      </c>
      <c r="D24" t="s">
        <v>7</v>
      </c>
      <c r="E24" s="23">
        <v>80</v>
      </c>
    </row>
    <row r="25" spans="1:5" x14ac:dyDescent="0.35">
      <c r="A25"/>
      <c r="B25" s="82">
        <v>44056</v>
      </c>
      <c r="C25" t="s">
        <v>38</v>
      </c>
      <c r="D25" t="s">
        <v>7</v>
      </c>
      <c r="E25" s="23">
        <v>80</v>
      </c>
    </row>
    <row r="26" spans="1:5" x14ac:dyDescent="0.35">
      <c r="A26"/>
      <c r="B26" s="82">
        <v>44062</v>
      </c>
      <c r="C26" t="s">
        <v>40</v>
      </c>
      <c r="D26" t="s">
        <v>20</v>
      </c>
      <c r="E26" s="23">
        <v>80</v>
      </c>
    </row>
    <row r="27" spans="1:5" x14ac:dyDescent="0.35">
      <c r="A27"/>
      <c r="B27"/>
      <c r="C27" t="s">
        <v>41</v>
      </c>
      <c r="D27" t="s">
        <v>43</v>
      </c>
      <c r="E27" s="23">
        <v>80</v>
      </c>
    </row>
    <row r="28" spans="1:5" x14ac:dyDescent="0.35">
      <c r="A28"/>
      <c r="B28" s="82">
        <v>44065</v>
      </c>
      <c r="C28" t="s">
        <v>49</v>
      </c>
      <c r="D28" t="s">
        <v>47</v>
      </c>
      <c r="E28" s="23">
        <v>80</v>
      </c>
    </row>
    <row r="29" spans="1:5" x14ac:dyDescent="0.35">
      <c r="A29"/>
      <c r="B29"/>
      <c r="C29" t="s">
        <v>52</v>
      </c>
      <c r="D29" t="s">
        <v>54</v>
      </c>
      <c r="E29" s="23">
        <v>80</v>
      </c>
    </row>
    <row r="30" spans="1:5" x14ac:dyDescent="0.35">
      <c r="A30"/>
      <c r="B30" s="82">
        <v>44067</v>
      </c>
      <c r="C30" t="s">
        <v>55</v>
      </c>
      <c r="D30" t="s">
        <v>20</v>
      </c>
      <c r="E30" s="23">
        <v>80</v>
      </c>
    </row>
    <row r="31" spans="1:5" x14ac:dyDescent="0.35">
      <c r="A31"/>
      <c r="B31" s="82">
        <v>44068</v>
      </c>
      <c r="C31" t="s">
        <v>57</v>
      </c>
      <c r="D31" t="s">
        <v>60</v>
      </c>
      <c r="E31" s="23">
        <v>80</v>
      </c>
    </row>
    <row r="32" spans="1:5" x14ac:dyDescent="0.35">
      <c r="A32"/>
      <c r="B32"/>
      <c r="C32" t="s">
        <v>58</v>
      </c>
      <c r="D32" t="s">
        <v>7</v>
      </c>
      <c r="E32" s="23">
        <v>80</v>
      </c>
    </row>
    <row r="33" spans="1:5" x14ac:dyDescent="0.35">
      <c r="A33"/>
      <c r="B33" s="82">
        <v>44070</v>
      </c>
      <c r="C33" t="s">
        <v>62</v>
      </c>
      <c r="D33" t="s">
        <v>64</v>
      </c>
      <c r="E33" s="23">
        <v>80</v>
      </c>
    </row>
    <row r="34" spans="1:5" x14ac:dyDescent="0.35">
      <c r="A34" s="24" t="s">
        <v>147</v>
      </c>
      <c r="B34" s="24"/>
      <c r="C34" s="24"/>
      <c r="D34" s="24"/>
      <c r="E34" s="30">
        <f>SUM(E19:E33)</f>
        <v>1200</v>
      </c>
    </row>
    <row r="35" spans="1:5" x14ac:dyDescent="0.35">
      <c r="A35">
        <v>9</v>
      </c>
      <c r="B35" s="82">
        <v>44075</v>
      </c>
      <c r="C35" t="s">
        <v>68</v>
      </c>
      <c r="D35" t="s">
        <v>54</v>
      </c>
      <c r="E35" s="23">
        <v>80</v>
      </c>
    </row>
    <row r="36" spans="1:5" x14ac:dyDescent="0.35">
      <c r="A36"/>
      <c r="B36" s="82">
        <v>44076</v>
      </c>
      <c r="C36" t="s">
        <v>70</v>
      </c>
      <c r="D36" t="s">
        <v>7</v>
      </c>
      <c r="E36" s="23">
        <v>80</v>
      </c>
    </row>
    <row r="37" spans="1:5" x14ac:dyDescent="0.35">
      <c r="A37"/>
      <c r="B37" s="82">
        <v>44079</v>
      </c>
      <c r="C37" t="s">
        <v>95</v>
      </c>
      <c r="D37" t="s">
        <v>7</v>
      </c>
      <c r="E37" s="23">
        <v>80</v>
      </c>
    </row>
    <row r="38" spans="1:5" x14ac:dyDescent="0.35">
      <c r="A38"/>
      <c r="B38" s="82">
        <v>44091</v>
      </c>
      <c r="C38" t="s">
        <v>103</v>
      </c>
      <c r="D38" t="s">
        <v>23</v>
      </c>
      <c r="E38" s="23">
        <v>80</v>
      </c>
    </row>
    <row r="39" spans="1:5" x14ac:dyDescent="0.35">
      <c r="A39"/>
      <c r="B39"/>
      <c r="C39" t="s">
        <v>104</v>
      </c>
      <c r="D39" t="s">
        <v>7</v>
      </c>
      <c r="E39" s="23">
        <v>80</v>
      </c>
    </row>
    <row r="40" spans="1:5" x14ac:dyDescent="0.35">
      <c r="A40"/>
      <c r="B40" s="82">
        <v>44096</v>
      </c>
      <c r="C40" t="s">
        <v>105</v>
      </c>
      <c r="D40" t="s">
        <v>23</v>
      </c>
      <c r="E40" s="23">
        <v>80</v>
      </c>
    </row>
    <row r="41" spans="1:5" x14ac:dyDescent="0.35">
      <c r="A41"/>
      <c r="B41" s="82">
        <v>44097</v>
      </c>
      <c r="C41" t="s">
        <v>106</v>
      </c>
      <c r="D41" t="s">
        <v>64</v>
      </c>
      <c r="E41" s="23">
        <v>80</v>
      </c>
    </row>
    <row r="42" spans="1:5" x14ac:dyDescent="0.35">
      <c r="A42"/>
      <c r="B42"/>
      <c r="C42" t="s">
        <v>107</v>
      </c>
      <c r="D42" t="s">
        <v>7</v>
      </c>
      <c r="E42" s="23">
        <v>80</v>
      </c>
    </row>
    <row r="43" spans="1:5" x14ac:dyDescent="0.35">
      <c r="A43"/>
      <c r="B43" s="82">
        <v>44100</v>
      </c>
      <c r="C43" t="s">
        <v>109</v>
      </c>
      <c r="D43" t="s">
        <v>7</v>
      </c>
      <c r="E43" s="23">
        <v>80</v>
      </c>
    </row>
    <row r="44" spans="1:5" x14ac:dyDescent="0.35">
      <c r="A44" s="24" t="s">
        <v>148</v>
      </c>
      <c r="B44" s="24"/>
      <c r="C44" s="24"/>
      <c r="D44" s="24"/>
      <c r="E44" s="30">
        <f>SUM(E35:E43)</f>
        <v>720</v>
      </c>
    </row>
    <row r="45" spans="1:5" s="80" customFormat="1" x14ac:dyDescent="0.35">
      <c r="A45" s="87" t="s">
        <v>319</v>
      </c>
      <c r="B45" s="87"/>
      <c r="C45" s="87"/>
      <c r="D45" s="87"/>
      <c r="E45" s="89">
        <f>SUM(E44,E34,E18)</f>
        <v>2160</v>
      </c>
    </row>
    <row r="46" spans="1:5" s="80" customFormat="1" x14ac:dyDescent="0.35">
      <c r="A46" s="88"/>
      <c r="B46" s="88"/>
      <c r="C46" s="88"/>
      <c r="D46" s="88"/>
      <c r="E46" s="59"/>
    </row>
    <row r="47" spans="1:5" s="80" customFormat="1" x14ac:dyDescent="0.35">
      <c r="A47" s="88"/>
      <c r="B47" s="88"/>
      <c r="C47" s="88"/>
      <c r="D47" s="88"/>
      <c r="E47" s="59"/>
    </row>
    <row r="48" spans="1:5" s="80" customFormat="1" x14ac:dyDescent="0.35">
      <c r="A48" s="96" t="s">
        <v>167</v>
      </c>
      <c r="B48" s="93" t="s">
        <v>317</v>
      </c>
      <c r="C48" s="94" t="s">
        <v>2</v>
      </c>
      <c r="D48" s="94" t="s">
        <v>1</v>
      </c>
      <c r="E48" s="97" t="s">
        <v>316</v>
      </c>
    </row>
    <row r="49" spans="1:5" s="80" customFormat="1" x14ac:dyDescent="0.35">
      <c r="A49" s="88">
        <v>10</v>
      </c>
      <c r="B49" s="90">
        <v>44109</v>
      </c>
      <c r="C49" s="88" t="s">
        <v>110</v>
      </c>
      <c r="D49" s="88" t="s">
        <v>35</v>
      </c>
      <c r="E49" s="59">
        <v>80</v>
      </c>
    </row>
    <row r="50" spans="1:5" x14ac:dyDescent="0.35">
      <c r="A50"/>
      <c r="B50"/>
      <c r="C50" t="s">
        <v>113</v>
      </c>
      <c r="D50" t="s">
        <v>20</v>
      </c>
      <c r="E50" s="23">
        <v>80</v>
      </c>
    </row>
    <row r="51" spans="1:5" x14ac:dyDescent="0.35">
      <c r="A51"/>
      <c r="B51" s="82">
        <v>44112</v>
      </c>
      <c r="C51" t="s">
        <v>114</v>
      </c>
      <c r="D51" t="s">
        <v>23</v>
      </c>
      <c r="E51" s="23">
        <v>80</v>
      </c>
    </row>
    <row r="52" spans="1:5" x14ac:dyDescent="0.35">
      <c r="A52"/>
      <c r="B52" s="82">
        <v>44116</v>
      </c>
      <c r="C52" t="s">
        <v>116</v>
      </c>
      <c r="D52" t="s">
        <v>23</v>
      </c>
      <c r="E52" s="23">
        <v>80</v>
      </c>
    </row>
    <row r="53" spans="1:5" x14ac:dyDescent="0.35">
      <c r="A53"/>
      <c r="B53"/>
      <c r="C53" t="s">
        <v>120</v>
      </c>
      <c r="D53" t="s">
        <v>7</v>
      </c>
      <c r="E53" s="23">
        <v>80</v>
      </c>
    </row>
    <row r="54" spans="1:5" x14ac:dyDescent="0.35">
      <c r="A54"/>
      <c r="B54" s="82">
        <v>44123</v>
      </c>
      <c r="C54" t="s">
        <v>121</v>
      </c>
      <c r="D54" t="s">
        <v>47</v>
      </c>
      <c r="E54" s="23">
        <v>80</v>
      </c>
    </row>
    <row r="55" spans="1:5" x14ac:dyDescent="0.35">
      <c r="A55"/>
      <c r="B55" s="82">
        <v>44121</v>
      </c>
      <c r="C55" t="s">
        <v>122</v>
      </c>
      <c r="D55" t="s">
        <v>20</v>
      </c>
      <c r="E55" s="23">
        <v>80</v>
      </c>
    </row>
    <row r="56" spans="1:5" x14ac:dyDescent="0.35">
      <c r="A56"/>
      <c r="B56"/>
      <c r="C56" t="s">
        <v>124</v>
      </c>
      <c r="D56" t="s">
        <v>20</v>
      </c>
      <c r="E56" s="23">
        <v>80</v>
      </c>
    </row>
    <row r="57" spans="1:5" x14ac:dyDescent="0.35">
      <c r="A57"/>
      <c r="B57"/>
      <c r="C57" t="s">
        <v>126</v>
      </c>
      <c r="D57" t="s">
        <v>7</v>
      </c>
      <c r="E57" s="23">
        <v>80</v>
      </c>
    </row>
    <row r="58" spans="1:5" x14ac:dyDescent="0.35">
      <c r="A58"/>
      <c r="B58"/>
      <c r="C58" t="s">
        <v>127</v>
      </c>
      <c r="D58" t="s">
        <v>35</v>
      </c>
      <c r="E58" s="23">
        <v>80</v>
      </c>
    </row>
    <row r="59" spans="1:5" x14ac:dyDescent="0.35">
      <c r="A59"/>
      <c r="B59" s="82">
        <v>44125</v>
      </c>
      <c r="C59" t="s">
        <v>130</v>
      </c>
      <c r="D59" t="s">
        <v>35</v>
      </c>
      <c r="E59" s="23">
        <v>80</v>
      </c>
    </row>
    <row r="60" spans="1:5" x14ac:dyDescent="0.35">
      <c r="A60"/>
      <c r="B60"/>
      <c r="C60" t="s">
        <v>131</v>
      </c>
      <c r="D60" t="s">
        <v>64</v>
      </c>
      <c r="E60" s="23">
        <v>80</v>
      </c>
    </row>
    <row r="61" spans="1:5" x14ac:dyDescent="0.35">
      <c r="A61"/>
      <c r="B61" s="82">
        <v>44130</v>
      </c>
      <c r="C61" t="s">
        <v>134</v>
      </c>
      <c r="D61" t="s">
        <v>20</v>
      </c>
      <c r="E61" s="23">
        <v>80</v>
      </c>
    </row>
    <row r="62" spans="1:5" x14ac:dyDescent="0.35">
      <c r="A62"/>
      <c r="B62" s="82">
        <v>44135</v>
      </c>
      <c r="C62" t="s">
        <v>152</v>
      </c>
      <c r="D62" t="s">
        <v>7</v>
      </c>
      <c r="E62" s="23">
        <v>80</v>
      </c>
    </row>
    <row r="63" spans="1:5" x14ac:dyDescent="0.35">
      <c r="A63"/>
      <c r="B63"/>
      <c r="C63" t="s">
        <v>153</v>
      </c>
      <c r="D63" t="s">
        <v>35</v>
      </c>
      <c r="E63" s="23">
        <v>80</v>
      </c>
    </row>
    <row r="64" spans="1:5" x14ac:dyDescent="0.35">
      <c r="A64" s="24" t="s">
        <v>149</v>
      </c>
      <c r="B64" s="24"/>
      <c r="C64" s="24"/>
      <c r="D64" s="24"/>
      <c r="E64" s="30">
        <f>SUM(E49:E63)</f>
        <v>1200</v>
      </c>
    </row>
    <row r="65" spans="1:5" x14ac:dyDescent="0.35">
      <c r="A65">
        <v>11</v>
      </c>
      <c r="B65" s="82">
        <v>44144</v>
      </c>
      <c r="C65" t="s">
        <v>156</v>
      </c>
      <c r="D65" t="s">
        <v>43</v>
      </c>
      <c r="E65" s="23">
        <v>80</v>
      </c>
    </row>
    <row r="66" spans="1:5" x14ac:dyDescent="0.35">
      <c r="A66"/>
      <c r="B66" s="82">
        <v>44145</v>
      </c>
      <c r="C66" t="s">
        <v>158</v>
      </c>
      <c r="D66" t="s">
        <v>7</v>
      </c>
      <c r="E66" s="23">
        <v>80</v>
      </c>
    </row>
    <row r="67" spans="1:5" x14ac:dyDescent="0.35">
      <c r="A67"/>
      <c r="B67"/>
      <c r="C67" t="s">
        <v>159</v>
      </c>
      <c r="D67" t="s">
        <v>35</v>
      </c>
      <c r="E67" s="23">
        <v>80</v>
      </c>
    </row>
    <row r="68" spans="1:5" ht="15" customHeight="1" x14ac:dyDescent="0.35">
      <c r="A68"/>
      <c r="B68" s="82">
        <v>44146</v>
      </c>
      <c r="C68" t="s">
        <v>160</v>
      </c>
      <c r="D68" t="s">
        <v>60</v>
      </c>
      <c r="E68" s="23">
        <v>80</v>
      </c>
    </row>
    <row r="69" spans="1:5" ht="15" customHeight="1" x14ac:dyDescent="0.35">
      <c r="A69"/>
      <c r="B69" s="82">
        <v>44153</v>
      </c>
      <c r="C69" t="s">
        <v>170</v>
      </c>
      <c r="D69" t="s">
        <v>7</v>
      </c>
      <c r="E69" s="23">
        <v>80</v>
      </c>
    </row>
    <row r="70" spans="1:5" ht="15" customHeight="1" x14ac:dyDescent="0.35">
      <c r="A70"/>
      <c r="B70" s="82">
        <v>44159</v>
      </c>
      <c r="C70" t="s">
        <v>171</v>
      </c>
      <c r="D70" t="s">
        <v>7</v>
      </c>
      <c r="E70" s="23">
        <v>80</v>
      </c>
    </row>
    <row r="71" spans="1:5" ht="15" customHeight="1" x14ac:dyDescent="0.35">
      <c r="A71"/>
      <c r="B71" s="82">
        <v>44155</v>
      </c>
      <c r="C71" t="s">
        <v>172</v>
      </c>
      <c r="D71" t="s">
        <v>64</v>
      </c>
      <c r="E71" s="23">
        <v>80</v>
      </c>
    </row>
    <row r="72" spans="1:5" ht="15" customHeight="1" x14ac:dyDescent="0.35">
      <c r="A72"/>
      <c r="B72" s="82">
        <v>44156</v>
      </c>
      <c r="C72" t="s">
        <v>175</v>
      </c>
      <c r="D72" t="s">
        <v>54</v>
      </c>
      <c r="E72" s="23">
        <v>80</v>
      </c>
    </row>
    <row r="73" spans="1:5" ht="15" customHeight="1" x14ac:dyDescent="0.35">
      <c r="A73"/>
      <c r="B73" s="82">
        <v>44158</v>
      </c>
      <c r="C73" t="s">
        <v>177</v>
      </c>
      <c r="D73" t="s">
        <v>35</v>
      </c>
      <c r="E73" s="23">
        <v>80</v>
      </c>
    </row>
    <row r="74" spans="1:5" ht="15" customHeight="1" x14ac:dyDescent="0.35">
      <c r="A74"/>
      <c r="B74" s="82">
        <v>44159</v>
      </c>
      <c r="C74" t="s">
        <v>180</v>
      </c>
      <c r="D74" t="s">
        <v>178</v>
      </c>
      <c r="E74" s="23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3">
        <v>80</v>
      </c>
    </row>
    <row r="76" spans="1:5" ht="15" customHeight="1" x14ac:dyDescent="0.35">
      <c r="A76"/>
      <c r="B76" s="82">
        <v>44162</v>
      </c>
      <c r="C76" t="s">
        <v>186</v>
      </c>
      <c r="D76" t="s">
        <v>7</v>
      </c>
      <c r="E76" s="23">
        <v>80</v>
      </c>
    </row>
    <row r="77" spans="1:5" ht="15" customHeight="1" x14ac:dyDescent="0.35">
      <c r="A77"/>
      <c r="B77" s="82">
        <v>44163</v>
      </c>
      <c r="C77" t="s">
        <v>187</v>
      </c>
      <c r="D77" t="s">
        <v>60</v>
      </c>
      <c r="E77" s="23">
        <v>80</v>
      </c>
    </row>
    <row r="78" spans="1:5" ht="15" customHeight="1" x14ac:dyDescent="0.35">
      <c r="A78"/>
      <c r="B78" s="82">
        <v>44165</v>
      </c>
      <c r="C78" t="s">
        <v>188</v>
      </c>
      <c r="D78" t="s">
        <v>54</v>
      </c>
      <c r="E78" s="23">
        <v>80</v>
      </c>
    </row>
    <row r="79" spans="1:5" ht="15" customHeight="1" x14ac:dyDescent="0.35">
      <c r="A79"/>
      <c r="B79"/>
      <c r="C79" t="s">
        <v>344</v>
      </c>
      <c r="D79" t="s">
        <v>64</v>
      </c>
      <c r="E79" s="23">
        <v>80</v>
      </c>
    </row>
    <row r="80" spans="1:5" ht="15" customHeight="1" x14ac:dyDescent="0.35">
      <c r="A80" s="24" t="s">
        <v>165</v>
      </c>
      <c r="B80" s="24"/>
      <c r="C80" s="24"/>
      <c r="D80" s="24"/>
      <c r="E80" s="30">
        <f>SUM(E65:E79)</f>
        <v>1200</v>
      </c>
    </row>
    <row r="81" spans="1:5" ht="15" customHeight="1" x14ac:dyDescent="0.35">
      <c r="A81">
        <v>12</v>
      </c>
      <c r="B81" s="82">
        <v>44170</v>
      </c>
      <c r="C81" t="s">
        <v>214</v>
      </c>
      <c r="D81" t="s">
        <v>229</v>
      </c>
      <c r="E81" s="23">
        <v>80</v>
      </c>
    </row>
    <row r="82" spans="1:5" ht="15" customHeight="1" x14ac:dyDescent="0.35">
      <c r="A82"/>
      <c r="B82" s="82">
        <v>44180</v>
      </c>
      <c r="C82" t="s">
        <v>215</v>
      </c>
      <c r="D82" t="s">
        <v>7</v>
      </c>
      <c r="E82" s="23">
        <v>80</v>
      </c>
    </row>
    <row r="83" spans="1:5" ht="15" customHeight="1" x14ac:dyDescent="0.35">
      <c r="A83"/>
      <c r="B83" s="82">
        <v>44191</v>
      </c>
      <c r="C83" t="s">
        <v>216</v>
      </c>
      <c r="D83" t="s">
        <v>23</v>
      </c>
      <c r="E83" s="23">
        <v>80</v>
      </c>
    </row>
    <row r="84" spans="1:5" ht="15" customHeight="1" x14ac:dyDescent="0.35">
      <c r="A84"/>
      <c r="B84" s="82">
        <v>44195</v>
      </c>
      <c r="C84" t="s">
        <v>221</v>
      </c>
      <c r="D84" t="s">
        <v>20</v>
      </c>
      <c r="E84" s="23">
        <v>80</v>
      </c>
    </row>
    <row r="85" spans="1:5" ht="15" customHeight="1" x14ac:dyDescent="0.35">
      <c r="A85"/>
      <c r="B85" s="82">
        <v>44196</v>
      </c>
      <c r="C85" t="s">
        <v>222</v>
      </c>
      <c r="D85" t="s">
        <v>64</v>
      </c>
      <c r="E85" s="23">
        <v>80</v>
      </c>
    </row>
    <row r="86" spans="1:5" x14ac:dyDescent="0.35">
      <c r="A86" s="24" t="s">
        <v>227</v>
      </c>
      <c r="B86" s="24"/>
      <c r="C86" s="24"/>
      <c r="D86" s="24"/>
      <c r="E86" s="30">
        <f>SUM(E81:E85)</f>
        <v>400</v>
      </c>
    </row>
    <row r="87" spans="1:5" s="80" customFormat="1" x14ac:dyDescent="0.35">
      <c r="A87" s="87" t="s">
        <v>319</v>
      </c>
      <c r="B87" s="87"/>
      <c r="C87" s="87"/>
      <c r="D87" s="87"/>
      <c r="E87" s="89">
        <f>SUM(E86,E80,E64)</f>
        <v>2800</v>
      </c>
    </row>
    <row r="88" spans="1:5" s="80" customFormat="1" x14ac:dyDescent="0.35">
      <c r="A88" s="88"/>
      <c r="B88" s="88"/>
      <c r="C88" s="88"/>
      <c r="D88" s="88"/>
      <c r="E88" s="59"/>
    </row>
    <row r="89" spans="1:5" s="80" customFormat="1" x14ac:dyDescent="0.35">
      <c r="A89" s="88"/>
      <c r="B89" s="88"/>
      <c r="C89" s="88"/>
      <c r="D89" s="88"/>
      <c r="E89" s="59"/>
    </row>
    <row r="90" spans="1:5" s="80" customFormat="1" x14ac:dyDescent="0.35">
      <c r="A90" s="96" t="s">
        <v>167</v>
      </c>
      <c r="B90" s="93" t="s">
        <v>317</v>
      </c>
      <c r="C90" s="94" t="s">
        <v>2</v>
      </c>
      <c r="D90" s="94" t="s">
        <v>1</v>
      </c>
      <c r="E90" s="97" t="s">
        <v>316</v>
      </c>
    </row>
    <row r="91" spans="1:5" x14ac:dyDescent="0.35">
      <c r="A91">
        <v>1</v>
      </c>
      <c r="B91" s="82">
        <v>44200</v>
      </c>
      <c r="C91" t="s">
        <v>232</v>
      </c>
      <c r="D91" t="s">
        <v>234</v>
      </c>
      <c r="E91" s="59">
        <v>80</v>
      </c>
    </row>
    <row r="92" spans="1:5" x14ac:dyDescent="0.35">
      <c r="A92"/>
      <c r="B92" s="82">
        <v>44207</v>
      </c>
      <c r="C92" t="s">
        <v>245</v>
      </c>
      <c r="D92" t="s">
        <v>64</v>
      </c>
      <c r="E92" s="59">
        <v>80</v>
      </c>
    </row>
    <row r="93" spans="1:5" x14ac:dyDescent="0.35">
      <c r="A93"/>
      <c r="B93" s="82">
        <v>44204</v>
      </c>
      <c r="C93" t="s">
        <v>248</v>
      </c>
      <c r="D93" t="s">
        <v>234</v>
      </c>
      <c r="E93" s="59">
        <v>80</v>
      </c>
    </row>
    <row r="94" spans="1:5" x14ac:dyDescent="0.35">
      <c r="A94"/>
      <c r="B94" s="82">
        <v>44205</v>
      </c>
      <c r="C94" t="s">
        <v>251</v>
      </c>
      <c r="D94" t="s">
        <v>20</v>
      </c>
      <c r="E94" s="59">
        <v>80</v>
      </c>
    </row>
    <row r="95" spans="1:5" x14ac:dyDescent="0.35">
      <c r="A95"/>
      <c r="B95" s="82">
        <v>44214</v>
      </c>
      <c r="C95" t="s">
        <v>253</v>
      </c>
      <c r="D95" t="s">
        <v>234</v>
      </c>
      <c r="E95" s="59">
        <v>80</v>
      </c>
    </row>
    <row r="96" spans="1:5" x14ac:dyDescent="0.35">
      <c r="A96"/>
      <c r="B96" s="82">
        <v>44223</v>
      </c>
      <c r="C96" t="s">
        <v>257</v>
      </c>
      <c r="D96" t="s">
        <v>20</v>
      </c>
      <c r="E96" s="59">
        <v>80</v>
      </c>
    </row>
    <row r="97" spans="1:7" x14ac:dyDescent="0.35">
      <c r="A97"/>
      <c r="B97" s="82">
        <v>44225</v>
      </c>
      <c r="C97" t="s">
        <v>259</v>
      </c>
      <c r="D97" t="s">
        <v>7</v>
      </c>
      <c r="E97" s="59">
        <v>80</v>
      </c>
    </row>
    <row r="98" spans="1:7" x14ac:dyDescent="0.35">
      <c r="A98"/>
      <c r="B98"/>
      <c r="C98" t="s">
        <v>260</v>
      </c>
      <c r="D98" t="s">
        <v>64</v>
      </c>
      <c r="E98" s="59">
        <v>80</v>
      </c>
    </row>
    <row r="99" spans="1:7" x14ac:dyDescent="0.35">
      <c r="A99" s="24" t="s">
        <v>261</v>
      </c>
      <c r="B99" s="24"/>
      <c r="C99" s="24"/>
      <c r="D99" s="24"/>
      <c r="E99" s="30">
        <f>SUM(E91:E98)</f>
        <v>640</v>
      </c>
    </row>
    <row r="100" spans="1:7" s="80" customFormat="1" x14ac:dyDescent="0.35">
      <c r="A100">
        <v>2</v>
      </c>
      <c r="B100" s="82">
        <v>44230</v>
      </c>
      <c r="C100" t="s">
        <v>263</v>
      </c>
      <c r="D100" t="s">
        <v>269</v>
      </c>
      <c r="E100" s="63">
        <v>80</v>
      </c>
    </row>
    <row r="101" spans="1:7" x14ac:dyDescent="0.35">
      <c r="A101"/>
      <c r="B101" s="82">
        <v>44229</v>
      </c>
      <c r="C101" t="s">
        <v>267</v>
      </c>
      <c r="D101" t="s">
        <v>35</v>
      </c>
      <c r="E101" s="63">
        <v>80</v>
      </c>
    </row>
    <row r="102" spans="1:7" x14ac:dyDescent="0.35">
      <c r="A102"/>
      <c r="B102" s="82">
        <v>44233</v>
      </c>
      <c r="C102" t="s">
        <v>268</v>
      </c>
      <c r="D102" t="s">
        <v>269</v>
      </c>
      <c r="E102" s="63">
        <v>80</v>
      </c>
    </row>
    <row r="103" spans="1:7" x14ac:dyDescent="0.35">
      <c r="A103"/>
      <c r="B103" s="82">
        <v>44236</v>
      </c>
      <c r="C103" t="s">
        <v>272</v>
      </c>
      <c r="D103" t="s">
        <v>234</v>
      </c>
      <c r="E103" s="63">
        <v>80</v>
      </c>
    </row>
    <row r="104" spans="1:7" x14ac:dyDescent="0.35">
      <c r="A104"/>
      <c r="B104" s="82">
        <v>44244</v>
      </c>
      <c r="C104" t="s">
        <v>273</v>
      </c>
      <c r="D104" t="s">
        <v>35</v>
      </c>
      <c r="E104" s="63">
        <v>80</v>
      </c>
    </row>
    <row r="105" spans="1:7" x14ac:dyDescent="0.35">
      <c r="A105"/>
      <c r="B105" s="82">
        <v>44246</v>
      </c>
      <c r="C105" t="s">
        <v>280</v>
      </c>
      <c r="D105" t="s">
        <v>7</v>
      </c>
      <c r="E105" s="63">
        <v>80</v>
      </c>
    </row>
    <row r="106" spans="1:7" x14ac:dyDescent="0.35">
      <c r="A106"/>
      <c r="B106" s="82">
        <v>44249</v>
      </c>
      <c r="C106" t="s">
        <v>281</v>
      </c>
      <c r="D106" t="s">
        <v>23</v>
      </c>
      <c r="E106" s="63">
        <v>80</v>
      </c>
    </row>
    <row r="107" spans="1:7" x14ac:dyDescent="0.35">
      <c r="A107"/>
      <c r="B107" s="82">
        <v>44250</v>
      </c>
      <c r="C107" t="s">
        <v>282</v>
      </c>
      <c r="D107" t="s">
        <v>54</v>
      </c>
      <c r="E107" s="63">
        <v>80</v>
      </c>
    </row>
    <row r="108" spans="1:7" x14ac:dyDescent="0.35">
      <c r="A108"/>
      <c r="B108" s="82">
        <v>44253</v>
      </c>
      <c r="C108" t="s">
        <v>285</v>
      </c>
      <c r="D108" t="s">
        <v>287</v>
      </c>
      <c r="E108" s="63">
        <v>80</v>
      </c>
    </row>
    <row r="109" spans="1:7" x14ac:dyDescent="0.35">
      <c r="A109" s="24" t="s">
        <v>279</v>
      </c>
      <c r="B109" s="24"/>
      <c r="C109" s="24"/>
      <c r="D109" s="24"/>
      <c r="E109" s="30">
        <f>SUM(E100:E108)</f>
        <v>720</v>
      </c>
    </row>
    <row r="110" spans="1:7" x14ac:dyDescent="0.35">
      <c r="A110" s="85" t="s">
        <v>319</v>
      </c>
      <c r="B110" s="85"/>
      <c r="C110" s="85"/>
      <c r="D110" s="85"/>
      <c r="E110" s="86">
        <f>SUM(E109,E99)</f>
        <v>1360</v>
      </c>
      <c r="G110" s="91">
        <f>SUM(E11+E45+E87+E110)</f>
        <v>6720</v>
      </c>
    </row>
    <row r="111" spans="1:7" s="80" customFormat="1" x14ac:dyDescent="0.35"/>
    <row r="113" spans="1:5" x14ac:dyDescent="0.35">
      <c r="A113" s="96" t="s">
        <v>167</v>
      </c>
      <c r="B113" s="93" t="s">
        <v>317</v>
      </c>
      <c r="C113" s="94" t="s">
        <v>2</v>
      </c>
      <c r="D113" s="94" t="s">
        <v>1</v>
      </c>
      <c r="E113" s="97" t="s">
        <v>316</v>
      </c>
    </row>
    <row r="114" spans="1:5" s="81" customFormat="1" x14ac:dyDescent="0.35">
      <c r="A114">
        <v>3</v>
      </c>
      <c r="B114" s="82">
        <v>44263</v>
      </c>
      <c r="C114" t="s">
        <v>293</v>
      </c>
      <c r="D114" t="s">
        <v>23</v>
      </c>
      <c r="E114" s="63">
        <v>80</v>
      </c>
    </row>
    <row r="115" spans="1:5" s="81" customFormat="1" x14ac:dyDescent="0.35">
      <c r="A115"/>
      <c r="B115" s="82">
        <v>44265</v>
      </c>
      <c r="C115" t="s">
        <v>325</v>
      </c>
      <c r="D115" t="s">
        <v>297</v>
      </c>
      <c r="E115" s="63">
        <v>80</v>
      </c>
    </row>
    <row r="116" spans="1:5" s="81" customFormat="1" ht="15" customHeight="1" x14ac:dyDescent="0.35">
      <c r="A116"/>
      <c r="B116" s="82">
        <v>44266</v>
      </c>
      <c r="C116" t="s">
        <v>326</v>
      </c>
      <c r="D116" t="s">
        <v>60</v>
      </c>
      <c r="E116" s="63">
        <v>80</v>
      </c>
    </row>
    <row r="117" spans="1:5" s="81" customFormat="1" ht="15" customHeight="1" x14ac:dyDescent="0.35">
      <c r="A117"/>
      <c r="B117" s="82">
        <v>44278</v>
      </c>
      <c r="C117" t="s">
        <v>328</v>
      </c>
      <c r="D117" t="s">
        <v>23</v>
      </c>
      <c r="E117" s="63">
        <v>80</v>
      </c>
    </row>
    <row r="118" spans="1:5" s="81" customFormat="1" ht="15" customHeight="1" x14ac:dyDescent="0.35">
      <c r="A118"/>
      <c r="B118" s="82">
        <v>44279</v>
      </c>
      <c r="C118" t="s">
        <v>329</v>
      </c>
      <c r="D118" t="s">
        <v>60</v>
      </c>
      <c r="E118" s="63">
        <v>80</v>
      </c>
    </row>
    <row r="119" spans="1:5" s="81" customFormat="1" ht="15" customHeight="1" x14ac:dyDescent="0.35">
      <c r="A119"/>
      <c r="B119"/>
      <c r="C119" t="s">
        <v>330</v>
      </c>
      <c r="D119" t="s">
        <v>64</v>
      </c>
      <c r="E119" s="63">
        <v>80</v>
      </c>
    </row>
    <row r="120" spans="1:5" s="81" customFormat="1" ht="15" customHeight="1" x14ac:dyDescent="0.35">
      <c r="A120"/>
      <c r="B120" s="82">
        <v>44280</v>
      </c>
      <c r="C120" t="s">
        <v>331</v>
      </c>
      <c r="D120" t="s">
        <v>269</v>
      </c>
      <c r="E120" s="63">
        <v>80</v>
      </c>
    </row>
    <row r="121" spans="1:5" s="81" customFormat="1" ht="15" customHeight="1" x14ac:dyDescent="0.35">
      <c r="A121"/>
      <c r="B121" s="82">
        <v>44285</v>
      </c>
      <c r="C121" t="s">
        <v>332</v>
      </c>
      <c r="D121" t="s">
        <v>23</v>
      </c>
      <c r="E121" s="63">
        <v>80</v>
      </c>
    </row>
    <row r="122" spans="1:5" s="81" customFormat="1" x14ac:dyDescent="0.35">
      <c r="A122" s="24" t="s">
        <v>295</v>
      </c>
      <c r="B122" s="24"/>
      <c r="C122" s="24"/>
      <c r="D122" s="24"/>
      <c r="E122" s="83">
        <f>SUM(E114:E121)</f>
        <v>640</v>
      </c>
    </row>
    <row r="123" spans="1:5" x14ac:dyDescent="0.35">
      <c r="A123">
        <v>4</v>
      </c>
      <c r="B123" s="82">
        <v>44287</v>
      </c>
      <c r="C123" t="s">
        <v>343</v>
      </c>
      <c r="D123" t="s">
        <v>20</v>
      </c>
      <c r="E123" s="63">
        <v>80</v>
      </c>
    </row>
    <row r="124" spans="1:5" x14ac:dyDescent="0.35">
      <c r="A124"/>
      <c r="B124" s="82">
        <v>44294</v>
      </c>
      <c r="C124" t="s">
        <v>335</v>
      </c>
      <c r="D124" t="s">
        <v>287</v>
      </c>
      <c r="E124" s="63">
        <v>80</v>
      </c>
    </row>
    <row r="125" spans="1:5" x14ac:dyDescent="0.35">
      <c r="A125"/>
      <c r="B125"/>
      <c r="C125" t="s">
        <v>336</v>
      </c>
      <c r="D125" t="s">
        <v>64</v>
      </c>
      <c r="E125" s="63">
        <v>80</v>
      </c>
    </row>
    <row r="126" spans="1:5" x14ac:dyDescent="0.35">
      <c r="A126"/>
      <c r="B126" s="82">
        <v>44295</v>
      </c>
      <c r="C126" t="s">
        <v>337</v>
      </c>
      <c r="D126" t="s">
        <v>7</v>
      </c>
      <c r="E126" s="63">
        <v>80</v>
      </c>
    </row>
    <row r="127" spans="1:5" x14ac:dyDescent="0.35">
      <c r="A127"/>
      <c r="B127" s="82">
        <v>44313</v>
      </c>
      <c r="C127" t="s">
        <v>338</v>
      </c>
      <c r="D127" t="s">
        <v>60</v>
      </c>
      <c r="E127" s="63">
        <v>80</v>
      </c>
    </row>
    <row r="128" spans="1:5" x14ac:dyDescent="0.35">
      <c r="A128"/>
      <c r="B128" s="82">
        <v>44315</v>
      </c>
      <c r="C128" t="s">
        <v>341</v>
      </c>
      <c r="D128" t="s">
        <v>64</v>
      </c>
      <c r="E128" s="63">
        <v>80</v>
      </c>
    </row>
    <row r="129" spans="1:5" x14ac:dyDescent="0.35">
      <c r="A129" s="24" t="s">
        <v>318</v>
      </c>
      <c r="B129" s="24"/>
      <c r="C129" s="24"/>
      <c r="D129" s="24"/>
      <c r="E129" s="84">
        <f>SUM(E123:E128)</f>
        <v>480</v>
      </c>
    </row>
    <row r="130" spans="1:5" s="80" customFormat="1" x14ac:dyDescent="0.35">
      <c r="A130" s="88">
        <v>5</v>
      </c>
      <c r="B130" s="90">
        <v>44319</v>
      </c>
      <c r="C130" t="s">
        <v>339</v>
      </c>
      <c r="D130" s="88" t="s">
        <v>23</v>
      </c>
      <c r="E130" s="91">
        <v>80</v>
      </c>
    </row>
    <row r="131" spans="1:5" s="80" customFormat="1" x14ac:dyDescent="0.35">
      <c r="A131" s="88"/>
      <c r="B131" s="88"/>
      <c r="C131" s="88"/>
      <c r="D131" s="88"/>
      <c r="E131" s="91"/>
    </row>
    <row r="132" spans="1:5" s="80" customFormat="1" x14ac:dyDescent="0.35">
      <c r="A132" s="88"/>
      <c r="B132" s="88"/>
      <c r="C132" s="88"/>
      <c r="D132" s="88"/>
      <c r="E132" s="91"/>
    </row>
    <row r="133" spans="1:5" s="80" customFormat="1" x14ac:dyDescent="0.35">
      <c r="A133" s="88"/>
      <c r="B133" s="88"/>
      <c r="C133" s="88"/>
      <c r="D133" s="88"/>
      <c r="E133" s="91"/>
    </row>
    <row r="134" spans="1:5" s="80" customFormat="1" x14ac:dyDescent="0.35">
      <c r="A134" s="24" t="s">
        <v>340</v>
      </c>
      <c r="B134" s="24"/>
      <c r="C134" s="24"/>
      <c r="D134" s="24"/>
      <c r="E134" s="84">
        <f>SUM(E130:E133)</f>
        <v>80</v>
      </c>
    </row>
    <row r="135" spans="1:5" s="80" customFormat="1" x14ac:dyDescent="0.35">
      <c r="A135" s="88"/>
      <c r="B135" s="88"/>
      <c r="C135" s="88"/>
      <c r="D135" s="88"/>
      <c r="E135" s="91"/>
    </row>
    <row r="136" spans="1:5" x14ac:dyDescent="0.35">
      <c r="A136" s="87" t="s">
        <v>135</v>
      </c>
      <c r="B136" s="87"/>
      <c r="C136" s="87"/>
      <c r="D136" s="87"/>
      <c r="E136" s="86">
        <f>SUM(E122+E129+E134)</f>
        <v>1200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N62"/>
  <sheetViews>
    <sheetView topLeftCell="A43" workbookViewId="0">
      <selection activeCell="B50" sqref="B50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2" width="8.54296875" style="45" bestFit="1" customWidth="1"/>
    <col min="13" max="14" width="6" style="45" bestFit="1" customWidth="1"/>
    <col min="15" max="16384" width="8.7265625" style="45"/>
  </cols>
  <sheetData>
    <row r="3" spans="1:14" ht="29" x14ac:dyDescent="0.35">
      <c r="A3" s="21" t="s">
        <v>174</v>
      </c>
      <c r="B3" s="34" t="s">
        <v>167</v>
      </c>
      <c r="K3"/>
      <c r="L3"/>
      <c r="M3"/>
      <c r="N3"/>
    </row>
    <row r="4" spans="1:14" ht="29" x14ac:dyDescent="0.35">
      <c r="A4" s="21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>
        <v>3</v>
      </c>
      <c r="L4">
        <v>4</v>
      </c>
      <c r="M4" s="33" t="s">
        <v>135</v>
      </c>
      <c r="N4"/>
    </row>
    <row r="5" spans="1:14" x14ac:dyDescent="0.35">
      <c r="A5" t="s">
        <v>181</v>
      </c>
      <c r="B5" s="31"/>
      <c r="C5" s="31"/>
      <c r="D5" s="31"/>
      <c r="E5" s="31"/>
      <c r="F5" s="31"/>
      <c r="G5" s="31">
        <v>3</v>
      </c>
      <c r="H5" s="31"/>
      <c r="I5" s="31"/>
      <c r="J5" s="31"/>
      <c r="K5" s="31"/>
      <c r="L5" s="31"/>
      <c r="M5" s="31">
        <v>3</v>
      </c>
      <c r="N5"/>
    </row>
    <row r="6" spans="1:14" x14ac:dyDescent="0.35">
      <c r="A6" t="s">
        <v>129</v>
      </c>
      <c r="B6" s="31"/>
      <c r="C6" s="31"/>
      <c r="D6" s="31"/>
      <c r="E6" s="31"/>
      <c r="F6" s="31">
        <v>1</v>
      </c>
      <c r="G6" s="31"/>
      <c r="H6" s="31"/>
      <c r="I6" s="31"/>
      <c r="J6" s="31">
        <v>3</v>
      </c>
      <c r="K6" s="31"/>
      <c r="L6" s="31"/>
      <c r="M6" s="31">
        <v>4</v>
      </c>
      <c r="N6"/>
    </row>
    <row r="7" spans="1:14" x14ac:dyDescent="0.35">
      <c r="A7" t="s">
        <v>102</v>
      </c>
      <c r="B7" s="31"/>
      <c r="C7" s="31"/>
      <c r="D7" s="31"/>
      <c r="E7" s="31">
        <v>1</v>
      </c>
      <c r="F7" s="31"/>
      <c r="G7" s="31"/>
      <c r="H7" s="31"/>
      <c r="I7" s="31"/>
      <c r="J7" s="31"/>
      <c r="K7" s="31"/>
      <c r="L7" s="31"/>
      <c r="M7" s="31">
        <v>1</v>
      </c>
      <c r="N7"/>
    </row>
    <row r="8" spans="1:14" x14ac:dyDescent="0.35">
      <c r="A8" t="s">
        <v>67</v>
      </c>
      <c r="B8" s="31"/>
      <c r="C8" s="31"/>
      <c r="D8" s="31">
        <v>1</v>
      </c>
      <c r="E8" s="31"/>
      <c r="F8" s="31"/>
      <c r="G8" s="31">
        <v>1</v>
      </c>
      <c r="H8" s="31"/>
      <c r="I8" s="31"/>
      <c r="J8" s="31"/>
      <c r="K8" s="31"/>
      <c r="L8" s="31"/>
      <c r="M8" s="31">
        <v>2</v>
      </c>
      <c r="N8"/>
    </row>
    <row r="9" spans="1:14" x14ac:dyDescent="0.35">
      <c r="A9" t="s">
        <v>17</v>
      </c>
      <c r="B9" s="31">
        <v>4</v>
      </c>
      <c r="C9" s="31">
        <v>4</v>
      </c>
      <c r="D9" s="31">
        <v>15</v>
      </c>
      <c r="E9" s="31">
        <v>10</v>
      </c>
      <c r="F9" s="31">
        <v>27</v>
      </c>
      <c r="G9" s="31">
        <v>12</v>
      </c>
      <c r="H9" s="31">
        <v>8</v>
      </c>
      <c r="I9" s="31">
        <v>13</v>
      </c>
      <c r="J9" s="31">
        <v>7</v>
      </c>
      <c r="K9" s="31">
        <v>8</v>
      </c>
      <c r="L9" s="31">
        <v>15</v>
      </c>
      <c r="M9" s="31">
        <v>123</v>
      </c>
      <c r="N9"/>
    </row>
    <row r="10" spans="1:14" x14ac:dyDescent="0.35">
      <c r="A10" t="s">
        <v>101</v>
      </c>
      <c r="B10" s="31"/>
      <c r="C10" s="31"/>
      <c r="D10" s="31"/>
      <c r="E10" s="31">
        <v>5</v>
      </c>
      <c r="F10" s="31">
        <v>3</v>
      </c>
      <c r="G10" s="31">
        <v>2</v>
      </c>
      <c r="H10" s="31"/>
      <c r="I10" s="31">
        <v>2</v>
      </c>
      <c r="J10" s="31"/>
      <c r="K10" s="31">
        <v>11</v>
      </c>
      <c r="L10" s="31">
        <v>3</v>
      </c>
      <c r="M10" s="31">
        <v>26</v>
      </c>
      <c r="N10"/>
    </row>
    <row r="11" spans="1:14" x14ac:dyDescent="0.35">
      <c r="A11" t="s">
        <v>115</v>
      </c>
      <c r="B11" s="31"/>
      <c r="C11" s="31"/>
      <c r="D11" s="31">
        <v>2</v>
      </c>
      <c r="E11" s="31"/>
      <c r="F11" s="31">
        <v>2</v>
      </c>
      <c r="G11" s="31"/>
      <c r="H11" s="31"/>
      <c r="I11" s="31"/>
      <c r="J11" s="31"/>
      <c r="K11" s="31"/>
      <c r="L11" s="31"/>
      <c r="M11" s="31">
        <v>4</v>
      </c>
      <c r="N11"/>
    </row>
    <row r="12" spans="1:14" x14ac:dyDescent="0.35">
      <c r="A12" t="s">
        <v>100</v>
      </c>
      <c r="B12" s="31"/>
      <c r="C12" s="31"/>
      <c r="D12" s="31">
        <v>5</v>
      </c>
      <c r="E12" s="31">
        <v>8</v>
      </c>
      <c r="F12" s="31"/>
      <c r="G12" s="31">
        <v>3</v>
      </c>
      <c r="H12" s="31">
        <v>3</v>
      </c>
      <c r="I12" s="31"/>
      <c r="J12" s="31"/>
      <c r="K12" s="31">
        <v>13</v>
      </c>
      <c r="L12" s="31">
        <v>7</v>
      </c>
      <c r="M12" s="31">
        <v>39</v>
      </c>
      <c r="N12"/>
    </row>
    <row r="13" spans="1:14" x14ac:dyDescent="0.35">
      <c r="A13" t="s">
        <v>65</v>
      </c>
      <c r="B13" s="31">
        <v>3</v>
      </c>
      <c r="C13" s="31"/>
      <c r="D13" s="31">
        <v>6</v>
      </c>
      <c r="E13" s="31">
        <v>10</v>
      </c>
      <c r="F13" s="31">
        <v>12</v>
      </c>
      <c r="G13" s="31">
        <v>10</v>
      </c>
      <c r="H13" s="31">
        <v>6</v>
      </c>
      <c r="I13" s="31"/>
      <c r="J13" s="31"/>
      <c r="K13" s="31"/>
      <c r="L13" s="31">
        <v>6</v>
      </c>
      <c r="M13" s="31">
        <v>53</v>
      </c>
      <c r="N13"/>
    </row>
    <row r="14" spans="1:14" x14ac:dyDescent="0.35">
      <c r="A14" t="s">
        <v>185</v>
      </c>
      <c r="B14" s="31"/>
      <c r="C14" s="31"/>
      <c r="D14" s="31"/>
      <c r="E14" s="31"/>
      <c r="F14" s="31"/>
      <c r="G14" s="31">
        <v>8</v>
      </c>
      <c r="H14" s="31"/>
      <c r="I14" s="31">
        <v>4</v>
      </c>
      <c r="J14" s="31">
        <v>7</v>
      </c>
      <c r="K14" s="31"/>
      <c r="L14" s="31">
        <v>1</v>
      </c>
      <c r="M14" s="31">
        <v>20</v>
      </c>
      <c r="N14"/>
    </row>
    <row r="15" spans="1:14" x14ac:dyDescent="0.35">
      <c r="A15" t="s">
        <v>24</v>
      </c>
      <c r="B15" s="31"/>
      <c r="C15" s="31">
        <v>9</v>
      </c>
      <c r="D15" s="31">
        <v>5</v>
      </c>
      <c r="E15" s="31">
        <v>20</v>
      </c>
      <c r="F15" s="31">
        <v>17</v>
      </c>
      <c r="G15" s="31">
        <v>10</v>
      </c>
      <c r="H15" s="31"/>
      <c r="I15" s="31">
        <v>2</v>
      </c>
      <c r="J15" s="31">
        <v>7</v>
      </c>
      <c r="K15" s="31">
        <v>1</v>
      </c>
      <c r="L15" s="31">
        <v>3</v>
      </c>
      <c r="M15" s="31">
        <v>74</v>
      </c>
      <c r="N15"/>
    </row>
    <row r="16" spans="1:14" x14ac:dyDescent="0.35">
      <c r="A16" t="s">
        <v>45</v>
      </c>
      <c r="B16" s="31"/>
      <c r="C16" s="31"/>
      <c r="D16" s="31">
        <v>2</v>
      </c>
      <c r="E16" s="31"/>
      <c r="F16" s="31">
        <v>2</v>
      </c>
      <c r="G16" s="31"/>
      <c r="H16" s="31"/>
      <c r="I16" s="31"/>
      <c r="J16" s="31"/>
      <c r="K16" s="31"/>
      <c r="L16" s="31"/>
      <c r="M16" s="31">
        <v>4</v>
      </c>
      <c r="N16"/>
    </row>
    <row r="17" spans="1:14" x14ac:dyDescent="0.35">
      <c r="A17" t="s">
        <v>39</v>
      </c>
      <c r="B17" s="31">
        <v>2</v>
      </c>
      <c r="C17" s="31"/>
      <c r="D17" s="31">
        <v>4</v>
      </c>
      <c r="E17" s="31"/>
      <c r="F17" s="31">
        <v>4</v>
      </c>
      <c r="G17" s="31"/>
      <c r="H17" s="31">
        <v>2</v>
      </c>
      <c r="I17" s="31"/>
      <c r="J17" s="31"/>
      <c r="K17" s="31"/>
      <c r="L17" s="31">
        <v>2</v>
      </c>
      <c r="M17" s="31">
        <v>14</v>
      </c>
      <c r="N17"/>
    </row>
    <row r="18" spans="1:14" x14ac:dyDescent="0.35">
      <c r="A18" t="s">
        <v>173</v>
      </c>
      <c r="B18" s="31"/>
      <c r="C18" s="31"/>
      <c r="D18" s="31"/>
      <c r="E18" s="31"/>
      <c r="F18" s="31"/>
      <c r="G18" s="31">
        <v>3</v>
      </c>
      <c r="H18" s="31"/>
      <c r="I18" s="31"/>
      <c r="J18" s="31"/>
      <c r="K18" s="31"/>
      <c r="L18" s="31"/>
      <c r="M18" s="31">
        <v>3</v>
      </c>
      <c r="N18"/>
    </row>
    <row r="19" spans="1:14" x14ac:dyDescent="0.35">
      <c r="A19" t="s">
        <v>183</v>
      </c>
      <c r="B19" s="31"/>
      <c r="C19" s="31"/>
      <c r="D19" s="31"/>
      <c r="E19" s="31"/>
      <c r="F19" s="31"/>
      <c r="G19" s="31">
        <v>1</v>
      </c>
      <c r="H19" s="31"/>
      <c r="I19" s="31">
        <v>4</v>
      </c>
      <c r="J19" s="31">
        <v>4</v>
      </c>
      <c r="K19" s="31">
        <v>2</v>
      </c>
      <c r="L19" s="31">
        <v>6</v>
      </c>
      <c r="M19" s="31">
        <v>17</v>
      </c>
      <c r="N19"/>
    </row>
    <row r="20" spans="1:14" x14ac:dyDescent="0.35">
      <c r="A20" t="s">
        <v>123</v>
      </c>
      <c r="B20" s="31"/>
      <c r="C20" s="31"/>
      <c r="D20" s="31"/>
      <c r="E20" s="31"/>
      <c r="F20" s="31">
        <v>4</v>
      </c>
      <c r="G20" s="31"/>
      <c r="H20" s="31"/>
      <c r="I20" s="31"/>
      <c r="J20" s="31"/>
      <c r="K20" s="31"/>
      <c r="L20" s="31"/>
      <c r="M20" s="31">
        <v>4</v>
      </c>
      <c r="N20"/>
    </row>
    <row r="21" spans="1:14" x14ac:dyDescent="0.35">
      <c r="A21" t="s">
        <v>99</v>
      </c>
      <c r="B21" s="31"/>
      <c r="C21" s="31">
        <v>1</v>
      </c>
      <c r="D21" s="31">
        <v>17</v>
      </c>
      <c r="E21" s="31">
        <v>16</v>
      </c>
      <c r="F21" s="31">
        <v>16</v>
      </c>
      <c r="G21" s="31">
        <v>10</v>
      </c>
      <c r="H21" s="31"/>
      <c r="I21" s="31">
        <v>1</v>
      </c>
      <c r="J21" s="31">
        <v>6</v>
      </c>
      <c r="K21" s="31">
        <v>13</v>
      </c>
      <c r="L21" s="31">
        <v>3</v>
      </c>
      <c r="M21" s="31">
        <v>83</v>
      </c>
      <c r="N21"/>
    </row>
    <row r="22" spans="1:14" x14ac:dyDescent="0.35">
      <c r="A22" t="s">
        <v>59</v>
      </c>
      <c r="B22" s="31"/>
      <c r="C22" s="31"/>
      <c r="D22" s="31">
        <v>1</v>
      </c>
      <c r="E22" s="31">
        <v>2</v>
      </c>
      <c r="F22" s="31">
        <v>2</v>
      </c>
      <c r="G22" s="31"/>
      <c r="H22" s="31">
        <v>2</v>
      </c>
      <c r="I22" s="31"/>
      <c r="J22" s="31"/>
      <c r="K22" s="31"/>
      <c r="L22" s="31"/>
      <c r="M22" s="31">
        <v>7</v>
      </c>
      <c r="N22"/>
    </row>
    <row r="23" spans="1:14" x14ac:dyDescent="0.35">
      <c r="A23" t="s">
        <v>223</v>
      </c>
      <c r="B23" s="31"/>
      <c r="C23" s="31"/>
      <c r="D23" s="31"/>
      <c r="E23" s="31"/>
      <c r="F23" s="31"/>
      <c r="G23" s="31"/>
      <c r="H23" s="31">
        <v>5</v>
      </c>
      <c r="I23" s="31">
        <v>6</v>
      </c>
      <c r="J23" s="31"/>
      <c r="K23" s="31"/>
      <c r="L23" s="31"/>
      <c r="M23" s="31">
        <v>11</v>
      </c>
      <c r="N23"/>
    </row>
    <row r="24" spans="1:14" x14ac:dyDescent="0.35">
      <c r="A24" t="s">
        <v>157</v>
      </c>
      <c r="B24" s="31"/>
      <c r="C24" s="31"/>
      <c r="D24" s="31"/>
      <c r="E24" s="31"/>
      <c r="F24" s="31"/>
      <c r="G24" s="31">
        <v>1</v>
      </c>
      <c r="H24" s="31"/>
      <c r="I24" s="31"/>
      <c r="J24" s="31"/>
      <c r="K24" s="31"/>
      <c r="L24" s="31"/>
      <c r="M24" s="31">
        <v>1</v>
      </c>
      <c r="N24"/>
    </row>
    <row r="25" spans="1:14" x14ac:dyDescent="0.35">
      <c r="A25" t="s">
        <v>128</v>
      </c>
      <c r="B25" s="31"/>
      <c r="C25" s="31"/>
      <c r="D25" s="31"/>
      <c r="E25" s="31"/>
      <c r="F25" s="31">
        <v>1</v>
      </c>
      <c r="G25" s="31"/>
      <c r="H25" s="31"/>
      <c r="I25" s="31"/>
      <c r="J25" s="31"/>
      <c r="K25" s="31"/>
      <c r="L25" s="31"/>
      <c r="M25" s="31">
        <v>1</v>
      </c>
      <c r="N25"/>
    </row>
    <row r="26" spans="1:14" x14ac:dyDescent="0.35">
      <c r="A26" t="s">
        <v>69</v>
      </c>
      <c r="B26" s="31"/>
      <c r="C26" s="31"/>
      <c r="D26" s="31"/>
      <c r="E26" s="31">
        <v>4</v>
      </c>
      <c r="F26" s="31">
        <v>11</v>
      </c>
      <c r="G26" s="31">
        <v>5</v>
      </c>
      <c r="H26" s="31">
        <v>4</v>
      </c>
      <c r="I26" s="31">
        <v>3</v>
      </c>
      <c r="J26" s="31">
        <v>5</v>
      </c>
      <c r="K26" s="31">
        <v>2</v>
      </c>
      <c r="L26" s="31">
        <v>3</v>
      </c>
      <c r="M26" s="31">
        <v>37</v>
      </c>
      <c r="N26"/>
    </row>
    <row r="27" spans="1:14" x14ac:dyDescent="0.35">
      <c r="A27" t="s">
        <v>9</v>
      </c>
      <c r="B27" s="31">
        <v>3</v>
      </c>
      <c r="C27" s="31"/>
      <c r="D27" s="31"/>
      <c r="E27" s="31"/>
      <c r="F27" s="31"/>
      <c r="G27" s="31"/>
      <c r="H27" s="31">
        <v>1</v>
      </c>
      <c r="I27" s="31"/>
      <c r="J27" s="31"/>
      <c r="K27" s="31"/>
      <c r="L27" s="31"/>
      <c r="M27" s="31">
        <v>4</v>
      </c>
      <c r="N27"/>
    </row>
    <row r="28" spans="1:14" x14ac:dyDescent="0.35">
      <c r="A28" t="s">
        <v>28</v>
      </c>
      <c r="B28" s="31"/>
      <c r="C28" s="31">
        <v>1</v>
      </c>
      <c r="D28" s="31"/>
      <c r="E28" s="31">
        <v>1</v>
      </c>
      <c r="F28" s="31"/>
      <c r="G28" s="31"/>
      <c r="H28" s="31"/>
      <c r="I28" s="31"/>
      <c r="J28" s="31"/>
      <c r="K28" s="31"/>
      <c r="L28" s="31"/>
      <c r="M28" s="31">
        <v>2</v>
      </c>
      <c r="N28"/>
    </row>
    <row r="29" spans="1:14" x14ac:dyDescent="0.35">
      <c r="A29" t="s">
        <v>56</v>
      </c>
      <c r="B29" s="31"/>
      <c r="C29" s="31"/>
      <c r="D29" s="31">
        <v>9</v>
      </c>
      <c r="E29" s="31">
        <v>5</v>
      </c>
      <c r="F29" s="31">
        <v>13</v>
      </c>
      <c r="G29" s="31">
        <v>18</v>
      </c>
      <c r="H29" s="31">
        <v>10</v>
      </c>
      <c r="I29" s="31">
        <v>20</v>
      </c>
      <c r="J29" s="31"/>
      <c r="K29" s="31">
        <v>5</v>
      </c>
      <c r="L29" s="31">
        <v>25</v>
      </c>
      <c r="M29" s="31">
        <v>105</v>
      </c>
      <c r="N29"/>
    </row>
    <row r="30" spans="1:14" x14ac:dyDescent="0.35">
      <c r="A30" t="s">
        <v>15</v>
      </c>
      <c r="B30" s="31">
        <v>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>
        <v>1</v>
      </c>
      <c r="N30"/>
    </row>
    <row r="31" spans="1:14" x14ac:dyDescent="0.35">
      <c r="A31" t="s">
        <v>182</v>
      </c>
      <c r="B31" s="31"/>
      <c r="C31" s="31"/>
      <c r="D31" s="31"/>
      <c r="E31" s="31"/>
      <c r="F31" s="31"/>
      <c r="G31" s="31">
        <v>1</v>
      </c>
      <c r="H31" s="31"/>
      <c r="I31" s="31"/>
      <c r="J31" s="31"/>
      <c r="K31" s="31"/>
      <c r="L31" s="31"/>
      <c r="M31" s="31">
        <v>1</v>
      </c>
      <c r="N31"/>
    </row>
    <row r="32" spans="1:14" x14ac:dyDescent="0.35">
      <c r="A32" t="s">
        <v>206</v>
      </c>
      <c r="B32" s="31"/>
      <c r="C32" s="31">
        <v>1</v>
      </c>
      <c r="D32" s="31">
        <v>2</v>
      </c>
      <c r="E32" s="31">
        <v>6</v>
      </c>
      <c r="F32" s="31"/>
      <c r="G32" s="31">
        <v>2</v>
      </c>
      <c r="H32" s="31"/>
      <c r="I32" s="31">
        <v>1</v>
      </c>
      <c r="J32" s="31"/>
      <c r="K32" s="31"/>
      <c r="L32" s="31"/>
      <c r="M32" s="31">
        <v>12</v>
      </c>
      <c r="N32"/>
    </row>
    <row r="33" spans="1:14" x14ac:dyDescent="0.35">
      <c r="A33" t="s">
        <v>224</v>
      </c>
      <c r="B33" s="31"/>
      <c r="C33" s="31"/>
      <c r="D33" s="31"/>
      <c r="E33" s="31"/>
      <c r="F33" s="31"/>
      <c r="G33" s="31"/>
      <c r="H33" s="31">
        <v>8</v>
      </c>
      <c r="I33" s="31">
        <v>8</v>
      </c>
      <c r="J33" s="31"/>
      <c r="K33" s="31">
        <v>5</v>
      </c>
      <c r="L33" s="31">
        <v>5</v>
      </c>
      <c r="M33" s="31">
        <v>26</v>
      </c>
      <c r="N33"/>
    </row>
    <row r="34" spans="1:14" x14ac:dyDescent="0.35">
      <c r="A34" t="s">
        <v>235</v>
      </c>
      <c r="B34" s="31"/>
      <c r="C34" s="31"/>
      <c r="D34" s="31"/>
      <c r="E34" s="31"/>
      <c r="F34" s="31"/>
      <c r="G34" s="31"/>
      <c r="H34" s="31"/>
      <c r="I34" s="31">
        <v>2</v>
      </c>
      <c r="J34" s="31"/>
      <c r="K34" s="31"/>
      <c r="L34" s="31"/>
      <c r="M34" s="31">
        <v>2</v>
      </c>
      <c r="N34"/>
    </row>
    <row r="35" spans="1:14" x14ac:dyDescent="0.35">
      <c r="A35" t="s">
        <v>237</v>
      </c>
      <c r="B35" s="31"/>
      <c r="C35" s="31"/>
      <c r="D35" s="31"/>
      <c r="E35" s="31"/>
      <c r="F35" s="31"/>
      <c r="G35" s="31"/>
      <c r="H35" s="31"/>
      <c r="I35" s="31">
        <v>3</v>
      </c>
      <c r="J35" s="31">
        <v>4</v>
      </c>
      <c r="K35" s="31"/>
      <c r="L35" s="31"/>
      <c r="M35" s="31">
        <v>7</v>
      </c>
      <c r="N35"/>
    </row>
    <row r="36" spans="1:14" x14ac:dyDescent="0.35">
      <c r="A36" t="s">
        <v>238</v>
      </c>
      <c r="B36" s="31"/>
      <c r="C36" s="31"/>
      <c r="D36" s="31"/>
      <c r="E36" s="31"/>
      <c r="F36" s="31"/>
      <c r="G36" s="31"/>
      <c r="H36" s="31"/>
      <c r="I36" s="31">
        <v>2</v>
      </c>
      <c r="J36" s="31"/>
      <c r="K36" s="31"/>
      <c r="L36" s="31"/>
      <c r="M36" s="31">
        <v>2</v>
      </c>
      <c r="N36"/>
    </row>
    <row r="37" spans="1:14" x14ac:dyDescent="0.35">
      <c r="A37" t="s">
        <v>239</v>
      </c>
      <c r="B37" s="31"/>
      <c r="C37" s="31"/>
      <c r="D37" s="31"/>
      <c r="E37" s="31"/>
      <c r="F37" s="31"/>
      <c r="G37" s="31"/>
      <c r="H37" s="31"/>
      <c r="I37" s="31">
        <v>3</v>
      </c>
      <c r="J37" s="31"/>
      <c r="K37" s="31"/>
      <c r="L37" s="31"/>
      <c r="M37" s="31">
        <v>3</v>
      </c>
      <c r="N37"/>
    </row>
    <row r="38" spans="1:14" x14ac:dyDescent="0.35">
      <c r="A38" t="s">
        <v>240</v>
      </c>
      <c r="B38" s="31"/>
      <c r="C38" s="31"/>
      <c r="D38" s="31"/>
      <c r="E38" s="31"/>
      <c r="F38" s="31"/>
      <c r="G38" s="31"/>
      <c r="H38" s="31"/>
      <c r="I38" s="31">
        <v>2</v>
      </c>
      <c r="J38" s="31">
        <v>1</v>
      </c>
      <c r="K38" s="31"/>
      <c r="L38" s="31">
        <v>2</v>
      </c>
      <c r="M38" s="31">
        <v>5</v>
      </c>
      <c r="N38"/>
    </row>
    <row r="39" spans="1:14" x14ac:dyDescent="0.35">
      <c r="A39" t="s">
        <v>241</v>
      </c>
      <c r="B39" s="31"/>
      <c r="C39" s="31"/>
      <c r="D39" s="31"/>
      <c r="E39" s="31"/>
      <c r="F39" s="31"/>
      <c r="G39" s="31"/>
      <c r="H39" s="31"/>
      <c r="I39" s="31">
        <v>1</v>
      </c>
      <c r="J39" s="31">
        <v>1</v>
      </c>
      <c r="K39" s="31"/>
      <c r="L39" s="31"/>
      <c r="M39" s="31">
        <v>2</v>
      </c>
      <c r="N39"/>
    </row>
    <row r="40" spans="1:14" x14ac:dyDescent="0.35">
      <c r="A40" t="s">
        <v>242</v>
      </c>
      <c r="B40" s="31"/>
      <c r="C40" s="31"/>
      <c r="D40" s="31"/>
      <c r="E40" s="31"/>
      <c r="F40" s="31"/>
      <c r="G40" s="31"/>
      <c r="H40" s="31"/>
      <c r="I40" s="31">
        <v>1</v>
      </c>
      <c r="J40" s="31"/>
      <c r="K40" s="31"/>
      <c r="L40" s="31"/>
      <c r="M40" s="31">
        <v>1</v>
      </c>
      <c r="N40"/>
    </row>
    <row r="41" spans="1:14" x14ac:dyDescent="0.35">
      <c r="A41" t="s">
        <v>243</v>
      </c>
      <c r="B41" s="31"/>
      <c r="C41" s="31"/>
      <c r="D41" s="31"/>
      <c r="E41" s="31"/>
      <c r="F41" s="31"/>
      <c r="G41" s="31"/>
      <c r="H41" s="31"/>
      <c r="I41" s="31">
        <v>3</v>
      </c>
      <c r="J41" s="31"/>
      <c r="K41" s="31"/>
      <c r="L41" s="31"/>
      <c r="M41" s="31">
        <v>3</v>
      </c>
      <c r="N41"/>
    </row>
    <row r="42" spans="1:14" x14ac:dyDescent="0.35">
      <c r="A42" t="s">
        <v>244</v>
      </c>
      <c r="B42" s="31"/>
      <c r="C42" s="31"/>
      <c r="D42" s="31"/>
      <c r="E42" s="31"/>
      <c r="F42" s="31"/>
      <c r="G42" s="31"/>
      <c r="H42" s="31"/>
      <c r="I42" s="31">
        <v>1</v>
      </c>
      <c r="J42" s="31"/>
      <c r="K42" s="31"/>
      <c r="L42" s="31"/>
      <c r="M42" s="31">
        <v>1</v>
      </c>
      <c r="N42"/>
    </row>
    <row r="43" spans="1:14" x14ac:dyDescent="0.35">
      <c r="A43" t="s">
        <v>246</v>
      </c>
      <c r="B43" s="31"/>
      <c r="C43" s="31"/>
      <c r="D43" s="31"/>
      <c r="E43" s="31"/>
      <c r="F43" s="31"/>
      <c r="G43" s="31"/>
      <c r="H43" s="31"/>
      <c r="I43" s="31">
        <v>1</v>
      </c>
      <c r="J43" s="31"/>
      <c r="K43" s="31"/>
      <c r="L43" s="31"/>
      <c r="M43" s="31">
        <v>1</v>
      </c>
      <c r="N43"/>
    </row>
    <row r="44" spans="1:14" x14ac:dyDescent="0.35">
      <c r="A44" t="s">
        <v>249</v>
      </c>
      <c r="B44" s="31"/>
      <c r="C44" s="31"/>
      <c r="D44" s="31"/>
      <c r="E44" s="31"/>
      <c r="F44" s="31"/>
      <c r="G44" s="31"/>
      <c r="H44" s="31"/>
      <c r="I44" s="31">
        <v>3</v>
      </c>
      <c r="J44" s="31"/>
      <c r="K44" s="31"/>
      <c r="L44" s="31"/>
      <c r="M44" s="31">
        <v>3</v>
      </c>
      <c r="N44"/>
    </row>
    <row r="45" spans="1:14" x14ac:dyDescent="0.35">
      <c r="A45" t="s">
        <v>265</v>
      </c>
      <c r="B45" s="31"/>
      <c r="C45" s="31"/>
      <c r="D45" s="31"/>
      <c r="E45" s="31"/>
      <c r="F45" s="31"/>
      <c r="G45" s="31"/>
      <c r="H45" s="31"/>
      <c r="I45" s="31"/>
      <c r="J45" s="31">
        <v>1</v>
      </c>
      <c r="K45" s="31"/>
      <c r="L45" s="31"/>
      <c r="M45" s="31">
        <v>1</v>
      </c>
      <c r="N45"/>
    </row>
    <row r="46" spans="1:14" x14ac:dyDescent="0.35">
      <c r="A46" t="s">
        <v>266</v>
      </c>
      <c r="B46" s="31"/>
      <c r="C46" s="31"/>
      <c r="D46" s="31"/>
      <c r="E46" s="31"/>
      <c r="F46" s="31"/>
      <c r="G46" s="31"/>
      <c r="H46" s="31"/>
      <c r="I46" s="31"/>
      <c r="J46" s="31">
        <v>1</v>
      </c>
      <c r="K46" s="31"/>
      <c r="L46" s="31"/>
      <c r="M46" s="31">
        <v>1</v>
      </c>
      <c r="N46"/>
    </row>
    <row r="47" spans="1:14" x14ac:dyDescent="0.35">
      <c r="A47" t="s">
        <v>284</v>
      </c>
      <c r="B47" s="31"/>
      <c r="C47" s="31"/>
      <c r="D47" s="31"/>
      <c r="E47" s="31"/>
      <c r="F47" s="31"/>
      <c r="G47" s="31"/>
      <c r="H47" s="31"/>
      <c r="I47" s="31">
        <v>1</v>
      </c>
      <c r="J47" s="31">
        <v>1</v>
      </c>
      <c r="K47" s="31"/>
      <c r="L47" s="31"/>
      <c r="M47" s="31">
        <v>2</v>
      </c>
      <c r="N47"/>
    </row>
    <row r="48" spans="1:14" x14ac:dyDescent="0.35">
      <c r="A48" t="s">
        <v>294</v>
      </c>
      <c r="B48" s="31"/>
      <c r="C48" s="31"/>
      <c r="D48" s="31"/>
      <c r="E48" s="31"/>
      <c r="F48" s="31"/>
      <c r="G48" s="31"/>
      <c r="H48" s="31"/>
      <c r="I48" s="31"/>
      <c r="J48" s="31"/>
      <c r="K48" s="31">
        <v>4</v>
      </c>
      <c r="L48" s="31">
        <v>1</v>
      </c>
      <c r="M48" s="31">
        <v>5</v>
      </c>
      <c r="N48"/>
    </row>
    <row r="49" spans="1:14" x14ac:dyDescent="0.35">
      <c r="A49" t="s">
        <v>298</v>
      </c>
      <c r="B49" s="31"/>
      <c r="C49" s="31"/>
      <c r="D49" s="31"/>
      <c r="E49" s="31"/>
      <c r="F49" s="31"/>
      <c r="G49" s="31"/>
      <c r="H49" s="31"/>
      <c r="I49" s="31"/>
      <c r="J49" s="31"/>
      <c r="K49" s="31">
        <v>3</v>
      </c>
      <c r="L49" s="31"/>
      <c r="M49" s="31">
        <v>3</v>
      </c>
      <c r="N49"/>
    </row>
    <row r="50" spans="1:14" x14ac:dyDescent="0.35">
      <c r="A50" t="s">
        <v>300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>
        <v>2</v>
      </c>
      <c r="M50" s="31">
        <v>2</v>
      </c>
      <c r="N50"/>
    </row>
    <row r="51" spans="1:14" x14ac:dyDescent="0.35">
      <c r="A51" t="s">
        <v>301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>
        <v>1</v>
      </c>
      <c r="M51" s="31">
        <v>1</v>
      </c>
      <c r="N51"/>
    </row>
    <row r="52" spans="1:14" x14ac:dyDescent="0.35">
      <c r="A52" t="s">
        <v>302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>
        <v>2</v>
      </c>
      <c r="M52" s="31">
        <v>2</v>
      </c>
      <c r="N52"/>
    </row>
    <row r="53" spans="1:14" x14ac:dyDescent="0.35">
      <c r="A53" t="s">
        <v>303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>
        <v>1</v>
      </c>
      <c r="M53" s="31">
        <v>1</v>
      </c>
      <c r="N53"/>
    </row>
    <row r="54" spans="1:14" x14ac:dyDescent="0.35">
      <c r="A54" t="s">
        <v>304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>
        <v>1</v>
      </c>
      <c r="M54" s="31">
        <v>1</v>
      </c>
      <c r="N54"/>
    </row>
    <row r="55" spans="1:14" x14ac:dyDescent="0.35">
      <c r="A55" t="s">
        <v>305</v>
      </c>
      <c r="B55" s="31"/>
      <c r="C55" s="31"/>
      <c r="D55" s="31"/>
      <c r="E55" s="31"/>
      <c r="F55" s="31"/>
      <c r="G55" s="31"/>
      <c r="H55" s="31"/>
      <c r="I55" s="31"/>
      <c r="J55" s="31"/>
      <c r="K55" s="31">
        <v>5</v>
      </c>
      <c r="L55" s="31">
        <v>10</v>
      </c>
      <c r="M55" s="31">
        <v>15</v>
      </c>
      <c r="N55"/>
    </row>
    <row r="56" spans="1:14" x14ac:dyDescent="0.35">
      <c r="A56" t="s">
        <v>309</v>
      </c>
      <c r="B56" s="31"/>
      <c r="C56" s="31"/>
      <c r="D56" s="31"/>
      <c r="E56" s="31"/>
      <c r="F56" s="31"/>
      <c r="G56" s="31"/>
      <c r="H56" s="31"/>
      <c r="I56" s="31"/>
      <c r="J56" s="31"/>
      <c r="K56" s="31">
        <v>2</v>
      </c>
      <c r="L56" s="31"/>
      <c r="M56" s="31">
        <v>2</v>
      </c>
      <c r="N56"/>
    </row>
    <row r="57" spans="1:14" x14ac:dyDescent="0.35">
      <c r="A57" t="s">
        <v>313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>
        <v>3</v>
      </c>
      <c r="M57" s="31">
        <v>3</v>
      </c>
      <c r="N57"/>
    </row>
    <row r="58" spans="1:14" x14ac:dyDescent="0.35">
      <c r="A58" t="s">
        <v>314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>
        <v>4</v>
      </c>
      <c r="M58" s="31">
        <v>4</v>
      </c>
      <c r="N58"/>
    </row>
    <row r="59" spans="1:14" x14ac:dyDescent="0.35">
      <c r="A59" t="s">
        <v>342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>
        <v>1</v>
      </c>
      <c r="M59" s="31">
        <v>1</v>
      </c>
      <c r="N59"/>
    </row>
    <row r="60" spans="1:14" x14ac:dyDescent="0.35">
      <c r="A60" t="s">
        <v>135</v>
      </c>
      <c r="B60" s="31">
        <v>13</v>
      </c>
      <c r="C60" s="31">
        <v>16</v>
      </c>
      <c r="D60" s="31">
        <v>69</v>
      </c>
      <c r="E60" s="31">
        <v>88</v>
      </c>
      <c r="F60" s="31">
        <v>115</v>
      </c>
      <c r="G60" s="31">
        <v>90</v>
      </c>
      <c r="H60" s="31">
        <v>49</v>
      </c>
      <c r="I60" s="31">
        <v>87</v>
      </c>
      <c r="J60" s="31">
        <v>48</v>
      </c>
      <c r="K60" s="31">
        <v>74</v>
      </c>
      <c r="L60" s="31">
        <v>107</v>
      </c>
      <c r="M60" s="31">
        <v>756</v>
      </c>
      <c r="N60"/>
    </row>
    <row r="61" spans="1:14" x14ac:dyDescent="0.35">
      <c r="K61"/>
      <c r="L61"/>
      <c r="M61"/>
      <c r="N61"/>
    </row>
    <row r="62" spans="1:14" x14ac:dyDescent="0.35">
      <c r="K62"/>
      <c r="L62"/>
      <c r="M62"/>
      <c r="N62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2021-05-02T08:15:58Z</cp:lastPrinted>
  <dcterms:created xsi:type="dcterms:W3CDTF">2020-07-09T14:04:13Z</dcterms:created>
  <dcterms:modified xsi:type="dcterms:W3CDTF">2021-05-03T14:19:38Z</dcterms:modified>
</cp:coreProperties>
</file>