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ales_Inv Listing\Sales_Inv listing 2021\"/>
    </mc:Choice>
  </mc:AlternateContent>
  <xr:revisionPtr revIDLastSave="0" documentId="13_ncr:1_{2902598D-2098-4F2E-B40F-012C731CA171}" xr6:coauthVersionLast="47" xr6:coauthVersionMax="47" xr10:uidLastSave="{00000000-0000-0000-0000-000000000000}"/>
  <bookViews>
    <workbookView xWindow="-110" yWindow="-110" windowWidth="19420" windowHeight="10420" tabRatio="777" activeTab="1" xr2:uid="{EBDAF350-97A4-4361-97A3-81F05068FE08}"/>
  </bookViews>
  <sheets>
    <sheet name="Customer Aging" sheetId="5" r:id="rId1"/>
    <sheet name="Raw Sales" sheetId="4" r:id="rId2"/>
    <sheet name="Customer Payment Term" sheetId="9" r:id="rId3"/>
    <sheet name="Transport_by month (estimate)" sheetId="7" r:id="rId4"/>
    <sheet name="Sales_by Inv No &amp; by customer" sheetId="6" r:id="rId5"/>
    <sheet name="Sales Qty_by product" sheetId="8" r:id="rId6"/>
  </sheets>
  <definedNames>
    <definedName name="_xlnm._FilterDatabase" localSheetId="1" hidden="1">'Raw Sales'!$A$1:$T$389</definedName>
    <definedName name="_xlnm.Print_Area" localSheetId="0">'Customer Aging'!$AM$3:$AW$125</definedName>
    <definedName name="_xlnm.Print_Area" localSheetId="2">'Customer Payment Term'!$A$1:$K$22</definedName>
    <definedName name="_xlnm.Print_Area" localSheetId="5">'Sales Qty_by product'!$A$1:$L$49</definedName>
    <definedName name="_xlnm.Print_Area" localSheetId="4">'Sales_by Inv No &amp; by customer'!$N$2:$Z$107</definedName>
    <definedName name="_xlnm.Print_Area" localSheetId="3">'Transport_by month (estimate)'!$A$3:$E$11</definedName>
  </definedNames>
  <calcPr calcId="191029" iterateDelta="1E-4"/>
  <pivotCaches>
    <pivotCache cacheId="13" r:id="rId7"/>
    <pivotCache cacheId="14" r:id="rId8"/>
    <pivotCache cacheId="1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5" i="4" l="1"/>
  <c r="O371" i="4"/>
  <c r="O372" i="4"/>
  <c r="O373" i="4"/>
  <c r="O370" i="4"/>
  <c r="O369" i="4"/>
  <c r="O368" i="4"/>
  <c r="O271" i="4"/>
  <c r="O272" i="4"/>
  <c r="O273" i="4"/>
  <c r="O270" i="4"/>
  <c r="O230" i="4"/>
  <c r="L386" i="4" l="1"/>
  <c r="L387" i="4"/>
  <c r="L388" i="4"/>
  <c r="L389" i="4"/>
  <c r="P389" i="4" l="1"/>
  <c r="P388" i="4"/>
  <c r="P387" i="4"/>
  <c r="P386" i="4"/>
  <c r="B386" i="4"/>
  <c r="C386" i="4"/>
  <c r="P385" i="4"/>
  <c r="P384" i="4"/>
  <c r="P383" i="4"/>
  <c r="B385" i="4"/>
  <c r="C385" i="4"/>
  <c r="K343" i="4"/>
  <c r="L343" i="4" s="1"/>
  <c r="K344" i="4"/>
  <c r="M344" i="4" s="1"/>
  <c r="K345" i="4"/>
  <c r="L345" i="4" s="1"/>
  <c r="K346" i="4"/>
  <c r="M346" i="4" s="1"/>
  <c r="K347" i="4"/>
  <c r="L347" i="4" s="1"/>
  <c r="K348" i="4"/>
  <c r="M348" i="4" s="1"/>
  <c r="K349" i="4"/>
  <c r="L349" i="4" s="1"/>
  <c r="K350" i="4"/>
  <c r="L350" i="4" s="1"/>
  <c r="K351" i="4"/>
  <c r="L351" i="4" s="1"/>
  <c r="K352" i="4"/>
  <c r="M352" i="4" s="1"/>
  <c r="K353" i="4"/>
  <c r="M353" i="4" s="1"/>
  <c r="K354" i="4"/>
  <c r="L354" i="4" s="1"/>
  <c r="K355" i="4"/>
  <c r="L355" i="4" s="1"/>
  <c r="K356" i="4"/>
  <c r="M356" i="4" s="1"/>
  <c r="K357" i="4"/>
  <c r="M357" i="4" s="1"/>
  <c r="K358" i="4"/>
  <c r="L358" i="4" s="1"/>
  <c r="K359" i="4"/>
  <c r="L359" i="4" s="1"/>
  <c r="K360" i="4"/>
  <c r="M360" i="4" s="1"/>
  <c r="K361" i="4"/>
  <c r="L361" i="4" s="1"/>
  <c r="K362" i="4"/>
  <c r="M362" i="4" s="1"/>
  <c r="K363" i="4"/>
  <c r="L363" i="4" s="1"/>
  <c r="K364" i="4"/>
  <c r="M364" i="4" s="1"/>
  <c r="K365" i="4"/>
  <c r="L365" i="4" s="1"/>
  <c r="K366" i="4"/>
  <c r="L366" i="4" s="1"/>
  <c r="K367" i="4"/>
  <c r="L367" i="4" s="1"/>
  <c r="K368" i="4"/>
  <c r="M368" i="4" s="1"/>
  <c r="K369" i="4"/>
  <c r="L369" i="4" s="1"/>
  <c r="K370" i="4"/>
  <c r="L370" i="4" s="1"/>
  <c r="K371" i="4"/>
  <c r="L371" i="4" s="1"/>
  <c r="K372" i="4"/>
  <c r="M372" i="4" s="1"/>
  <c r="K373" i="4"/>
  <c r="M373" i="4" s="1"/>
  <c r="K374" i="4"/>
  <c r="L374" i="4" s="1"/>
  <c r="K375" i="4"/>
  <c r="L375" i="4" s="1"/>
  <c r="K376" i="4"/>
  <c r="M376" i="4" s="1"/>
  <c r="K377" i="4"/>
  <c r="L377" i="4" s="1"/>
  <c r="K378" i="4"/>
  <c r="M378" i="4" s="1"/>
  <c r="K379" i="4"/>
  <c r="L379" i="4" s="1"/>
  <c r="K380" i="4"/>
  <c r="M380" i="4" s="1"/>
  <c r="K381" i="4"/>
  <c r="L381" i="4" s="1"/>
  <c r="K382" i="4"/>
  <c r="L382" i="4" s="1"/>
  <c r="K383" i="4"/>
  <c r="L383" i="4" s="1"/>
  <c r="K384" i="4"/>
  <c r="K385" i="4"/>
  <c r="L385" i="4" s="1"/>
  <c r="B384" i="4"/>
  <c r="C384" i="4"/>
  <c r="B383" i="4"/>
  <c r="C383" i="4"/>
  <c r="B381" i="4"/>
  <c r="C381" i="4"/>
  <c r="B382" i="4"/>
  <c r="C382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M365" i="4" l="1"/>
  <c r="L353" i="4"/>
  <c r="M381" i="4"/>
  <c r="M370" i="4"/>
  <c r="M354" i="4"/>
  <c r="L356" i="4"/>
  <c r="M358" i="4"/>
  <c r="M369" i="4"/>
  <c r="L360" i="4"/>
  <c r="L348" i="4"/>
  <c r="L380" i="4"/>
  <c r="L373" i="4"/>
  <c r="M374" i="4"/>
  <c r="M349" i="4"/>
  <c r="L376" i="4"/>
  <c r="L362" i="4"/>
  <c r="L344" i="4"/>
  <c r="L378" i="4"/>
  <c r="L364" i="4"/>
  <c r="L357" i="4"/>
  <c r="L346" i="4"/>
  <c r="M384" i="4"/>
  <c r="L384" i="4"/>
  <c r="M377" i="4"/>
  <c r="L372" i="4"/>
  <c r="M366" i="4"/>
  <c r="M361" i="4"/>
  <c r="M350" i="4"/>
  <c r="M345" i="4"/>
  <c r="M382" i="4"/>
  <c r="L368" i="4"/>
  <c r="L352" i="4"/>
  <c r="M385" i="4"/>
  <c r="M383" i="4"/>
  <c r="M379" i="4"/>
  <c r="M375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31" i="4" l="1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O238" i="4"/>
  <c r="O239" i="4"/>
  <c r="O240" i="4"/>
  <c r="O241" i="4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37" i="4"/>
  <c r="P238" i="4"/>
  <c r="P239" i="4"/>
  <c r="P240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O179" i="4"/>
  <c r="O180" i="4"/>
  <c r="O251" i="4"/>
  <c r="P251" i="4" s="1"/>
  <c r="P241" i="4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61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398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398" i="4"/>
  <c r="P270" i="4"/>
  <c r="P398" i="4" s="1"/>
  <c r="O402" i="4" l="1"/>
  <c r="O405" i="4" s="1"/>
  <c r="Q39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<sst xmlns="http://schemas.openxmlformats.org/spreadsheetml/2006/main" count="3923" uniqueCount="467">
  <si>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</si>
  <si>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</si>
  <si>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</si>
  <si>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</si>
  <si>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</si>
  <si>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</si>
  <si>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</si>
  <si>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</si>
  <si>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</si>
  <si>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</si>
  <si>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</si>
  <si>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</si>
  <si>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</si>
  <si>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</si>
  <si>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</si>
  <si>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</si>
  <si>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</si>
  <si>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</si>
  <si>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</si>
  <si>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</si>
  <si>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</si>
  <si>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</si>
  <si>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</si>
  <si>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</si>
  <si>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</si>
  <si>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</si>
  <si>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</si>
  <si>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</si>
  <si>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</si>
  <si>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</si>
  <si>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</si>
  <si>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</si>
  <si>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</si>
  <si>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</si>
  <si>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</si>
  <si>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</si>
  <si>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</si>
  <si>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</si>
  <si>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</si>
  <si>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</si>
  <si>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</si>
  <si>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</si>
  <si>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</si>
  <si>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</si>
  <si>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</si>
  <si>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</si>
  <si>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</si>
  <si>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</si>
  <si>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</si>
  <si>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</si>
  <si>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</si>
  <si>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</si>
  <si>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</si>
  <si>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</si>
  <si>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</si>
  <si>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</si>
  <si>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</si>
  <si>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</si>
  <si>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</si>
  <si>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</si>
  <si>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</si>
  <si>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</si>
  <si>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</si>
  <si>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</si>
  <si>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</si>
  <si>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</si>
  <si>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</si>
  <si>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</si>
  <si>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</si>
  <si>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</si>
  <si>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</si>
  <si>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</si>
  <si>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</si>
  <si>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</si>
  <si>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</si>
  <si>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</si>
  <si>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</si>
  <si>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</si>
  <si>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</si>
  <si>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</si>
  <si>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</si>
  <si>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</si>
  <si>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</si>
  <si>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</si>
  <si>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</si>
  <si>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</si>
  <si>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</si>
  <si>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</si>
  <si>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</si>
  <si>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</si>
  <si>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</si>
  <si>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</si>
  <si>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</si>
  <si>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</si>
  <si>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</si>
  <si>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</si>
  <si>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</si>
  <si>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</si>
  <si>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</si>
  <si>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</si>
  <si>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</si>
  <si>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</si>
  <si>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</si>
  <si>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</si>
  <si>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</si>
  <si>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</si>
  <si>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</si>
  <si>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</si>
  <si>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</si>
  <si>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</si>
  <si>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</si>
  <si>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</si>
  <si>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</si>
  <si>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</si>
  <si>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</si>
  <si>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</si>
  <si>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</si>
  <si>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</si>
  <si>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</si>
  <si>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</si>
  <si>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</si>
  <si>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</si>
  <si>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</si>
  <si>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</si>
  <si>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</si>
  <si>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</si>
  <si>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</si>
  <si>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</si>
  <si>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</si>
  <si>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</si>
  <si>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</si>
  <si>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</si>
  <si>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</si>
  <si>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</si>
  <si>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</si>
  <si>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</si>
  <si>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</si>
  <si>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</si>
  <si>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</si>
  <si>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</si>
  <si>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</si>
  <si>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</si>
  <si>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</si>
  <si>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</si>
  <si>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</si>
  <si>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</si>
  <si>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</si>
  <si>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</si>
  <si>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</si>
  <si>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</si>
  <si>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</si>
  <si>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</si>
  <si>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</si>
  <si>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</si>
  <si>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</si>
  <si>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</si>
  <si>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</si>
  <si>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</si>
  <si>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</si>
  <si>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</si>
  <si>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</si>
  <si>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</si>
  <si>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</si>
  <si>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</si>
  <si>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</si>
  <si>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</si>
  <si>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</si>
  <si>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</si>
  <si>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</si>
  <si>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</si>
  <si>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</si>
  <si>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</si>
  <si>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</si>
  <si>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</si>
  <si>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</si>
  <si>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</si>
  <si>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</si>
  <si>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</si>
  <si>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</si>
  <si>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</si>
  <si>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</si>
  <si>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</si>
  <si>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</si>
  <si>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</si>
  <si>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</si>
  <si>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</si>
  <si>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</si>
  <si>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</si>
  <si>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</si>
  <si>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</si>
  <si>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</si>
  <si>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</si>
  <si>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</si>
  <si>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</si>
  <si>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</si>
  <si>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</si>
  <si>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</si>
  <si>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</si>
  <si>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</si>
  <si>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</si>
  <si>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</si>
  <si>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</si>
  <si>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</si>
  <si>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</si>
  <si>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</si>
  <si>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</si>
  <si>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</si>
  <si>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</si>
  <si>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</si>
  <si>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</si>
  <si>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</si>
  <si>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</si>
  <si>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</si>
  <si>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</si>
  <si>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</si>
  <si>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</si>
  <si>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</si>
  <si>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</si>
  <si>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</si>
  <si>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</si>
  <si>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</si>
  <si>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</si>
  <si>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</si>
  <si>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</si>
  <si>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</si>
  <si>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</si>
  <si>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</si>
  <si>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</si>
  <si>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</si>
  <si>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</si>
  <si>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</si>
  <si>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</si>
  <si>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</si>
  <si>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</si>
  <si>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</si>
  <si>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</si>
  <si>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</si>
  <si>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</si>
  <si>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</si>
  <si>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</si>
  <si>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</si>
  <si>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</si>
  <si>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</si>
  <si>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</si>
  <si>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</si>
  <si>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</si>
  <si>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</si>
  <si>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</si>
  <si>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</si>
  <si>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</si>
  <si>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</si>
  <si>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</si>
  <si>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</si>
  <si>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</si>
  <si>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</si>
  <si>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</si>
  <si>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</si>
  <si>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</si>
  <si>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</si>
  <si>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</si>
  <si>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</si>
  <si>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</si>
  <si>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</si>
  <si>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</si>
  <si>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</si>
  <si>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</si>
  <si>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</si>
  <si>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</si>
  <si>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</si>
  <si>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</si>
  <si>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</si>
  <si>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</si>
  <si>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</si>
  <si>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</si>
  <si>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</si>
  <si>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</si>
  <si>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</si>
  <si>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</si>
  <si>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</si>
  <si>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</si>
  <si>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</si>
  <si>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</si>
  <si>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</si>
  <si>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</si>
  <si>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</si>
  <si>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</si>
  <si>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</si>
  <si>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</si>
  <si>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</si>
  <si>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</si>
  <si>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</si>
  <si>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</si>
  <si>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</si>
  <si>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</si>
  <si>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</si>
  <si>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</si>
  <si>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</si>
  <si>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</si>
  <si>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</si>
  <si>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</si>
  <si>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</si>
  <si>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</si>
  <si>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</si>
  <si>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</si>
  <si>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</si>
  <si>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</si>
  <si>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</si>
  <si>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</si>
  <si>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</si>
  <si>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</si>
  <si>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RA Aerosil (10kg)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</si>
  <si>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</si>
  <si>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</si>
  <si>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</si>
  <si>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</si>
  <si>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</si>
  <si>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</si>
  <si>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</si>
  <si>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</si>
  <si>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</si>
  <si>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</si>
  <si>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</si>
  <si>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</si>
  <si>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</si>
  <si>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</si>
  <si>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</si>
  <si>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</si>
  <si>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</si>
  <si>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</si>
  <si>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</si>
  <si>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</si>
  <si>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</si>
  <si>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</si>
  <si>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</si>
  <si>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</si>
  <si>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</si>
  <si>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</si>
  <si>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</si>
  <si>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</si>
  <si>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</si>
  <si>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</si>
  <si>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</si>
  <si>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</si>
  <si>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</si>
  <si>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</si>
  <si>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</si>
  <si>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</si>
  <si>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</si>
  <si>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</si>
  <si>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</si>
  <si>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</si>
  <si>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</si>
  <si>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</si>
  <si>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</si>
  <si>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</si>
  <si>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</si>
  <si>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</si>
  <si>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</si>
  <si>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</si>
  <si>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</si>
  <si>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</si>
  <si>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</si>
  <si>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</si>
  <si>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</si>
  <si>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</si>
  <si>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</si>
  <si>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</si>
  <si>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</si>
  <si>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</si>
  <si>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</si>
  <si>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</si>
  <si>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</si>
  <si>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</si>
  <si>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</si>
  <si>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</si>
  <si>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</si>
  <si>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</si>
  <si>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</si>
  <si>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</si>
  <si>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</si>
  <si>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</si>
  <si>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</si>
  <si>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</si>
  <si>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</si>
  <si>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</si>
  <si>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</si>
  <si>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</si>
  <si>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</si>
  <si>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</si>
  <si>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</si>
  <si>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</si>
  <si>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</si>
  <si>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</si>
  <si>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</si>
  <si>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</si>
  <si>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</si>
  <si>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</si>
  <si>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</si>
  <si>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</si>
  <si>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</si>
  <si>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</si>
  <si>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</si>
  <si>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</si>
  <si>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</si>
  <si>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</si>
  <si>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</si>
  <si>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Refer Cash Book 30/9 - Total collection = "C"</t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</si>
  <si>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</si>
  <si>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</si>
  <si>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</si>
  <si>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</si>
  <si>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</si>
  <si>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</si>
  <si>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</si>
  <si>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</si>
  <si>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</si>
  <si>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</si>
  <si>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</si>
  <si>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</si>
  <si>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</si>
  <si>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</si>
  <si>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</si>
  <si>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</si>
  <si>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</si>
  <si>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</si>
  <si>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</si>
  <si>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</si>
  <si>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</si>
  <si>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</si>
  <si>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</si>
  <si>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</si>
  <si>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</si>
  <si>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</si>
  <si>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</si>
  <si>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</si>
  <si>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</si>
  <si>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</si>
  <si>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</si>
  <si>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</si>
  <si>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</si>
  <si>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</si>
  <si>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</si>
  <si>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</si>
  <si>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</si>
  <si>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</si>
  <si>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</si>
  <si>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</si>
  <si>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</si>
  <si>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</si>
  <si>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</si>
  <si>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</si>
  <si>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</si>
  <si>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</si>
  <si>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</si>
  <si>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</si>
  <si>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</si>
  <si>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</si>
  <si>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</si>
  <si>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</si>
  <si>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</si>
  <si>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</si>
  <si>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</si>
  <si>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</si>
  <si>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</si>
  <si>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</si>
  <si>
    <t>Chq HL 012137 dd 20/10/21</t>
  </si>
  <si>
    <t>Statement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</si>
</sst>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8" fillId="0" borderId="0" xfId="0" applyFont="1"/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5" fillId="0" borderId="0" xfId="1" applyFont="1"/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4" fontId="11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0" fontId="0" fillId="12" borderId="0" xfId="0" applyFill="1"/>
    <xf numFmtId="0" fontId="0" fillId="12" borderId="0" xfId="0" applyNumberFormat="1" applyFill="1"/>
  </cellXfs>
  <cellStyles count="2">
    <cellStyle name="Comma" xfId="1" builtinId="3"/>
    <cellStyle name="Normal" xfId="0" builtinId="0"/>
  </cellStyles>
  <dxfs count="18">
    <dxf>
      <fill>
        <patternFill patternType="solid">
          <bgColor rgb="FF99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99FFCC"/>
      <color rgb="FF99FF99"/>
      <color rgb="FFCCFFCC"/>
      <color rgb="FF66FF66"/>
      <color rgb="FFFF99FF"/>
      <color rgb="FFFFCCFF"/>
      <color rgb="FFFFFF00"/>
      <color rgb="FF4BEB35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04.096684490738" createdVersion="7" refreshedVersion="7" minRefreshableVersion="3" recordCount="369" xr:uid="{EF8EF3FF-965A-4A6B-A532-31CCA86D2700}">
  <cacheSource type="worksheet">
    <worksheetSource ref="A1:T370" sheet="Raw Sales"/>
  </cacheSource>
  <cacheFields count="20">
    <cacheField name="Invoice Date" numFmtId="14">
      <sharedItems containsSemiMixedTypes="0" containsNonDate="0" containsDate="1" containsString="0" minDate="2019-12-23T00:00:00" maxDate="2021-10-24T00:00:00"/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42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</sharedItems>
    </cacheField>
    <cacheField name="Customer Code" numFmtId="0">
      <sharedItems/>
    </cacheField>
    <cacheField name="Customer Name" numFmtId="0">
      <sharedItems count="2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</sharedItems>
    </cacheField>
    <cacheField name="Product" numFmtId="0">
      <sharedItems count="73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A Aerosil (10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W (225Kg)"/>
        <s v="RK Smooth Cream (25kg)"/>
      </sharedItems>
    </cacheField>
    <cacheField name="Qty" numFmtId="0">
      <sharedItems containsSemiMixedTypes="0" containsString="0" containsNumber="1" containsInteger="1" minValue="1" maxValue="12"/>
    </cacheField>
    <cacheField name="Payment Term" numFmtId="0">
      <sharedItems/>
    </cacheField>
    <cacheField name="Term" numFmtId="0">
      <sharedItems containsMixedTypes="1" containsNumber="1" containsInteger="1" minValue="0" maxValue="120"/>
    </cacheField>
    <cacheField name="Due date" numFmtId="14">
      <sharedItems containsSemiMixedTypes="0" containsNonDate="0" containsDate="1" containsString="0" minDate="2019-12-23T00:00:00" maxDate="2022-02-03T00:00:00"/>
    </cacheField>
    <cacheField name="Period (Due)" numFmtId="0">
      <sharedItems containsSemiMixedTypes="0" containsString="0" containsNumber="1" containsInteger="1" minValue="1" maxValue="12"/>
    </cacheField>
    <cacheField name="Year (Due)" numFmtId="0">
      <sharedItems containsSemiMixedTypes="0" containsString="0" containsNumber="1" containsInteger="1" minValue="2019" maxValue="2022"/>
    </cacheField>
    <cacheField name="Sales Amount" numFmtId="0">
      <sharedItems containsSemiMixedTypes="0" containsString="0" containsNumber="1" minValue="0" maxValue="10428"/>
    </cacheField>
    <cacheField name="Collection" numFmtId="0">
      <sharedItems containsString="0" containsBlank="1" containsNumber="1" minValue="-8976" maxValue="0"/>
    </cacheField>
    <cacheField name="Outstanding" numFmtId="0">
      <sharedItems containsString="0" containsBlank="1" containsNumber="1" minValue="0" maxValue="10428"/>
    </cacheField>
    <cacheField name="Total Sales " numFmtId="43">
      <sharedItems containsSemiMixedTypes="0" containsString="0" containsNumber="1" minValue="1530" maxValue="542339.7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04.096685069446" createdVersion="7" refreshedVersion="7" minRefreshableVersion="3" recordCount="366" xr:uid="{41A1250F-0EFF-428A-B207-47DFC68FA91B}">
  <cacheSource type="worksheet">
    <worksheetSource ref="A1:T367" sheet="Raw Sales"/>
  </cacheSource>
  <cacheFields count="20">
    <cacheField name="Invoice Date" numFmtId="14">
      <sharedItems containsSemiMixedTypes="0" containsNonDate="0" containsDate="1" containsString="0" minDate="2019-12-23T00:00:00" maxDate="2021-10-21T00:00:00"/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/>
    </cacheField>
    <cacheField name="Invoice No" numFmtId="0">
      <sharedItems count="141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</sharedItems>
    </cacheField>
    <cacheField name="Customer Code" numFmtId="0">
      <sharedItems/>
    </cacheField>
    <cacheField name="Customer Name" numFmtId="0">
      <sharedItems count="2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1" maxValue="12"/>
    </cacheField>
    <cacheField name="Payment Term" numFmtId="0">
      <sharedItems/>
    </cacheField>
    <cacheField name="Term" numFmtId="0">
      <sharedItems containsMixedTypes="1" containsNumber="1" containsInteger="1" minValue="0" maxValue="120"/>
    </cacheField>
    <cacheField name="Due date" numFmtId="14">
      <sharedItems containsSemiMixedTypes="0" containsNonDate="0" containsDate="1" containsString="0" minDate="2019-12-23T00:00:00" maxDate="2022-02-03T00:00:00"/>
    </cacheField>
    <cacheField name="Period (Due)" numFmtId="0">
      <sharedItems containsSemiMixedTypes="0" containsString="0" containsNumber="1" containsInteger="1" minValue="1" maxValue="12"/>
    </cacheField>
    <cacheField name="Year (Due)" numFmtId="0">
      <sharedItems containsSemiMixedTypes="0" containsString="0" containsNumber="1" containsInteger="1" minValue="2019" maxValue="2022"/>
    </cacheField>
    <cacheField name="Sales Amount" numFmtId="0">
      <sharedItems containsSemiMixedTypes="0" containsString="0" containsNumber="1" minValue="0" maxValue="10428"/>
    </cacheField>
    <cacheField name="Collection" numFmtId="0">
      <sharedItems containsString="0" containsBlank="1" containsNumber="1" minValue="-8976" maxValue="0"/>
    </cacheField>
    <cacheField name="Outstanding" numFmtId="0">
      <sharedItems containsString="0" containsBlank="1" containsNumber="1" minValue="0" maxValue="10428"/>
    </cacheField>
    <cacheField name="Total Sales " numFmtId="43">
      <sharedItems containsSemiMixedTypes="0" containsString="0" containsNumber="1" minValue="1530" maxValue="538977.7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04.098729976853" createdVersion="7" refreshedVersion="7" minRefreshableVersion="3" recordCount="388" xr:uid="{1EEFF405-BBD8-4D74-ACBF-15F725048A91}">
  <cacheSource type="worksheet">
    <worksheetSource ref="A1:T389" sheet="Raw Sales"/>
  </cacheSource>
  <cacheFields count="20">
    <cacheField name="Invoice Date" numFmtId="14">
      <sharedItems containsSemiMixedTypes="0" containsNonDate="0" containsDate="1" containsString="0" minDate="2019-12-23T00:00:00" maxDate="2021-10-31T00:00:00" count="111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49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</sharedItems>
    </cacheField>
    <cacheField name="Customer Code" numFmtId="0">
      <sharedItems count="19">
        <s v="C00000001"/>
        <s v="C00000002"/>
        <s v="C00000003"/>
        <s v="C00000004"/>
        <s v="C00000005"/>
        <s v="C00000006"/>
        <s v="C00000007"/>
        <s v="C00000008"/>
        <s v="C00000009"/>
        <s v="C00000010"/>
        <s v="C00000011"/>
        <s v="C00000013"/>
        <s v="C00000014"/>
        <s v="C00000015"/>
        <s v="C00000016"/>
        <s v="C00000017"/>
        <s v="C00000018"/>
        <s v="C00000019"/>
        <s v="C00000020"/>
      </sharedItems>
    </cacheField>
    <cacheField name="Customer Name" numFmtId="0">
      <sharedItems count="2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</sharedItems>
    </cacheField>
    <cacheField name="Product" numFmtId="0">
      <sharedItems count="74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A Aerosil (10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W (225Kg)"/>
        <s v="RK Smooth Cream (25kg)"/>
        <s v="RA CSM 450 37kg 79m(L) X 1040mm(W)"/>
      </sharedItems>
    </cacheField>
    <cacheField name="Qty" numFmtId="0">
      <sharedItems containsSemiMixedTypes="0" containsString="0" containsNumber="1" containsInteger="1" minValue="1" maxValue="14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2-02-26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11748"/>
    </cacheField>
    <cacheField name="Collection" numFmtId="0">
      <sharedItems containsString="0" containsBlank="1" containsNumber="1" minValue="-8976" maxValue="0"/>
    </cacheField>
    <cacheField name="Outstanding" numFmtId="0">
      <sharedItems containsString="0" containsBlank="1" containsNumber="1" minValue="0" maxValue="11748"/>
    </cacheField>
    <cacheField name="Total Sales " numFmtId="43">
      <sharedItems containsSemiMixedTypes="0" containsString="0" containsNumber="1" minValue="1530" maxValue="596818.9499999999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d v="2019-12-23T00:00:00"/>
    <x v="0"/>
    <x v="0"/>
    <x v="0"/>
    <s v="C00000001"/>
    <x v="0"/>
    <x v="0"/>
    <n v="1"/>
    <s v="Cash"/>
    <n v="0"/>
    <d v="2019-12-23T00:00:00"/>
    <n v="12"/>
    <n v="2019"/>
    <n v="1530"/>
    <n v="-1530"/>
    <n v="0"/>
    <n v="1530"/>
    <s v="Trsf"/>
    <s v="Trsf 29/5"/>
    <m/>
  </r>
  <r>
    <d v="2019-12-23T00:00:00"/>
    <x v="0"/>
    <x v="0"/>
    <x v="0"/>
    <s v="C00000001"/>
    <x v="0"/>
    <x v="1"/>
    <n v="6"/>
    <s v="Cash"/>
    <n v="0"/>
    <d v="2019-12-23T00:00:00"/>
    <n v="12"/>
    <n v="2019"/>
    <n v="1443"/>
    <n v="-1443"/>
    <n v="0"/>
    <n v="2973"/>
    <s v="Trsf"/>
    <s v="Trsf 29/5"/>
    <m/>
  </r>
  <r>
    <d v="2020-06-02T00:00:00"/>
    <x v="1"/>
    <x v="1"/>
    <x v="1"/>
    <s v="C00000001"/>
    <x v="0"/>
    <x v="2"/>
    <n v="2"/>
    <s v="Cash"/>
    <n v="0"/>
    <d v="2020-06-02T00:00:00"/>
    <n v="6"/>
    <n v="2020"/>
    <n v="480"/>
    <n v="-480"/>
    <n v="0"/>
    <n v="3453"/>
    <s v="Trsf"/>
    <s v="Trsf 24/6"/>
    <m/>
  </r>
  <r>
    <d v="2020-06-11T00:00:00"/>
    <x v="1"/>
    <x v="1"/>
    <x v="2"/>
    <s v="C00000002"/>
    <x v="1"/>
    <x v="0"/>
    <n v="1"/>
    <s v="Cash"/>
    <n v="0"/>
    <d v="2020-06-11T00:00:00"/>
    <n v="6"/>
    <n v="2020"/>
    <n v="1395"/>
    <n v="-1395"/>
    <n v="0"/>
    <n v="4848"/>
    <s v="Chq"/>
    <s v="Chq 13/6"/>
    <m/>
  </r>
  <r>
    <d v="2020-06-11T00:00:00"/>
    <x v="1"/>
    <x v="1"/>
    <x v="2"/>
    <s v="C00000002"/>
    <x v="1"/>
    <x v="3"/>
    <n v="1"/>
    <s v="Cash"/>
    <n v="0"/>
    <d v="2020-06-11T00:00:00"/>
    <n v="6"/>
    <n v="2020"/>
    <n v="672"/>
    <n v="-672"/>
    <n v="0"/>
    <n v="5520"/>
    <s v="Chq"/>
    <s v="Chq 13/6"/>
    <m/>
  </r>
  <r>
    <d v="2020-06-17T00:00:00"/>
    <x v="1"/>
    <x v="1"/>
    <x v="3"/>
    <s v="C00000001"/>
    <x v="0"/>
    <x v="0"/>
    <n v="1"/>
    <s v="Cash"/>
    <n v="0"/>
    <d v="2020-06-17T00:00:00"/>
    <n v="6"/>
    <n v="2020"/>
    <n v="1530"/>
    <n v="-1530"/>
    <n v="0"/>
    <n v="7050"/>
    <s v="Trsf"/>
    <s v="Trsf 24/6"/>
    <m/>
  </r>
  <r>
    <d v="2020-06-17T00:00:00"/>
    <x v="1"/>
    <x v="1"/>
    <x v="3"/>
    <s v="C00000001"/>
    <x v="0"/>
    <x v="1"/>
    <n v="3"/>
    <s v="Cash"/>
    <n v="0"/>
    <d v="2020-06-17T00:00:00"/>
    <n v="6"/>
    <n v="2020"/>
    <n v="720"/>
    <n v="-720"/>
    <n v="0"/>
    <n v="7770"/>
    <s v="Trsf"/>
    <s v="Trsf 24/6"/>
    <m/>
  </r>
  <r>
    <d v="2020-06-17T00:00:00"/>
    <x v="1"/>
    <x v="1"/>
    <x v="3"/>
    <s v="C00000001"/>
    <x v="0"/>
    <x v="4"/>
    <n v="2"/>
    <s v="Cash"/>
    <n v="0"/>
    <d v="2020-06-17T00:00:00"/>
    <n v="6"/>
    <n v="2020"/>
    <n v="185"/>
    <n v="-185"/>
    <n v="0"/>
    <n v="7955"/>
    <s v="Trsf"/>
    <s v="Trsf 24/6"/>
    <m/>
  </r>
  <r>
    <d v="2020-06-22T00:00:00"/>
    <x v="1"/>
    <x v="1"/>
    <x v="4"/>
    <s v="C00000003"/>
    <x v="2"/>
    <x v="0"/>
    <n v="1"/>
    <s v="T45"/>
    <n v="45"/>
    <d v="2020-08-06T00:00:00"/>
    <n v="8"/>
    <n v="2020"/>
    <n v="1642.5"/>
    <n v="-1642.5"/>
    <n v="0"/>
    <n v="9597.5"/>
    <s v="PD Chq"/>
    <s v="PD chq 8/8, RM1,827.00 &amp; Cash RM0.50"/>
    <m/>
  </r>
  <r>
    <d v="2020-06-22T00:00:00"/>
    <x v="1"/>
    <x v="1"/>
    <x v="4"/>
    <s v="C00000003"/>
    <x v="2"/>
    <x v="4"/>
    <n v="2"/>
    <s v="T45"/>
    <n v="45"/>
    <d v="2020-08-06T00:00:00"/>
    <n v="8"/>
    <n v="2020"/>
    <n v="185"/>
    <n v="-185"/>
    <n v="0"/>
    <n v="9782.5"/>
    <s v="PD Chq"/>
    <s v="PD chq 8/8, RM1,827.00 &amp; Cash RM0.50"/>
    <m/>
  </r>
  <r>
    <d v="2020-07-01T00:00:00"/>
    <x v="2"/>
    <x v="1"/>
    <x v="5"/>
    <s v="C00000004"/>
    <x v="3"/>
    <x v="5"/>
    <n v="9"/>
    <s v="T120"/>
    <s v="120"/>
    <d v="2020-10-29T00:00:00"/>
    <n v="10"/>
    <n v="2020"/>
    <n v="1836"/>
    <n v="-1836"/>
    <n v="0"/>
    <n v="11618.5"/>
    <s v="Term"/>
    <s v="Chq 16/11/2020"/>
    <m/>
  </r>
  <r>
    <d v="2020-07-14T00:00:00"/>
    <x v="2"/>
    <x v="1"/>
    <x v="6"/>
    <s v="C00000003"/>
    <x v="2"/>
    <x v="6"/>
    <n v="1"/>
    <s v="T45"/>
    <n v="45"/>
    <d v="2020-08-28T00:00:00"/>
    <n v="8"/>
    <n v="2020"/>
    <n v="1200"/>
    <n v="-1200"/>
    <n v="0"/>
    <n v="12818.5"/>
    <s v="PD Chq"/>
    <s v="PD chq 16/8"/>
    <m/>
  </r>
  <r>
    <d v="2020-07-15T00:00:00"/>
    <x v="2"/>
    <x v="1"/>
    <x v="7"/>
    <s v="C00000001"/>
    <x v="0"/>
    <x v="7"/>
    <n v="1"/>
    <s v="Cash"/>
    <n v="0"/>
    <d v="2020-07-15T00:00:00"/>
    <n v="7"/>
    <n v="2020"/>
    <n v="1496"/>
    <n v="-1496"/>
    <n v="0"/>
    <n v="14314.5"/>
    <s v="Trsf"/>
    <s v="Trsf 28/7"/>
    <m/>
  </r>
  <r>
    <d v="2020-07-15T00:00:00"/>
    <x v="2"/>
    <x v="1"/>
    <x v="7"/>
    <s v="C00000001"/>
    <x v="0"/>
    <x v="4"/>
    <n v="4"/>
    <s v="Cash"/>
    <n v="0"/>
    <d v="2020-07-15T00:00:00"/>
    <n v="7"/>
    <n v="2020"/>
    <n v="370"/>
    <n v="-370"/>
    <n v="0"/>
    <n v="14684.5"/>
    <s v="Trsf"/>
    <s v="Trsf 28/7"/>
    <m/>
  </r>
  <r>
    <d v="2020-07-15T00:00:00"/>
    <x v="2"/>
    <x v="1"/>
    <x v="7"/>
    <s v="C00000001"/>
    <x v="0"/>
    <x v="8"/>
    <n v="1"/>
    <s v="Cash"/>
    <n v="0"/>
    <d v="2020-07-15T00:00:00"/>
    <n v="7"/>
    <n v="2020"/>
    <n v="232"/>
    <n v="-232"/>
    <n v="0"/>
    <n v="14916.5"/>
    <s v="Trsf"/>
    <s v="Trsf 28/7"/>
    <s v="Delivered 22/7/20"/>
  </r>
  <r>
    <d v="2020-08-01T00:00:00"/>
    <x v="3"/>
    <x v="1"/>
    <x v="8"/>
    <s v="C00000004"/>
    <x v="3"/>
    <x v="7"/>
    <n v="2"/>
    <s v="T120"/>
    <s v="120"/>
    <d v="2020-11-29T00:00:00"/>
    <n v="11"/>
    <n v="2020"/>
    <n v="2508"/>
    <n v="-2508"/>
    <n v="0"/>
    <n v="17424.5"/>
    <s v="Term"/>
    <s v="Chq 1/12/2020"/>
    <m/>
  </r>
  <r>
    <d v="2020-08-08T00:00:00"/>
    <x v="3"/>
    <x v="1"/>
    <x v="9"/>
    <s v="C00000004"/>
    <x v="3"/>
    <x v="7"/>
    <n v="2"/>
    <s v="T120"/>
    <s v="120"/>
    <d v="2020-12-06T00:00:00"/>
    <n v="12"/>
    <n v="2020"/>
    <n v="2508"/>
    <n v="-2508"/>
    <n v="0"/>
    <n v="19932.5"/>
    <s v="Term"/>
    <s v="Chq 1/12/2020"/>
    <m/>
  </r>
  <r>
    <d v="2020-08-08T00:00:00"/>
    <x v="3"/>
    <x v="1"/>
    <x v="10"/>
    <s v="C00000004"/>
    <x v="3"/>
    <x v="9"/>
    <n v="2"/>
    <s v="T120"/>
    <s v="120"/>
    <d v="2020-12-06T00:00:00"/>
    <n v="12"/>
    <n v="2020"/>
    <n v="324"/>
    <n v="-324"/>
    <n v="0"/>
    <n v="20256.5"/>
    <s v="Term"/>
    <s v="Chq 1/12/2020"/>
    <m/>
  </r>
  <r>
    <d v="2020-08-10T00:00:00"/>
    <x v="3"/>
    <x v="1"/>
    <x v="11"/>
    <s v="C00000005"/>
    <x v="4"/>
    <x v="7"/>
    <n v="1"/>
    <s v="Cash"/>
    <n v="0"/>
    <d v="2020-08-10T00:00:00"/>
    <n v="8"/>
    <n v="2020"/>
    <n v="1496"/>
    <n v="-1496"/>
    <n v="0"/>
    <n v="21752.5"/>
    <s v="Chq"/>
    <s v="Chq 10/8"/>
    <m/>
  </r>
  <r>
    <d v="2020-08-10T00:00:00"/>
    <x v="3"/>
    <x v="1"/>
    <x v="11"/>
    <s v="C00000005"/>
    <x v="4"/>
    <x v="4"/>
    <n v="1"/>
    <s v="Cash"/>
    <n v="0"/>
    <d v="2020-08-10T00:00:00"/>
    <n v="8"/>
    <n v="2020"/>
    <n v="90"/>
    <n v="-90"/>
    <n v="0"/>
    <n v="21842.5"/>
    <s v="Chq"/>
    <s v="Chq 10/8"/>
    <m/>
  </r>
  <r>
    <d v="2020-08-10T00:00:00"/>
    <x v="3"/>
    <x v="1"/>
    <x v="12"/>
    <s v="C00000003"/>
    <x v="2"/>
    <x v="7"/>
    <n v="2"/>
    <s v="T45"/>
    <n v="45"/>
    <d v="2020-09-24T00:00:00"/>
    <n v="9"/>
    <n v="2020"/>
    <n v="3036"/>
    <n v="-3036"/>
    <n v="0"/>
    <n v="24878.5"/>
    <s v="PD Chq"/>
    <s v="PD chq 13/9, RM1,700/- &amp; 20/9, RM1,706/-"/>
    <m/>
  </r>
  <r>
    <d v="2020-08-10T00:00:00"/>
    <x v="3"/>
    <x v="1"/>
    <x v="12"/>
    <s v="C00000003"/>
    <x v="2"/>
    <x v="4"/>
    <n v="4"/>
    <s v="T45"/>
    <n v="45"/>
    <d v="2020-09-24T00:00:00"/>
    <n v="9"/>
    <n v="2020"/>
    <n v="370"/>
    <n v="-370"/>
    <n v="0"/>
    <n v="25248.5"/>
    <s v="PD Chq"/>
    <s v="PD chq 13/9, RM1,700/- &amp; 20/9, RM1,706/-"/>
    <m/>
  </r>
  <r>
    <d v="2020-08-12T00:00:00"/>
    <x v="3"/>
    <x v="1"/>
    <x v="13"/>
    <s v="C00000001"/>
    <x v="0"/>
    <x v="7"/>
    <n v="1"/>
    <s v="Cash"/>
    <n v="0"/>
    <d v="2020-08-12T00:00:00"/>
    <n v="8"/>
    <n v="2020"/>
    <n v="1496"/>
    <n v="-1496"/>
    <n v="0"/>
    <n v="26744.5"/>
    <s v="Trsf"/>
    <s v="Trsf 23/8"/>
    <m/>
  </r>
  <r>
    <d v="2020-08-12T00:00:00"/>
    <x v="3"/>
    <x v="1"/>
    <x v="13"/>
    <s v="C00000001"/>
    <x v="0"/>
    <x v="1"/>
    <n v="4"/>
    <s v="Cash"/>
    <n v="0"/>
    <d v="2020-08-12T00:00:00"/>
    <n v="8"/>
    <n v="2020"/>
    <n v="962"/>
    <n v="-962"/>
    <n v="0"/>
    <n v="27706.5"/>
    <s v="Trsf"/>
    <s v="Trsf 23/8"/>
    <m/>
  </r>
  <r>
    <d v="2020-08-12T00:00:00"/>
    <x v="3"/>
    <x v="1"/>
    <x v="13"/>
    <s v="C00000001"/>
    <x v="0"/>
    <x v="8"/>
    <n v="2"/>
    <s v="Cash"/>
    <n v="0"/>
    <d v="2020-08-12T00:00:00"/>
    <n v="8"/>
    <n v="2020"/>
    <n v="464"/>
    <n v="-464"/>
    <n v="0"/>
    <n v="28170.5"/>
    <s v="Trsf"/>
    <s v="Trsf 23/8"/>
    <m/>
  </r>
  <r>
    <d v="2020-08-13T00:00:00"/>
    <x v="3"/>
    <x v="1"/>
    <x v="14"/>
    <s v="C00000001"/>
    <x v="0"/>
    <x v="2"/>
    <n v="4"/>
    <s v="Cash"/>
    <n v="0"/>
    <d v="2020-08-13T00:00:00"/>
    <n v="8"/>
    <n v="2020"/>
    <n v="960"/>
    <n v="-960"/>
    <n v="0"/>
    <n v="29130.5"/>
    <s v="Trsf"/>
    <s v="Trsf 23/8"/>
    <m/>
  </r>
  <r>
    <d v="2020-08-19T00:00:00"/>
    <x v="3"/>
    <x v="1"/>
    <x v="15"/>
    <s v="C00000003"/>
    <x v="2"/>
    <x v="10"/>
    <n v="1"/>
    <s v="T45"/>
    <n v="45"/>
    <d v="2020-10-03T00:00:00"/>
    <n v="10"/>
    <n v="2020"/>
    <n v="367.2"/>
    <n v="-367.2"/>
    <n v="0"/>
    <n v="29497.7"/>
    <s v="PD Chq"/>
    <s v="PD Chq 27/9, RM1,270.20"/>
    <m/>
  </r>
  <r>
    <d v="2020-08-19T00:00:00"/>
    <x v="3"/>
    <x v="1"/>
    <x v="16"/>
    <s v="C00000006"/>
    <x v="5"/>
    <x v="7"/>
    <n v="1"/>
    <s v="Cash"/>
    <n v="0"/>
    <d v="2020-08-19T00:00:00"/>
    <n v="8"/>
    <n v="2020"/>
    <n v="1496"/>
    <n v="-1496"/>
    <n v="0"/>
    <n v="30993.7"/>
    <s v="Chq"/>
    <s v="Chq 19/8"/>
    <m/>
  </r>
  <r>
    <d v="2020-08-19T00:00:00"/>
    <x v="3"/>
    <x v="1"/>
    <x v="16"/>
    <s v="C00000006"/>
    <x v="5"/>
    <x v="5"/>
    <n v="1"/>
    <s v="Cash"/>
    <n v="0"/>
    <d v="2020-08-19T00:00:00"/>
    <n v="8"/>
    <n v="2020"/>
    <n v="210"/>
    <n v="-210"/>
    <n v="0"/>
    <n v="31203.7"/>
    <s v="Chq"/>
    <s v="Chq 19/8"/>
    <m/>
  </r>
  <r>
    <d v="2020-08-22T00:00:00"/>
    <x v="3"/>
    <x v="1"/>
    <x v="17"/>
    <s v="C00000007"/>
    <x v="6"/>
    <x v="10"/>
    <n v="4"/>
    <s v="T60"/>
    <n v="60"/>
    <d v="2020-10-21T00:00:00"/>
    <n v="10"/>
    <n v="2020"/>
    <n v="1296"/>
    <n v="-1296"/>
    <n v="0"/>
    <n v="32499.7"/>
    <s v="Term"/>
    <s v="Due 30/9/2020, Trsf IBG 1/10/2020"/>
    <m/>
  </r>
  <r>
    <d v="2020-08-22T00:00:00"/>
    <x v="3"/>
    <x v="1"/>
    <x v="17"/>
    <s v="C00000007"/>
    <x v="6"/>
    <x v="5"/>
    <n v="4"/>
    <s v="T60"/>
    <n v="60"/>
    <d v="2020-10-21T00:00:00"/>
    <n v="10"/>
    <n v="2020"/>
    <n v="840"/>
    <n v="-840"/>
    <n v="0"/>
    <n v="33339.699999999997"/>
    <s v="Term"/>
    <s v="Due 30/9/2020, Trsf IBG 1/10/2020"/>
    <m/>
  </r>
  <r>
    <d v="2020-08-22T00:00:00"/>
    <x v="3"/>
    <x v="1"/>
    <x v="17"/>
    <s v="C00000007"/>
    <x v="6"/>
    <x v="11"/>
    <n v="2"/>
    <s v="T60"/>
    <n v="60"/>
    <d v="2020-10-21T00:00:00"/>
    <n v="10"/>
    <n v="2020"/>
    <n v="460"/>
    <n v="-460"/>
    <n v="0"/>
    <n v="33799.699999999997"/>
    <s v="Term"/>
    <s v="Due 30/9/2020, Trsf IBG 1/10/2020"/>
    <m/>
  </r>
  <r>
    <d v="2020-08-22T00:00:00"/>
    <x v="3"/>
    <x v="1"/>
    <x v="17"/>
    <s v="C00000007"/>
    <x v="6"/>
    <x v="4"/>
    <n v="4"/>
    <s v="T60"/>
    <n v="60"/>
    <d v="2020-10-21T00:00:00"/>
    <n v="10"/>
    <n v="2020"/>
    <n v="360"/>
    <n v="-360"/>
    <n v="0"/>
    <n v="34159.699999999997"/>
    <s v="Term"/>
    <s v="Due 30/9/2020, Trsf IBG 1/10/2020"/>
    <m/>
  </r>
  <r>
    <d v="2020-08-22T00:00:00"/>
    <x v="3"/>
    <x v="1"/>
    <x v="18"/>
    <s v="C00000008"/>
    <x v="7"/>
    <x v="7"/>
    <n v="1"/>
    <s v="Cash"/>
    <n v="0"/>
    <d v="2020-08-22T00:00:00"/>
    <n v="8"/>
    <n v="2020"/>
    <n v="1452"/>
    <n v="-1452"/>
    <n v="0"/>
    <n v="35611.699999999997"/>
    <s v="Trsf"/>
    <s v="Trsf 24/8"/>
    <m/>
  </r>
  <r>
    <d v="2020-08-24T00:00:00"/>
    <x v="3"/>
    <x v="1"/>
    <x v="19"/>
    <s v="C00000003"/>
    <x v="2"/>
    <x v="7"/>
    <n v="1"/>
    <s v="T45"/>
    <n v="45"/>
    <d v="2020-10-08T00:00:00"/>
    <n v="10"/>
    <n v="2020"/>
    <n v="1518"/>
    <n v="-1518"/>
    <n v="0"/>
    <n v="37129.699999999997"/>
    <s v="PD Chq"/>
    <s v="PD Chq 27/9, RM1,270.20 &amp; 11/10, RM1,000.00"/>
    <m/>
  </r>
  <r>
    <d v="2020-08-24T00:00:00"/>
    <x v="3"/>
    <x v="1"/>
    <x v="19"/>
    <s v="C00000003"/>
    <x v="2"/>
    <x v="12"/>
    <n v="4"/>
    <s v="T45"/>
    <n v="45"/>
    <d v="2020-10-08T00:00:00"/>
    <n v="10"/>
    <n v="2020"/>
    <n v="200"/>
    <n v="-200"/>
    <n v="0"/>
    <n v="37329.699999999997"/>
    <s v="PD Chq"/>
    <s v="PD Chq 11/10, RM1,000/-"/>
    <m/>
  </r>
  <r>
    <d v="2020-08-24T00:00:00"/>
    <x v="3"/>
    <x v="1"/>
    <x v="19"/>
    <s v="C00000003"/>
    <x v="2"/>
    <x v="4"/>
    <n v="2"/>
    <s v="T45"/>
    <n v="45"/>
    <d v="2020-10-08T00:00:00"/>
    <n v="10"/>
    <n v="2020"/>
    <n v="185"/>
    <n v="-185"/>
    <n v="0"/>
    <n v="37514.699999999997"/>
    <s v="PD Chq"/>
    <s v="PD Chq 11/10, RM1,000/-"/>
    <m/>
  </r>
  <r>
    <d v="2020-08-25T00:00:00"/>
    <x v="3"/>
    <x v="1"/>
    <x v="20"/>
    <s v="C00000009"/>
    <x v="8"/>
    <x v="7"/>
    <n v="1"/>
    <s v="T60"/>
    <n v="60"/>
    <d v="2020-10-24T00:00:00"/>
    <n v="10"/>
    <n v="2020"/>
    <n v="1276"/>
    <n v="-1276"/>
    <n v="0"/>
    <n v="38790.699999999997"/>
    <s v="Term"/>
    <s v="HLIB Chq No 008781, 28/11/20"/>
    <m/>
  </r>
  <r>
    <d v="2020-08-25T00:00:00"/>
    <x v="3"/>
    <x v="1"/>
    <x v="20"/>
    <s v="C00000009"/>
    <x v="8"/>
    <x v="13"/>
    <n v="1"/>
    <s v="T60"/>
    <n v="60"/>
    <d v="2020-10-24T00:00:00"/>
    <n v="10"/>
    <n v="2020"/>
    <n v="1276"/>
    <n v="-1276"/>
    <n v="0"/>
    <n v="40066.699999999997"/>
    <s v="Term"/>
    <s v="HLIB Chq No 008781, 28/11/20"/>
    <m/>
  </r>
  <r>
    <d v="2020-08-25T00:00:00"/>
    <x v="3"/>
    <x v="1"/>
    <x v="21"/>
    <s v="C00000001"/>
    <x v="0"/>
    <x v="7"/>
    <n v="1"/>
    <s v="Cash"/>
    <n v="0"/>
    <d v="2020-08-25T00:00:00"/>
    <n v="8"/>
    <n v="2020"/>
    <n v="1496"/>
    <n v="-1496"/>
    <n v="0"/>
    <n v="41562.699999999997"/>
    <s v="Trsf"/>
    <s v="Trsf 1/9/2020"/>
    <m/>
  </r>
  <r>
    <d v="2020-08-27T00:00:00"/>
    <x v="3"/>
    <x v="1"/>
    <x v="22"/>
    <s v="C00000010"/>
    <x v="9"/>
    <x v="7"/>
    <n v="4"/>
    <s v="T120"/>
    <s v="120"/>
    <d v="2020-12-25T00:00:00"/>
    <n v="12"/>
    <n v="2020"/>
    <n v="5280"/>
    <n v="-5280"/>
    <n v="0"/>
    <n v="46842.7"/>
    <s v="Term"/>
    <s v="Trsf 23/12/2020"/>
    <m/>
  </r>
  <r>
    <d v="2020-08-27T00:00:00"/>
    <x v="3"/>
    <x v="1"/>
    <x v="22"/>
    <s v="C00000010"/>
    <x v="9"/>
    <x v="1"/>
    <n v="2"/>
    <s v="T120"/>
    <s v="120"/>
    <d v="2020-12-25T00:00:00"/>
    <n v="12"/>
    <n v="2020"/>
    <n v="444"/>
    <n v="-444"/>
    <n v="0"/>
    <n v="47286.7"/>
    <s v="Term"/>
    <s v="Trsf 23/12/2020"/>
    <m/>
  </r>
  <r>
    <d v="2020-08-27T00:00:00"/>
    <x v="3"/>
    <x v="1"/>
    <x v="22"/>
    <s v="C00000010"/>
    <x v="9"/>
    <x v="12"/>
    <n v="5"/>
    <s v="T120"/>
    <s v="120"/>
    <d v="2020-12-25T00:00:00"/>
    <n v="12"/>
    <n v="2020"/>
    <n v="275"/>
    <n v="-275"/>
    <n v="0"/>
    <n v="47561.7"/>
    <s v="Term"/>
    <s v="Trsf 23/12/2020"/>
    <m/>
  </r>
  <r>
    <d v="2020-08-27T00:00:00"/>
    <x v="3"/>
    <x v="1"/>
    <x v="22"/>
    <s v="C00000010"/>
    <x v="9"/>
    <x v="4"/>
    <n v="4"/>
    <s v="T120"/>
    <s v="120"/>
    <d v="2020-12-25T00:00:00"/>
    <n v="12"/>
    <n v="2020"/>
    <n v="360"/>
    <n v="-360"/>
    <n v="0"/>
    <n v="47921.7"/>
    <s v="Term"/>
    <s v="Trsf 23/12/2020"/>
    <m/>
  </r>
  <r>
    <d v="2020-08-27T00:00:00"/>
    <x v="3"/>
    <x v="1"/>
    <x v="22"/>
    <s v="C00000010"/>
    <x v="9"/>
    <x v="14"/>
    <n v="1"/>
    <s v="T120"/>
    <s v="120"/>
    <d v="2020-12-25T00:00:00"/>
    <n v="12"/>
    <n v="2020"/>
    <n v="375"/>
    <n v="-375"/>
    <n v="0"/>
    <n v="48296.7"/>
    <s v="Term"/>
    <s v="Trsf 23/12/2020"/>
    <m/>
  </r>
  <r>
    <d v="2020-09-01T00:00:00"/>
    <x v="4"/>
    <x v="1"/>
    <x v="23"/>
    <s v="C00000008"/>
    <x v="7"/>
    <x v="15"/>
    <n v="2"/>
    <s v="Cash"/>
    <n v="0"/>
    <d v="2020-09-01T00:00:00"/>
    <n v="9"/>
    <n v="2020"/>
    <n v="2948"/>
    <n v="-2948"/>
    <n v="0"/>
    <n v="51244.7"/>
    <s v="Trsf"/>
    <s v="Trsf 7/9/2020"/>
    <m/>
  </r>
  <r>
    <d v="2020-09-01T00:00:00"/>
    <x v="4"/>
    <x v="1"/>
    <x v="23"/>
    <s v="C00000008"/>
    <x v="7"/>
    <x v="5"/>
    <n v="4"/>
    <s v="Cash"/>
    <n v="0"/>
    <d v="2020-09-01T00:00:00"/>
    <n v="9"/>
    <n v="2020"/>
    <n v="840"/>
    <n v="-840"/>
    <n v="0"/>
    <n v="52084.7"/>
    <s v="Trsf"/>
    <s v="Trsf 7/9/2020"/>
    <m/>
  </r>
  <r>
    <d v="2020-09-01T00:00:00"/>
    <x v="4"/>
    <x v="1"/>
    <x v="23"/>
    <s v="C00000008"/>
    <x v="7"/>
    <x v="4"/>
    <n v="2"/>
    <s v="Cash"/>
    <n v="0"/>
    <d v="2020-09-01T00:00:00"/>
    <n v="9"/>
    <n v="2020"/>
    <n v="180"/>
    <n v="-180"/>
    <n v="0"/>
    <n v="52264.7"/>
    <s v="Trsf"/>
    <s v="Trsf 7/9/2020"/>
    <m/>
  </r>
  <r>
    <d v="2020-09-02T00:00:00"/>
    <x v="4"/>
    <x v="1"/>
    <x v="24"/>
    <s v="C00000001"/>
    <x v="0"/>
    <x v="6"/>
    <n v="1"/>
    <s v="Cash"/>
    <n v="0"/>
    <d v="2020-09-02T00:00:00"/>
    <n v="9"/>
    <n v="2020"/>
    <n v="1250"/>
    <n v="-1250"/>
    <n v="0"/>
    <n v="53514.7"/>
    <s v="Trsf"/>
    <s v="Trsf 5/9/2020"/>
    <s v="Delived on 3/9/2020"/>
  </r>
  <r>
    <d v="2020-09-05T00:00:00"/>
    <x v="4"/>
    <x v="1"/>
    <x v="25"/>
    <s v="C00000001"/>
    <x v="0"/>
    <x v="15"/>
    <n v="1"/>
    <s v="Cash"/>
    <n v="0"/>
    <d v="2020-09-05T00:00:00"/>
    <n v="9"/>
    <n v="2020"/>
    <n v="1496"/>
    <n v="-1496"/>
    <n v="0"/>
    <n v="55010.7"/>
    <s v="Trsf"/>
    <s v="Trsf 5/9/2020"/>
    <m/>
  </r>
  <r>
    <d v="2020-09-05T00:00:00"/>
    <x v="4"/>
    <x v="1"/>
    <x v="25"/>
    <s v="C00000001"/>
    <x v="0"/>
    <x v="1"/>
    <n v="4"/>
    <s v="Cash"/>
    <n v="0"/>
    <d v="2020-09-05T00:00:00"/>
    <n v="9"/>
    <n v="2020"/>
    <n v="962"/>
    <n v="-962"/>
    <n v="0"/>
    <n v="55972.7"/>
    <s v="Trsf"/>
    <s v="Trsf 5/9/2020"/>
    <m/>
  </r>
  <r>
    <d v="2020-09-17T00:00:00"/>
    <x v="4"/>
    <x v="1"/>
    <x v="26"/>
    <s v="C00000004"/>
    <x v="3"/>
    <x v="7"/>
    <n v="5"/>
    <s v="T120"/>
    <s v="120"/>
    <d v="2021-01-15T00:00:00"/>
    <n v="1"/>
    <n v="2021"/>
    <n v="6270"/>
    <n v="-6270"/>
    <n v="0"/>
    <n v="62242.7"/>
    <s v="Term"/>
    <s v="PD HLB 004649, 25/1/2021"/>
    <m/>
  </r>
  <r>
    <d v="2020-09-17T00:00:00"/>
    <x v="4"/>
    <x v="1"/>
    <x v="26"/>
    <s v="C00000004"/>
    <x v="3"/>
    <x v="13"/>
    <n v="1"/>
    <s v="T120"/>
    <s v="120"/>
    <d v="2021-01-15T00:00:00"/>
    <n v="1"/>
    <n v="2021"/>
    <n v="1254"/>
    <n v="-1254"/>
    <n v="0"/>
    <n v="63496.7"/>
    <s v="Term"/>
    <s v="PD HLB 004649, 25/1/2021"/>
    <m/>
  </r>
  <r>
    <d v="2020-09-17T00:00:00"/>
    <x v="4"/>
    <x v="1"/>
    <x v="26"/>
    <s v="C00000004"/>
    <x v="3"/>
    <x v="10"/>
    <n v="3"/>
    <s v="T120"/>
    <s v="120"/>
    <d v="2021-01-15T00:00:00"/>
    <n v="1"/>
    <n v="2021"/>
    <n v="874.80000000000007"/>
    <n v="-874.80000000000007"/>
    <n v="0"/>
    <n v="64371.5"/>
    <s v="Term"/>
    <s v="PD HLB 004649, 25/1/2021"/>
    <m/>
  </r>
  <r>
    <d v="2020-09-17T00:00:00"/>
    <x v="4"/>
    <x v="1"/>
    <x v="26"/>
    <s v="C00000004"/>
    <x v="3"/>
    <x v="16"/>
    <n v="3"/>
    <s v="T120"/>
    <s v="120"/>
    <d v="2021-01-15T00:00:00"/>
    <n v="1"/>
    <n v="2021"/>
    <n v="874.80000000000007"/>
    <n v="-874.80000000000007"/>
    <n v="0"/>
    <n v="65246.3"/>
    <s v="Term"/>
    <s v="PD HLB 004649, 25/1/2021"/>
    <m/>
  </r>
  <r>
    <d v="2020-09-17T00:00:00"/>
    <x v="4"/>
    <x v="1"/>
    <x v="26"/>
    <s v="C00000004"/>
    <x v="3"/>
    <x v="5"/>
    <n v="6"/>
    <s v="T120"/>
    <s v="120"/>
    <d v="2021-01-15T00:00:00"/>
    <n v="1"/>
    <n v="2021"/>
    <n v="1224"/>
    <n v="-1224"/>
    <n v="0"/>
    <n v="66470.3"/>
    <s v="Term"/>
    <s v="PD HLB 004649, 25/1/2021"/>
    <m/>
  </r>
  <r>
    <d v="2020-09-17T00:00:00"/>
    <x v="4"/>
    <x v="1"/>
    <x v="26"/>
    <s v="C00000004"/>
    <x v="3"/>
    <x v="4"/>
    <n v="4"/>
    <s v="T120"/>
    <s v="120"/>
    <d v="2021-01-15T00:00:00"/>
    <n v="1"/>
    <n v="2021"/>
    <n v="360"/>
    <n v="-360"/>
    <n v="0"/>
    <n v="66830.3"/>
    <s v="Term"/>
    <s v="PD HLB 004649, 25/1/2021"/>
    <m/>
  </r>
  <r>
    <d v="2020-09-17T00:00:00"/>
    <x v="4"/>
    <x v="1"/>
    <x v="26"/>
    <s v="C00000004"/>
    <x v="3"/>
    <x v="17"/>
    <n v="1"/>
    <s v="T120"/>
    <s v="120"/>
    <d v="2021-01-15T00:00:00"/>
    <n v="1"/>
    <n v="2021"/>
    <n v="390"/>
    <n v="-390"/>
    <n v="0"/>
    <n v="67220.3"/>
    <s v="Term"/>
    <s v="PD HLB 004649, 25/1/2021"/>
    <m/>
  </r>
  <r>
    <d v="2020-09-17T00:00:00"/>
    <x v="4"/>
    <x v="1"/>
    <x v="27"/>
    <s v="C00000001"/>
    <x v="0"/>
    <x v="15"/>
    <n v="1"/>
    <s v="Cash"/>
    <n v="0"/>
    <d v="2020-09-17T00:00:00"/>
    <n v="9"/>
    <n v="2020"/>
    <n v="1496"/>
    <n v="-1496"/>
    <n v="0"/>
    <n v="68716.3"/>
    <s v="Trsf"/>
    <s v="Trst 22/9/2020"/>
    <m/>
  </r>
  <r>
    <d v="2020-09-17T00:00:00"/>
    <x v="4"/>
    <x v="1"/>
    <x v="27"/>
    <s v="C00000001"/>
    <x v="0"/>
    <x v="1"/>
    <n v="2"/>
    <s v="Cash"/>
    <n v="0"/>
    <d v="2020-09-17T00:00:00"/>
    <n v="9"/>
    <n v="2020"/>
    <n v="481"/>
    <n v="-481"/>
    <n v="0"/>
    <n v="69197.3"/>
    <s v="Trsf"/>
    <s v="Trst 22/9/2020"/>
    <m/>
  </r>
  <r>
    <d v="2020-09-22T00:00:00"/>
    <x v="4"/>
    <x v="1"/>
    <x v="28"/>
    <s v="C00000004"/>
    <x v="3"/>
    <x v="7"/>
    <n v="5"/>
    <s v="T120"/>
    <s v="120"/>
    <d v="2021-01-20T00:00:00"/>
    <n v="1"/>
    <n v="2021"/>
    <n v="6270"/>
    <n v="-6270"/>
    <n v="0"/>
    <n v="75467.3"/>
    <s v="Term"/>
    <s v="PD HLB 004649, 25/1/2021"/>
    <m/>
  </r>
  <r>
    <d v="2020-09-22T00:00:00"/>
    <x v="4"/>
    <x v="1"/>
    <x v="28"/>
    <s v="C00000004"/>
    <x v="3"/>
    <x v="13"/>
    <n v="1"/>
    <s v="T120"/>
    <s v="120"/>
    <d v="2021-01-20T00:00:00"/>
    <n v="1"/>
    <n v="2021"/>
    <n v="1254"/>
    <n v="-1254"/>
    <n v="0"/>
    <n v="76721.3"/>
    <s v="Term"/>
    <s v="PD HLB 004649, 25/1/2021"/>
    <m/>
  </r>
  <r>
    <d v="2020-09-22T00:00:00"/>
    <x v="4"/>
    <x v="1"/>
    <x v="28"/>
    <s v="C00000004"/>
    <x v="3"/>
    <x v="10"/>
    <n v="5"/>
    <s v="T120"/>
    <s v="120"/>
    <d v="2021-01-20T00:00:00"/>
    <n v="1"/>
    <n v="2021"/>
    <n v="1458"/>
    <n v="-1458"/>
    <n v="0"/>
    <n v="78179.3"/>
    <s v="Term"/>
    <s v="PD HLB 004649, 25/1/2021"/>
    <m/>
  </r>
  <r>
    <d v="2020-09-22T00:00:00"/>
    <x v="4"/>
    <x v="1"/>
    <x v="28"/>
    <s v="C00000004"/>
    <x v="3"/>
    <x v="16"/>
    <n v="2"/>
    <s v="T120"/>
    <s v="120"/>
    <d v="2021-01-20T00:00:00"/>
    <n v="1"/>
    <n v="2021"/>
    <n v="583.20000000000005"/>
    <n v="-583.20000000000005"/>
    <n v="0"/>
    <n v="78762.5"/>
    <s v="Term"/>
    <s v="PD HLB 004649, 25/1/2021"/>
    <m/>
  </r>
  <r>
    <d v="2020-09-22T00:00:00"/>
    <x v="4"/>
    <x v="1"/>
    <x v="28"/>
    <s v="C00000004"/>
    <x v="3"/>
    <x v="5"/>
    <n v="10"/>
    <s v="T120"/>
    <s v="120"/>
    <d v="2021-01-20T00:00:00"/>
    <n v="1"/>
    <n v="2021"/>
    <n v="2040"/>
    <n v="-2040"/>
    <n v="0"/>
    <n v="80802.5"/>
    <s v="Term"/>
    <s v="PD HLB 004649, 25/1/2021"/>
    <m/>
  </r>
  <r>
    <d v="2020-09-23T00:00:00"/>
    <x v="4"/>
    <x v="1"/>
    <x v="29"/>
    <s v="C00000010"/>
    <x v="9"/>
    <x v="7"/>
    <n v="5"/>
    <s v="T120"/>
    <s v="120"/>
    <d v="2021-01-21T00:00:00"/>
    <n v="1"/>
    <n v="2021"/>
    <n v="6600"/>
    <n v="-6600"/>
    <n v="0"/>
    <n v="87402.5"/>
    <s v="Term"/>
    <s v="Trsf 20/1/2021"/>
    <m/>
  </r>
  <r>
    <d v="2020-09-23T00:00:00"/>
    <x v="4"/>
    <x v="1"/>
    <x v="29"/>
    <s v="C00000010"/>
    <x v="9"/>
    <x v="1"/>
    <n v="4"/>
    <s v="T120"/>
    <s v="120"/>
    <d v="2021-01-21T00:00:00"/>
    <n v="1"/>
    <n v="2021"/>
    <n v="888"/>
    <n v="-888"/>
    <n v="0"/>
    <n v="88290.5"/>
    <s v="Term"/>
    <s v="Trsf 20/1/2021"/>
    <m/>
  </r>
  <r>
    <d v="2020-09-23T00:00:00"/>
    <x v="4"/>
    <x v="1"/>
    <x v="29"/>
    <s v="C00000010"/>
    <x v="9"/>
    <x v="12"/>
    <n v="5"/>
    <s v="T120"/>
    <s v="120"/>
    <d v="2021-01-21T00:00:00"/>
    <n v="1"/>
    <n v="2021"/>
    <n v="275"/>
    <n v="-275"/>
    <n v="0"/>
    <n v="88565.5"/>
    <s v="Term"/>
    <s v="Trsf 20/1/2021"/>
    <m/>
  </r>
  <r>
    <d v="2020-09-23T00:00:00"/>
    <x v="4"/>
    <x v="1"/>
    <x v="29"/>
    <s v="C00000010"/>
    <x v="9"/>
    <x v="4"/>
    <n v="4"/>
    <s v="T120"/>
    <s v="120"/>
    <d v="2021-01-21T00:00:00"/>
    <n v="1"/>
    <n v="2021"/>
    <n v="360"/>
    <n v="-360"/>
    <n v="0"/>
    <n v="88925.5"/>
    <s v="Term"/>
    <s v="Trsf 20/1/2021"/>
    <m/>
  </r>
  <r>
    <d v="2020-09-23T00:00:00"/>
    <x v="4"/>
    <x v="1"/>
    <x v="30"/>
    <s v="C00000001"/>
    <x v="0"/>
    <x v="8"/>
    <n v="6"/>
    <s v="Cash"/>
    <n v="0"/>
    <d v="2020-09-23T00:00:00"/>
    <n v="9"/>
    <n v="2020"/>
    <n v="1392"/>
    <n v="-1392"/>
    <n v="0"/>
    <n v="90317.5"/>
    <s v="Term"/>
    <s v="Trst 01/10/2020"/>
    <m/>
  </r>
  <r>
    <d v="2020-09-26T00:00:00"/>
    <x v="4"/>
    <x v="1"/>
    <x v="31"/>
    <s v="C00000001"/>
    <x v="0"/>
    <x v="7"/>
    <n v="1"/>
    <s v="Cash"/>
    <n v="0"/>
    <d v="2020-09-26T00:00:00"/>
    <n v="9"/>
    <n v="2020"/>
    <n v="1496"/>
    <n v="-1496"/>
    <n v="0"/>
    <n v="91813.5"/>
    <s v="Term"/>
    <s v="Trst 01/10/2020"/>
    <m/>
  </r>
  <r>
    <d v="2020-10-05T00:00:00"/>
    <x v="5"/>
    <x v="1"/>
    <x v="32"/>
    <s v="C00000005"/>
    <x v="4"/>
    <x v="15"/>
    <n v="1"/>
    <s v="Cash"/>
    <n v="0"/>
    <d v="2020-10-05T00:00:00"/>
    <n v="10"/>
    <n v="2020"/>
    <n v="1496"/>
    <n v="-1496"/>
    <n v="0"/>
    <n v="93309.5"/>
    <s v="Term"/>
    <s v="Chq 5/10 (Bank in 19/10/2020)"/>
    <m/>
  </r>
  <r>
    <d v="2020-10-05T00:00:00"/>
    <x v="5"/>
    <x v="1"/>
    <x v="33"/>
    <s v="C00000003"/>
    <x v="2"/>
    <x v="15"/>
    <n v="3"/>
    <s v="T45"/>
    <n v="45"/>
    <d v="2020-11-19T00:00:00"/>
    <n v="11"/>
    <n v="2020"/>
    <n v="4554"/>
    <n v="-4554"/>
    <n v="0"/>
    <n v="97863.5"/>
    <s v="Term"/>
    <s v="PD Chq 14/11, RM2,713/-"/>
    <m/>
  </r>
  <r>
    <d v="2020-10-05T00:00:00"/>
    <x v="5"/>
    <x v="1"/>
    <x v="33"/>
    <s v="C00000003"/>
    <x v="2"/>
    <x v="12"/>
    <n v="8"/>
    <s v="T45"/>
    <n v="45"/>
    <d v="2020-11-19T00:00:00"/>
    <n v="11"/>
    <n v="2020"/>
    <n v="400"/>
    <n v="-400"/>
    <n v="0"/>
    <n v="98263.5"/>
    <s v="Term"/>
    <s v="PD Chq 21/11, RM1,500/-"/>
    <m/>
  </r>
  <r>
    <d v="2020-10-05T00:00:00"/>
    <x v="5"/>
    <x v="1"/>
    <x v="33"/>
    <s v="C00000003"/>
    <x v="2"/>
    <x v="4"/>
    <n v="6"/>
    <s v="T45"/>
    <n v="45"/>
    <d v="2020-11-19T00:00:00"/>
    <n v="11"/>
    <n v="2020"/>
    <n v="555"/>
    <n v="-555"/>
    <n v="0"/>
    <n v="98818.5"/>
    <s v="Term"/>
    <s v="PD Chq 29/11, RM1,500/-"/>
    <m/>
  </r>
  <r>
    <d v="2020-10-05T00:00:00"/>
    <x v="5"/>
    <x v="1"/>
    <x v="33"/>
    <s v="C00000003"/>
    <x v="2"/>
    <x v="9"/>
    <n v="1"/>
    <s v="T45"/>
    <n v="45"/>
    <d v="2020-11-19T00:00:00"/>
    <n v="11"/>
    <n v="2020"/>
    <n v="204"/>
    <n v="-204"/>
    <n v="0"/>
    <n v="99022.5"/>
    <s v="Term"/>
    <s v="PD Chq 29/11, RM1,500/-"/>
    <m/>
  </r>
  <r>
    <d v="2020-10-08T00:00:00"/>
    <x v="5"/>
    <x v="1"/>
    <x v="34"/>
    <s v="C00000004"/>
    <x v="3"/>
    <x v="7"/>
    <n v="5"/>
    <s v="T120"/>
    <s v="120"/>
    <d v="2021-02-05T00:00:00"/>
    <n v="2"/>
    <n v="2021"/>
    <n v="6270"/>
    <n v="-6270"/>
    <n v="0"/>
    <n v="105292.5"/>
    <s v="Term"/>
    <s v="PD HLB 5704, 22/2/2021"/>
    <m/>
  </r>
  <r>
    <d v="2020-10-08T00:00:00"/>
    <x v="5"/>
    <x v="1"/>
    <x v="34"/>
    <s v="C00000004"/>
    <x v="3"/>
    <x v="13"/>
    <n v="1"/>
    <s v="T120"/>
    <s v="120"/>
    <d v="2021-02-05T00:00:00"/>
    <n v="2"/>
    <n v="2021"/>
    <n v="1254"/>
    <n v="-1254"/>
    <n v="0"/>
    <n v="106546.5"/>
    <s v="Term"/>
    <s v="PD HLB 5704, 22/2/2021"/>
    <m/>
  </r>
  <r>
    <d v="2020-10-08T00:00:00"/>
    <x v="5"/>
    <x v="1"/>
    <x v="34"/>
    <s v="C00000004"/>
    <x v="3"/>
    <x v="16"/>
    <n v="3"/>
    <s v="T120"/>
    <s v="120"/>
    <d v="2021-02-05T00:00:00"/>
    <n v="2"/>
    <n v="2021"/>
    <n v="874.80000000000007"/>
    <n v="-874.80000000000007"/>
    <n v="0"/>
    <n v="107421.3"/>
    <s v="Term"/>
    <s v="PD HLB 5704, 22/2/2021"/>
    <m/>
  </r>
  <r>
    <d v="2020-10-08T00:00:00"/>
    <x v="5"/>
    <x v="1"/>
    <x v="34"/>
    <s v="C00000004"/>
    <x v="3"/>
    <x v="5"/>
    <n v="10"/>
    <s v="T120"/>
    <s v="120"/>
    <d v="2021-02-05T00:00:00"/>
    <n v="2"/>
    <n v="2021"/>
    <n v="2040"/>
    <n v="-2040"/>
    <n v="0"/>
    <n v="109461.3"/>
    <s v="Term"/>
    <s v="PD HLB 5704, 22/2/2021"/>
    <m/>
  </r>
  <r>
    <d v="2020-10-08T00:00:00"/>
    <x v="5"/>
    <x v="1"/>
    <x v="34"/>
    <s v="C00000004"/>
    <x v="3"/>
    <x v="4"/>
    <n v="2"/>
    <s v="T120"/>
    <s v="120"/>
    <d v="2021-02-05T00:00:00"/>
    <n v="2"/>
    <n v="2021"/>
    <n v="180"/>
    <n v="-180"/>
    <n v="0"/>
    <n v="109641.3"/>
    <s v="Term"/>
    <s v="PD HLB 5704, 22/2/2021"/>
    <m/>
  </r>
  <r>
    <d v="2020-10-12T00:00:00"/>
    <x v="5"/>
    <x v="1"/>
    <x v="35"/>
    <s v="C00000004"/>
    <x v="3"/>
    <x v="7"/>
    <n v="6"/>
    <s v="T120"/>
    <s v="120"/>
    <d v="2021-02-09T00:00:00"/>
    <n v="2"/>
    <n v="2021"/>
    <n v="7524"/>
    <n v="-7524"/>
    <n v="0"/>
    <n v="117165.3"/>
    <s v="Term"/>
    <s v="PD HLB 5704, 22/2/2021"/>
    <m/>
  </r>
  <r>
    <d v="2020-10-12T00:00:00"/>
    <x v="5"/>
    <x v="1"/>
    <x v="35"/>
    <s v="C00000004"/>
    <x v="3"/>
    <x v="13"/>
    <n v="1"/>
    <s v="T120"/>
    <s v="120"/>
    <d v="2021-02-09T00:00:00"/>
    <n v="2"/>
    <n v="2021"/>
    <n v="1254"/>
    <n v="-1254"/>
    <n v="0"/>
    <n v="118419.3"/>
    <s v="Term"/>
    <s v="PD HLB 5704, 22/2/2021"/>
    <m/>
  </r>
  <r>
    <d v="2020-10-12T00:00:00"/>
    <x v="5"/>
    <x v="1"/>
    <x v="36"/>
    <s v="C00000001"/>
    <x v="0"/>
    <x v="15"/>
    <n v="1"/>
    <s v="Cash"/>
    <n v="0"/>
    <d v="2020-10-12T00:00:00"/>
    <n v="10"/>
    <n v="2020"/>
    <n v="1496"/>
    <n v="-1496"/>
    <n v="0"/>
    <n v="119915.3"/>
    <s v="Trsf"/>
    <s v="Trsf 19/10/2020"/>
    <m/>
  </r>
  <r>
    <d v="2020-10-12T00:00:00"/>
    <x v="5"/>
    <x v="1"/>
    <x v="36"/>
    <s v="C00000001"/>
    <x v="0"/>
    <x v="1"/>
    <n v="4"/>
    <s v="Cash"/>
    <n v="0"/>
    <d v="2020-10-12T00:00:00"/>
    <n v="10"/>
    <n v="2020"/>
    <n v="962"/>
    <n v="-962"/>
    <n v="0"/>
    <n v="120877.3"/>
    <s v="Trsf"/>
    <s v="Trsf 19/10/2020"/>
    <m/>
  </r>
  <r>
    <d v="2020-10-14T00:00:00"/>
    <x v="5"/>
    <x v="1"/>
    <x v="37"/>
    <s v="C00000007"/>
    <x v="6"/>
    <x v="5"/>
    <n v="7"/>
    <s v="T60"/>
    <n v="60"/>
    <d v="2020-12-13T00:00:00"/>
    <n v="12"/>
    <n v="2020"/>
    <n v="1470"/>
    <n v="-1470"/>
    <n v="0"/>
    <n v="122347.3"/>
    <s v="Term"/>
    <s v="Due 30/11/2020"/>
    <m/>
  </r>
  <r>
    <d v="2020-10-14T00:00:00"/>
    <x v="5"/>
    <x v="1"/>
    <x v="37"/>
    <s v="C00000007"/>
    <x v="6"/>
    <x v="4"/>
    <n v="8"/>
    <s v="T60"/>
    <n v="60"/>
    <d v="2020-12-13T00:00:00"/>
    <n v="12"/>
    <n v="2020"/>
    <n v="720"/>
    <n v="-720"/>
    <n v="0"/>
    <n v="123067.3"/>
    <s v="Term"/>
    <s v="Due 30/11/2020"/>
    <m/>
  </r>
  <r>
    <d v="2020-10-19T00:00:00"/>
    <x v="5"/>
    <x v="1"/>
    <x v="37"/>
    <s v="C00000007"/>
    <x v="6"/>
    <x v="11"/>
    <n v="2"/>
    <s v="T60"/>
    <n v="60"/>
    <d v="2020-12-18T00:00:00"/>
    <n v="12"/>
    <n v="2020"/>
    <n v="460"/>
    <n v="-460"/>
    <n v="0"/>
    <n v="123527.3"/>
    <s v="Term"/>
    <s v="Due 30/11/2020"/>
    <m/>
  </r>
  <r>
    <d v="2020-10-17T00:00:00"/>
    <x v="5"/>
    <x v="1"/>
    <x v="38"/>
    <s v="C00000003"/>
    <x v="2"/>
    <x v="18"/>
    <n v="4"/>
    <s v="T45"/>
    <n v="45"/>
    <d v="2020-12-01T00:00:00"/>
    <n v="12"/>
    <n v="2020"/>
    <n v="180"/>
    <n v="-180"/>
    <n v="0"/>
    <n v="123707.3"/>
    <s v="Term"/>
    <s v="PD Chq 22/10, RM384/-"/>
    <m/>
  </r>
  <r>
    <d v="2020-10-17T00:00:00"/>
    <x v="5"/>
    <x v="1"/>
    <x v="39"/>
    <s v="C00000003"/>
    <x v="2"/>
    <x v="9"/>
    <n v="1"/>
    <s v="T45"/>
    <n v="45"/>
    <d v="2020-12-01T00:00:00"/>
    <n v="12"/>
    <n v="2020"/>
    <n v="204"/>
    <n v="-204"/>
    <n v="0"/>
    <n v="123911.3"/>
    <s v="Term"/>
    <s v="PD Chq 22/10, RM384/-"/>
    <m/>
  </r>
  <r>
    <d v="2020-10-19T00:00:00"/>
    <x v="5"/>
    <x v="1"/>
    <x v="40"/>
    <s v="C00000001"/>
    <x v="0"/>
    <x v="2"/>
    <n v="4"/>
    <s v="Cash"/>
    <n v="0"/>
    <d v="2020-10-19T00:00:00"/>
    <n v="10"/>
    <n v="2020"/>
    <n v="960"/>
    <n v="-960"/>
    <n v="0"/>
    <n v="124871.3"/>
    <s v="Trsf"/>
    <s v="Trsf 9/11/2020"/>
    <m/>
  </r>
  <r>
    <d v="2020-10-19T00:00:00"/>
    <x v="5"/>
    <x v="1"/>
    <x v="40"/>
    <s v="C00000001"/>
    <x v="0"/>
    <x v="19"/>
    <n v="1"/>
    <s v="Cash"/>
    <n v="0"/>
    <d v="2020-10-19T00:00:00"/>
    <n v="10"/>
    <n v="2020"/>
    <n v="625"/>
    <n v="-625"/>
    <n v="0"/>
    <n v="125496.3"/>
    <s v="Trsf"/>
    <s v="Trsf 9/11/2020"/>
    <m/>
  </r>
  <r>
    <d v="2020-10-19T00:00:00"/>
    <x v="5"/>
    <x v="1"/>
    <x v="40"/>
    <s v="C00000001"/>
    <x v="0"/>
    <x v="20"/>
    <n v="1"/>
    <s v="Cash"/>
    <n v="0"/>
    <d v="2020-10-19T00:00:00"/>
    <n v="10"/>
    <n v="2020"/>
    <n v="60"/>
    <n v="-60"/>
    <n v="0"/>
    <n v="125556.3"/>
    <s v="Trsf"/>
    <s v="Trsf 9/11/2020"/>
    <m/>
  </r>
  <r>
    <d v="2020-10-19T00:00:00"/>
    <x v="5"/>
    <x v="1"/>
    <x v="41"/>
    <s v="C00000005"/>
    <x v="4"/>
    <x v="4"/>
    <n v="1"/>
    <s v="Cash"/>
    <n v="0"/>
    <d v="2020-10-19T00:00:00"/>
    <n v="10"/>
    <n v="2020"/>
    <n v="90"/>
    <n v="-90"/>
    <n v="0"/>
    <n v="125646.3"/>
    <s v="Chq"/>
    <s v="Chq CIMB 000054 28/10/2019"/>
    <m/>
  </r>
  <r>
    <d v="2020-10-21T00:00:00"/>
    <x v="5"/>
    <x v="1"/>
    <x v="42"/>
    <s v="C00000005"/>
    <x v="4"/>
    <x v="15"/>
    <n v="1"/>
    <s v="Cash"/>
    <n v="0"/>
    <d v="2020-10-21T00:00:00"/>
    <n v="10"/>
    <n v="2020"/>
    <n v="1496"/>
    <n v="-1496"/>
    <n v="0"/>
    <n v="127142.3"/>
    <s v="Chq"/>
    <s v="Chq CIMB 000050 21/10/2020"/>
    <m/>
  </r>
  <r>
    <d v="2020-10-21T00:00:00"/>
    <x v="5"/>
    <x v="1"/>
    <x v="43"/>
    <s v="C00000010"/>
    <x v="9"/>
    <x v="7"/>
    <n v="5"/>
    <s v="T120"/>
    <s v="120"/>
    <d v="2021-02-18T00:00:00"/>
    <n v="2"/>
    <n v="2021"/>
    <n v="6600"/>
    <n v="-6600"/>
    <n v="0"/>
    <n v="133742.29999999999"/>
    <s v="Term"/>
    <s v="Trsf 19/3/2021"/>
    <m/>
  </r>
  <r>
    <d v="2020-10-21T00:00:00"/>
    <x v="5"/>
    <x v="1"/>
    <x v="43"/>
    <s v="C00000010"/>
    <x v="9"/>
    <x v="1"/>
    <n v="4"/>
    <s v="T120"/>
    <s v="120"/>
    <d v="2021-02-18T00:00:00"/>
    <n v="2"/>
    <n v="2021"/>
    <n v="888"/>
    <n v="-888"/>
    <n v="0"/>
    <n v="134630.29999999999"/>
    <s v="Term"/>
    <s v="Trsf 19/3/2021"/>
    <m/>
  </r>
  <r>
    <d v="2020-10-21T00:00:00"/>
    <x v="5"/>
    <x v="1"/>
    <x v="43"/>
    <s v="C00000010"/>
    <x v="9"/>
    <x v="12"/>
    <n v="5"/>
    <s v="T120"/>
    <s v="120"/>
    <d v="2021-02-18T00:00:00"/>
    <n v="2"/>
    <n v="2021"/>
    <n v="275"/>
    <n v="-275"/>
    <n v="0"/>
    <n v="134905.29999999999"/>
    <s v="Term"/>
    <s v="Trsf 19/3/2021"/>
    <m/>
  </r>
  <r>
    <d v="2020-10-21T00:00:00"/>
    <x v="5"/>
    <x v="1"/>
    <x v="43"/>
    <s v="C00000010"/>
    <x v="9"/>
    <x v="4"/>
    <n v="4"/>
    <s v="T120"/>
    <s v="120"/>
    <d v="2021-02-18T00:00:00"/>
    <n v="2"/>
    <n v="2021"/>
    <n v="360"/>
    <n v="-360"/>
    <n v="0"/>
    <n v="135265.29999999999"/>
    <s v="Term"/>
    <s v="Trsf 19/3/2021"/>
    <m/>
  </r>
  <r>
    <d v="2020-10-26T00:00:00"/>
    <x v="5"/>
    <x v="1"/>
    <x v="44"/>
    <s v="C00000003"/>
    <x v="2"/>
    <x v="15"/>
    <n v="3"/>
    <s v="T45"/>
    <n v="45"/>
    <d v="2020-12-10T00:00:00"/>
    <n v="12"/>
    <n v="2020"/>
    <n v="4554"/>
    <n v="-4554"/>
    <n v="0"/>
    <n v="139819.29999999999"/>
    <s v="Term"/>
    <s v="PD Chq 12/10, 19/10 &amp; 26/10 "/>
    <m/>
  </r>
  <r>
    <d v="2020-10-26T00:00:00"/>
    <x v="5"/>
    <x v="1"/>
    <x v="44"/>
    <s v="C00000003"/>
    <x v="2"/>
    <x v="4"/>
    <n v="6"/>
    <s v="T45"/>
    <n v="45"/>
    <d v="2020-12-10T00:00:00"/>
    <n v="12"/>
    <n v="2020"/>
    <n v="555"/>
    <n v="-555"/>
    <n v="0"/>
    <n v="140374.29999999999"/>
    <s v="Term"/>
    <s v="RM1,700/-, RM1,700/- &amp; RM1,709/-"/>
    <m/>
  </r>
  <r>
    <d v="2020-10-31T00:00:00"/>
    <x v="5"/>
    <x v="1"/>
    <x v="45"/>
    <s v="C00000001"/>
    <x v="0"/>
    <x v="15"/>
    <n v="1"/>
    <s v="Cash"/>
    <n v="0"/>
    <d v="2020-10-31T00:00:00"/>
    <n v="10"/>
    <n v="2020"/>
    <n v="1496"/>
    <n v="-1496"/>
    <n v="0"/>
    <n v="141870.29999999999"/>
    <s v="Trsf"/>
    <s v="Trsf 9/11/2020"/>
    <m/>
  </r>
  <r>
    <d v="2020-10-31T00:00:00"/>
    <x v="5"/>
    <x v="1"/>
    <x v="45"/>
    <s v="C00000001"/>
    <x v="0"/>
    <x v="1"/>
    <n v="4"/>
    <s v="Cash"/>
    <n v="0"/>
    <d v="2020-10-31T00:00:00"/>
    <n v="10"/>
    <n v="2020"/>
    <n v="962"/>
    <n v="-962"/>
    <n v="0"/>
    <n v="142832.29999999999"/>
    <s v="Trsf"/>
    <s v="Trsf 9/11/2020"/>
    <m/>
  </r>
  <r>
    <d v="2020-10-31T00:00:00"/>
    <x v="5"/>
    <x v="1"/>
    <x v="46"/>
    <s v="C00000005"/>
    <x v="4"/>
    <x v="15"/>
    <n v="1"/>
    <s v="Cash"/>
    <n v="0"/>
    <d v="2020-10-31T00:00:00"/>
    <n v="10"/>
    <n v="2020"/>
    <n v="1496"/>
    <n v="-1496"/>
    <n v="0"/>
    <n v="144328.29999999999"/>
    <s v="Chq"/>
    <s v="Chq CIMB 000056, 31/10/2020"/>
    <m/>
  </r>
  <r>
    <d v="2020-11-09T00:00:00"/>
    <x v="6"/>
    <x v="1"/>
    <x v="47"/>
    <s v="C00000006"/>
    <x v="5"/>
    <x v="7"/>
    <n v="1"/>
    <s v="Cash"/>
    <n v="0"/>
    <d v="2020-11-09T00:00:00"/>
    <n v="11"/>
    <n v="2020"/>
    <n v="1584"/>
    <n v="-1584"/>
    <n v="0"/>
    <n v="145912.29999999999"/>
    <s v="Chq"/>
    <s v="Bank in 16/12/2020"/>
    <m/>
  </r>
  <r>
    <d v="2020-11-09T00:00:00"/>
    <x v="6"/>
    <x v="1"/>
    <x v="47"/>
    <s v="C00000006"/>
    <x v="5"/>
    <x v="5"/>
    <n v="1"/>
    <s v="Cash"/>
    <n v="0"/>
    <d v="2020-11-09T00:00:00"/>
    <n v="11"/>
    <n v="2020"/>
    <n v="210"/>
    <n v="-210"/>
    <n v="0"/>
    <n v="146122.29999999999"/>
    <s v="Chq"/>
    <s v="Bank in 16/12/2020"/>
    <m/>
  </r>
  <r>
    <d v="2020-11-09T00:00:00"/>
    <x v="6"/>
    <x v="1"/>
    <x v="47"/>
    <s v="C00000006"/>
    <x v="5"/>
    <x v="16"/>
    <n v="1"/>
    <s v="Cash"/>
    <n v="0"/>
    <d v="2020-11-09T00:00:00"/>
    <n v="11"/>
    <n v="2020"/>
    <n v="378"/>
    <n v="-378"/>
    <n v="0"/>
    <n v="146500.29999999999"/>
    <s v="Chq"/>
    <s v="Bank in 16/12/2020"/>
    <m/>
  </r>
  <r>
    <d v="2020-11-09T00:00:00"/>
    <x v="6"/>
    <x v="1"/>
    <x v="47"/>
    <s v="C00000006"/>
    <x v="5"/>
    <x v="21"/>
    <n v="1"/>
    <s v="Cash"/>
    <n v="0"/>
    <d v="2020-11-09T00:00:00"/>
    <n v="11"/>
    <n v="2020"/>
    <n v="130"/>
    <n v="-130"/>
    <n v="0"/>
    <n v="146630.29999999999"/>
    <s v="Chq"/>
    <s v="Bank in 16/12/2020"/>
    <m/>
  </r>
  <r>
    <d v="2020-11-10T00:00:00"/>
    <x v="6"/>
    <x v="1"/>
    <x v="48"/>
    <s v="C00000001"/>
    <x v="0"/>
    <x v="15"/>
    <n v="1"/>
    <s v="Cash"/>
    <n v="0"/>
    <d v="2020-11-10T00:00:00"/>
    <n v="11"/>
    <n v="2020"/>
    <n v="1584"/>
    <n v="-1584"/>
    <n v="0"/>
    <n v="148214.29999999999"/>
    <s v="Chq"/>
    <s v="Trsf 20/11/2020"/>
    <m/>
  </r>
  <r>
    <d v="2020-11-10T00:00:00"/>
    <x v="6"/>
    <x v="1"/>
    <x v="48"/>
    <s v="C00000001"/>
    <x v="0"/>
    <x v="4"/>
    <n v="4"/>
    <s v="Cash"/>
    <n v="0"/>
    <d v="2020-11-10T00:00:00"/>
    <n v="11"/>
    <n v="2020"/>
    <n v="370"/>
    <n v="-370"/>
    <n v="0"/>
    <n v="148584.29999999999"/>
    <s v="Chq"/>
    <s v="Trsf 20/11/2020"/>
    <m/>
  </r>
  <r>
    <d v="2020-11-10T00:00:00"/>
    <x v="6"/>
    <x v="1"/>
    <x v="49"/>
    <s v="C00000005"/>
    <x v="4"/>
    <x v="15"/>
    <n v="1"/>
    <s v="Cash"/>
    <n v="0"/>
    <d v="2020-11-10T00:00:00"/>
    <n v="11"/>
    <n v="2020"/>
    <n v="1540"/>
    <n v="-1540"/>
    <n v="0"/>
    <n v="150124.29999999999"/>
    <s v="Chq"/>
    <s v="Chq CIMB 000058 10/11/20, Banked in 22/11/20"/>
    <m/>
  </r>
  <r>
    <d v="2020-11-10T00:00:00"/>
    <x v="6"/>
    <x v="1"/>
    <x v="49"/>
    <s v="C00000005"/>
    <x v="4"/>
    <x v="4"/>
    <n v="1"/>
    <s v="Cash"/>
    <n v="0"/>
    <d v="2020-11-10T00:00:00"/>
    <n v="11"/>
    <n v="2020"/>
    <n v="90"/>
    <n v="-90"/>
    <n v="0"/>
    <n v="150214.29999999999"/>
    <s v="Chq"/>
    <s v="Chq CIMB 000058 10/11/20, Banked in 22/11/20"/>
    <m/>
  </r>
  <r>
    <d v="2020-11-11T00:00:00"/>
    <x v="6"/>
    <x v="1"/>
    <x v="50"/>
    <s v="C00000009"/>
    <x v="8"/>
    <x v="10"/>
    <n v="3"/>
    <s v="T60"/>
    <n v="60"/>
    <d v="2021-01-10T00:00:00"/>
    <n v="1"/>
    <n v="2021"/>
    <n v="923.4"/>
    <n v="-923.4"/>
    <n v="0"/>
    <n v="151137.69999999998"/>
    <s v="Term"/>
    <s v="Chq HL 009828, dd 6/2/21, Banked in 7/2/21"/>
    <m/>
  </r>
  <r>
    <d v="2020-11-11T00:00:00"/>
    <x v="6"/>
    <x v="1"/>
    <x v="50"/>
    <s v="C00000009"/>
    <x v="8"/>
    <x v="16"/>
    <n v="1"/>
    <s v="T60"/>
    <n v="60"/>
    <d v="2021-01-10T00:00:00"/>
    <n v="1"/>
    <n v="2021"/>
    <n v="307.8"/>
    <n v="-307.8"/>
    <n v="0"/>
    <n v="151445.49999999997"/>
    <s v="Term"/>
    <s v="Chq HL 009828, dd 6/2/21, Banked in 7/2/21"/>
    <m/>
  </r>
  <r>
    <d v="2020-11-18T00:00:00"/>
    <x v="6"/>
    <x v="1"/>
    <x v="51"/>
    <s v="C00000001"/>
    <x v="0"/>
    <x v="15"/>
    <n v="1"/>
    <s v="Cash"/>
    <n v="0"/>
    <d v="2020-11-18T00:00:00"/>
    <n v="11"/>
    <n v="2020"/>
    <n v="1584"/>
    <n v="-1584"/>
    <n v="0"/>
    <n v="153029.49999999997"/>
    <s v="Term"/>
    <s v="Trsf 20/11/2020"/>
    <m/>
  </r>
  <r>
    <d v="2020-11-24T00:00:00"/>
    <x v="6"/>
    <x v="1"/>
    <x v="52"/>
    <s v="C00000001"/>
    <x v="0"/>
    <x v="8"/>
    <n v="2"/>
    <s v="Cash"/>
    <n v="0"/>
    <d v="2020-11-24T00:00:00"/>
    <n v="11"/>
    <n v="2020"/>
    <n v="520"/>
    <n v="-520"/>
    <n v="0"/>
    <n v="153549.49999999997"/>
    <s v="Term"/>
    <s v="Trsf 5/12/2020"/>
    <m/>
  </r>
  <r>
    <d v="2020-11-20T00:00:00"/>
    <x v="6"/>
    <x v="1"/>
    <x v="53"/>
    <s v="C00000010"/>
    <x v="9"/>
    <x v="22"/>
    <n v="3"/>
    <s v="T120"/>
    <s v="120"/>
    <d v="2021-03-20T00:00:00"/>
    <n v="3"/>
    <n v="2021"/>
    <n v="4050"/>
    <n v="-4050"/>
    <n v="0"/>
    <n v="157599.49999999997"/>
    <s v="Term"/>
    <s v="Due 28/2/2020"/>
    <m/>
  </r>
  <r>
    <d v="2020-11-20T00:00:00"/>
    <x v="6"/>
    <x v="1"/>
    <x v="53"/>
    <s v="C00000010"/>
    <x v="9"/>
    <x v="7"/>
    <n v="2"/>
    <s v="T120"/>
    <s v="120"/>
    <d v="2021-03-20T00:00:00"/>
    <n v="3"/>
    <n v="2021"/>
    <n v="2640"/>
    <n v="-2640"/>
    <n v="0"/>
    <n v="160239.49999999997"/>
    <s v="Term"/>
    <s v="Due 28/2/2020"/>
    <m/>
  </r>
  <r>
    <d v="2020-11-20T00:00:00"/>
    <x v="6"/>
    <x v="1"/>
    <x v="53"/>
    <s v="C00000010"/>
    <x v="9"/>
    <x v="1"/>
    <n v="8"/>
    <s v="T120"/>
    <s v="120"/>
    <d v="2021-03-20T00:00:00"/>
    <n v="3"/>
    <n v="2021"/>
    <n v="1776"/>
    <n v="-1776"/>
    <n v="0"/>
    <n v="162015.49999999997"/>
    <s v="Term"/>
    <s v="Due 28/2/2020"/>
    <m/>
  </r>
  <r>
    <d v="2020-11-20T00:00:00"/>
    <x v="6"/>
    <x v="1"/>
    <x v="53"/>
    <s v="C00000010"/>
    <x v="9"/>
    <x v="12"/>
    <n v="5"/>
    <s v="T120"/>
    <s v="120"/>
    <d v="2021-03-20T00:00:00"/>
    <n v="3"/>
    <n v="2021"/>
    <n v="275"/>
    <n v="-275"/>
    <n v="0"/>
    <n v="162290.49999999997"/>
    <s v="Term"/>
    <s v="Due 28/2/2020"/>
    <m/>
  </r>
  <r>
    <d v="2020-11-20T00:00:00"/>
    <x v="6"/>
    <x v="1"/>
    <x v="53"/>
    <s v="C00000010"/>
    <x v="9"/>
    <x v="4"/>
    <n v="2"/>
    <s v="T120"/>
    <s v="120"/>
    <d v="2021-03-20T00:00:00"/>
    <n v="3"/>
    <n v="2021"/>
    <n v="180"/>
    <n v="-180"/>
    <n v="0"/>
    <n v="162470.49999999997"/>
    <s v="Term"/>
    <s v="Due 28/2/2020"/>
    <m/>
  </r>
  <r>
    <d v="2020-11-20T00:00:00"/>
    <x v="6"/>
    <x v="1"/>
    <x v="53"/>
    <s v="C00000010"/>
    <x v="9"/>
    <x v="14"/>
    <n v="1"/>
    <s v="T120"/>
    <s v="120"/>
    <d v="2021-03-20T00:00:00"/>
    <n v="3"/>
    <n v="2021"/>
    <n v="375"/>
    <n v="-375"/>
    <n v="0"/>
    <n v="162845.49999999997"/>
    <s v="Term"/>
    <s v="Due 28/2/2020"/>
    <m/>
  </r>
  <r>
    <d v="2020-11-21T00:00:00"/>
    <x v="6"/>
    <x v="1"/>
    <x v="54"/>
    <s v="C00000008"/>
    <x v="7"/>
    <x v="7"/>
    <n v="1"/>
    <s v="Cash"/>
    <n v="0"/>
    <d v="2020-11-21T00:00:00"/>
    <n v="11"/>
    <n v="2020"/>
    <n v="1584"/>
    <n v="-1584"/>
    <n v="0"/>
    <n v="164429.49999999997"/>
    <s v="Trsf"/>
    <m/>
    <m/>
  </r>
  <r>
    <d v="2020-11-21T00:00:00"/>
    <x v="6"/>
    <x v="1"/>
    <x v="54"/>
    <s v="C00000008"/>
    <x v="7"/>
    <x v="5"/>
    <n v="2"/>
    <s v="Cash"/>
    <n v="0"/>
    <d v="2020-11-21T00:00:00"/>
    <n v="11"/>
    <n v="2020"/>
    <n v="420"/>
    <n v="-420"/>
    <n v="0"/>
    <n v="164849.49999999997"/>
    <s v="Trsf"/>
    <m/>
    <m/>
  </r>
  <r>
    <d v="2020-11-21T00:00:00"/>
    <x v="6"/>
    <x v="1"/>
    <x v="54"/>
    <s v="C00000008"/>
    <x v="7"/>
    <x v="4"/>
    <n v="1"/>
    <s v="Cash"/>
    <n v="0"/>
    <d v="2020-11-21T00:00:00"/>
    <n v="11"/>
    <n v="2020"/>
    <n v="90"/>
    <n v="-90"/>
    <n v="0"/>
    <n v="164939.49999999997"/>
    <s v="Trsf"/>
    <m/>
    <m/>
  </r>
  <r>
    <d v="2020-11-21T00:00:00"/>
    <x v="6"/>
    <x v="1"/>
    <x v="54"/>
    <s v="C00000008"/>
    <x v="7"/>
    <x v="1"/>
    <n v="2"/>
    <s v="Cash"/>
    <n v="0"/>
    <d v="2020-11-21T00:00:00"/>
    <n v="11"/>
    <n v="2020"/>
    <n v="518"/>
    <n v="-518"/>
    <n v="0"/>
    <n v="165457.49999999997"/>
    <s v="Trsf"/>
    <m/>
    <m/>
  </r>
  <r>
    <d v="2020-11-23T00:00:00"/>
    <x v="6"/>
    <x v="1"/>
    <x v="55"/>
    <s v="C00000005"/>
    <x v="4"/>
    <x v="15"/>
    <n v="1"/>
    <s v="Cash"/>
    <n v="0"/>
    <d v="2020-11-23T00:00:00"/>
    <n v="11"/>
    <n v="2020"/>
    <n v="1540"/>
    <n v="-1540"/>
    <n v="0"/>
    <n v="166997.49999999997"/>
    <s v="Chq"/>
    <s v="Chq CIMB 000060 24/11/20, Banked in 30/11/20"/>
    <m/>
  </r>
  <r>
    <d v="2020-11-24T00:00:00"/>
    <x v="6"/>
    <x v="1"/>
    <x v="56"/>
    <s v="C00000011"/>
    <x v="10"/>
    <x v="23"/>
    <n v="3"/>
    <s v="Cash"/>
    <n v="0"/>
    <d v="2020-11-24T00:00:00"/>
    <n v="11"/>
    <n v="2020"/>
    <n v="982.80000000000007"/>
    <n v="-982.80000000000007"/>
    <n v="0"/>
    <n v="167980.29999999996"/>
    <s v="Trsf"/>
    <s v="Trsf 23/11/2020"/>
    <m/>
  </r>
  <r>
    <d v="2020-11-24T00:00:00"/>
    <x v="6"/>
    <x v="1"/>
    <x v="56"/>
    <s v="C00000011"/>
    <x v="10"/>
    <x v="24"/>
    <n v="1"/>
    <s v="Cash"/>
    <n v="0"/>
    <d v="2020-11-24T00:00:00"/>
    <n v="11"/>
    <n v="2020"/>
    <n v="100"/>
    <n v="-100"/>
    <n v="0"/>
    <n v="168080.29999999996"/>
    <s v="Trsf"/>
    <s v="Trsf 23/11/2020"/>
    <m/>
  </r>
  <r>
    <d v="2020-11-24T00:00:00"/>
    <x v="6"/>
    <x v="1"/>
    <x v="57"/>
    <s v="C00000003"/>
    <x v="2"/>
    <x v="15"/>
    <n v="1"/>
    <s v="T45"/>
    <n v="45"/>
    <d v="2021-01-08T00:00:00"/>
    <n v="1"/>
    <n v="2021"/>
    <n v="1628"/>
    <n v="-1628"/>
    <n v="0"/>
    <n v="169708.29999999996"/>
    <s v="Term"/>
    <s v="PD Chq 10/1/21, RM2,008/-"/>
    <m/>
  </r>
  <r>
    <d v="2020-11-24T00:00:00"/>
    <x v="6"/>
    <x v="1"/>
    <x v="57"/>
    <s v="C00000003"/>
    <x v="2"/>
    <x v="12"/>
    <n v="3"/>
    <s v="T45"/>
    <n v="45"/>
    <d v="2021-01-08T00:00:00"/>
    <n v="1"/>
    <n v="2021"/>
    <n v="150"/>
    <n v="-150"/>
    <n v="0"/>
    <n v="169858.29999999996"/>
    <s v="Term"/>
    <s v="PD Chq 10/1/21, RM2,008/-"/>
    <m/>
  </r>
  <r>
    <d v="2020-11-24T00:00:00"/>
    <x v="6"/>
    <x v="1"/>
    <x v="57"/>
    <s v="C00000003"/>
    <x v="2"/>
    <x v="4"/>
    <n v="2"/>
    <s v="T45"/>
    <n v="45"/>
    <d v="2021-01-08T00:00:00"/>
    <n v="1"/>
    <n v="2021"/>
    <n v="185"/>
    <n v="-185"/>
    <n v="0"/>
    <n v="170043.29999999996"/>
    <s v="Term"/>
    <s v="PD Chq 10/1/21, RM2,008/-"/>
    <m/>
  </r>
  <r>
    <d v="2020-11-24T00:00:00"/>
    <x v="6"/>
    <x v="1"/>
    <x v="57"/>
    <s v="C00000003"/>
    <x v="2"/>
    <x v="25"/>
    <n v="1"/>
    <s v="T45"/>
    <n v="45"/>
    <d v="2021-01-08T00:00:00"/>
    <n v="1"/>
    <n v="2021"/>
    <n v="45"/>
    <n v="-45"/>
    <n v="0"/>
    <n v="170088.29999999996"/>
    <s v="Term"/>
    <s v="PD Chq 10/1/21, RM2,008/-"/>
    <m/>
  </r>
  <r>
    <d v="2020-11-27T00:00:00"/>
    <x v="6"/>
    <x v="1"/>
    <x v="58"/>
    <s v="C00000001"/>
    <x v="0"/>
    <x v="7"/>
    <n v="1"/>
    <s v="Cash"/>
    <n v="0"/>
    <d v="2020-11-27T00:00:00"/>
    <n v="11"/>
    <n v="2020"/>
    <n v="1584"/>
    <n v="-1584"/>
    <n v="0"/>
    <n v="171672.29999999996"/>
    <s v="Trsf"/>
    <s v="Trsf 5/12/2020"/>
    <m/>
  </r>
  <r>
    <d v="2020-11-27T00:00:00"/>
    <x v="6"/>
    <x v="1"/>
    <x v="58"/>
    <s v="C00000001"/>
    <x v="0"/>
    <x v="26"/>
    <n v="4"/>
    <s v="Cash"/>
    <n v="0"/>
    <d v="2020-11-27T00:00:00"/>
    <n v="11"/>
    <n v="2020"/>
    <n v="840"/>
    <n v="-840"/>
    <n v="0"/>
    <n v="172512.29999999996"/>
    <s v="Trsf"/>
    <s v="Trsf 5/12/2020"/>
    <m/>
  </r>
  <r>
    <d v="2020-11-28T00:00:00"/>
    <x v="6"/>
    <x v="1"/>
    <x v="59"/>
    <s v="C00000009"/>
    <x v="8"/>
    <x v="5"/>
    <n v="2"/>
    <s v="T60"/>
    <n v="60"/>
    <d v="2021-01-27T00:00:00"/>
    <n v="1"/>
    <n v="2021"/>
    <n v="408"/>
    <n v="-408"/>
    <n v="0"/>
    <n v="172920.29999999996"/>
    <s v="Term"/>
    <s v="Chq HL 009828, dd 6/2/21, Banked in 7/2/21"/>
    <m/>
  </r>
  <r>
    <d v="2020-11-30T00:00:00"/>
    <x v="6"/>
    <x v="1"/>
    <x v="60"/>
    <s v="C00000008"/>
    <x v="7"/>
    <x v="5"/>
    <n v="5"/>
    <s v="Cash"/>
    <n v="0"/>
    <d v="2020-11-30T00:00:00"/>
    <n v="11"/>
    <n v="2020"/>
    <n v="1050"/>
    <n v="-1050"/>
    <n v="0"/>
    <n v="173970.29999999996"/>
    <s v="Trsf"/>
    <m/>
    <m/>
  </r>
  <r>
    <d v="2020-11-30T00:00:00"/>
    <x v="6"/>
    <x v="1"/>
    <x v="61"/>
    <s v="C00000010"/>
    <x v="9"/>
    <x v="7"/>
    <n v="5"/>
    <s v="T120"/>
    <s v="120"/>
    <d v="2021-03-30T00:00:00"/>
    <n v="3"/>
    <n v="2021"/>
    <n v="6600"/>
    <n v="-6600"/>
    <n v="0"/>
    <n v="180570.29999999996"/>
    <s v="Term"/>
    <s v="Due 28/2/2020"/>
    <m/>
  </r>
  <r>
    <d v="2020-11-30T00:00:00"/>
    <x v="6"/>
    <x v="1"/>
    <x v="61"/>
    <s v="C00000010"/>
    <x v="9"/>
    <x v="26"/>
    <n v="4"/>
    <s v="T120"/>
    <s v="120"/>
    <d v="2021-03-30T00:00:00"/>
    <n v="3"/>
    <n v="2021"/>
    <n v="720"/>
    <n v="-720"/>
    <n v="0"/>
    <n v="181290.29999999996"/>
    <s v="Term"/>
    <s v="Due 28/2/2020"/>
    <m/>
  </r>
  <r>
    <d v="2020-11-30T00:00:00"/>
    <x v="6"/>
    <x v="1"/>
    <x v="61"/>
    <s v="C00000010"/>
    <x v="9"/>
    <x v="12"/>
    <n v="5"/>
    <s v="T120"/>
    <s v="120"/>
    <d v="2021-03-30T00:00:00"/>
    <n v="3"/>
    <n v="2021"/>
    <n v="275"/>
    <n v="-275"/>
    <n v="0"/>
    <n v="181565.29999999996"/>
    <s v="Term"/>
    <s v="Due 28/2/2020"/>
    <m/>
  </r>
  <r>
    <d v="2020-11-30T00:00:00"/>
    <x v="6"/>
    <x v="1"/>
    <x v="61"/>
    <s v="C00000010"/>
    <x v="9"/>
    <x v="4"/>
    <n v="2"/>
    <s v="T120"/>
    <s v="120"/>
    <d v="2021-03-30T00:00:00"/>
    <n v="3"/>
    <n v="2021"/>
    <n v="180"/>
    <n v="-180"/>
    <n v="0"/>
    <n v="181745.29999999996"/>
    <s v="Term"/>
    <s v="Due 28/2/2020"/>
    <m/>
  </r>
  <r>
    <d v="2020-11-30T00:00:00"/>
    <x v="6"/>
    <x v="1"/>
    <x v="62"/>
    <s v="C00000010"/>
    <x v="9"/>
    <x v="12"/>
    <n v="5"/>
    <s v="T120"/>
    <s v="120"/>
    <d v="2021-03-30T00:00:00"/>
    <n v="3"/>
    <n v="2021"/>
    <n v="275"/>
    <n v="-275"/>
    <n v="0"/>
    <n v="182020.29999999996"/>
    <s v="Term"/>
    <s v="Due 28/2/2020"/>
    <m/>
  </r>
  <r>
    <d v="2020-12-05T00:00:00"/>
    <x v="0"/>
    <x v="1"/>
    <x v="63"/>
    <s v="C00000011"/>
    <x v="11"/>
    <x v="10"/>
    <n v="2"/>
    <s v="Cash"/>
    <n v="0"/>
    <d v="2020-12-05T00:00:00"/>
    <n v="12"/>
    <n v="2020"/>
    <n v="799.2"/>
    <n v="-799.2"/>
    <n v="0"/>
    <n v="182819.49999999997"/>
    <s v="Term"/>
    <s v="Trsf 5/12/2020"/>
    <m/>
  </r>
  <r>
    <d v="2020-12-15T00:00:00"/>
    <x v="0"/>
    <x v="1"/>
    <x v="64"/>
    <s v="C00000001"/>
    <x v="0"/>
    <x v="15"/>
    <n v="1"/>
    <s v="Cash"/>
    <n v="0"/>
    <d v="2020-12-15T00:00:00"/>
    <n v="12"/>
    <n v="2020"/>
    <n v="1716"/>
    <n v="-1716"/>
    <n v="0"/>
    <n v="184535.49999999997"/>
    <s v="Trsf"/>
    <s v="Trsf 18/12/2020"/>
    <m/>
  </r>
  <r>
    <d v="2020-12-15T00:00:00"/>
    <x v="0"/>
    <x v="1"/>
    <x v="64"/>
    <s v="C00000001"/>
    <x v="0"/>
    <x v="2"/>
    <n v="2"/>
    <s v="Cash"/>
    <n v="0"/>
    <d v="2020-12-15T00:00:00"/>
    <n v="12"/>
    <n v="2020"/>
    <n v="512"/>
    <n v="-512"/>
    <n v="0"/>
    <n v="185047.49999999997"/>
    <s v="Trsf"/>
    <s v="Trsf 18/12/2020"/>
    <m/>
  </r>
  <r>
    <d v="2020-12-26T00:00:00"/>
    <x v="0"/>
    <x v="1"/>
    <x v="65"/>
    <s v="C00000004"/>
    <x v="3"/>
    <x v="13"/>
    <n v="2"/>
    <s v="T120"/>
    <n v="120"/>
    <d v="2021-04-25T00:00:00"/>
    <n v="4"/>
    <n v="2021"/>
    <n v="2860"/>
    <n v="-2860"/>
    <n v="0"/>
    <n v="187907.49999999997"/>
    <s v="Term"/>
    <s v="HL005820, 200321 (clear on 30/3/2021)"/>
    <m/>
  </r>
  <r>
    <d v="2020-12-30T00:00:00"/>
    <x v="0"/>
    <x v="1"/>
    <x v="66"/>
    <s v="C00000003"/>
    <x v="2"/>
    <x v="15"/>
    <n v="3"/>
    <s v="T45"/>
    <n v="45"/>
    <d v="2021-02-13T00:00:00"/>
    <n v="2"/>
    <n v="2021"/>
    <n v="5148"/>
    <n v="-5148"/>
    <m/>
    <n v="193055.49999999997"/>
    <s v="Term"/>
    <s v="PD Chq 13/2, 16/2, 20/2, 27/2 (RM1,500.00, RM1,608.00, RM1,500.00 &amp; RM1,500.00)"/>
    <m/>
  </r>
  <r>
    <d v="2020-12-30T00:00:00"/>
    <x v="0"/>
    <x v="1"/>
    <x v="66"/>
    <s v="C00000003"/>
    <x v="2"/>
    <x v="10"/>
    <n v="1"/>
    <s v="T45"/>
    <n v="45"/>
    <d v="2021-02-13T00:00:00"/>
    <n v="2"/>
    <n v="2021"/>
    <n v="405"/>
    <n v="-405"/>
    <n v="0"/>
    <n v="193460.49999999997"/>
    <s v="Term"/>
    <s v="PD Chq 13/2, 16/2, 20/2, 27/2 (RM1,500.00, RM1,608.00, RM1,500.00 &amp; RM1,500.00)"/>
    <m/>
  </r>
  <r>
    <d v="2020-12-30T00:00:00"/>
    <x v="0"/>
    <x v="1"/>
    <x v="66"/>
    <s v="C00000003"/>
    <x v="2"/>
    <x v="4"/>
    <n v="6"/>
    <s v="T45"/>
    <n v="45"/>
    <d v="2021-02-13T00:00:00"/>
    <n v="2"/>
    <n v="2021"/>
    <n v="555"/>
    <n v="-555"/>
    <n v="0"/>
    <n v="194015.49999999997"/>
    <s v="Term"/>
    <s v="PD Chq 13/2, 16/2, 20/2, 27/2 (RM1,500.00, RM1,608.00, RM1,500.00 &amp; RM1,500.00)"/>
    <m/>
  </r>
  <r>
    <d v="2020-12-31T00:00:00"/>
    <x v="0"/>
    <x v="1"/>
    <x v="67"/>
    <s v="C00000010"/>
    <x v="9"/>
    <x v="27"/>
    <n v="5"/>
    <s v="T120"/>
    <s v="120"/>
    <d v="2021-04-30T00:00:00"/>
    <n v="4"/>
    <n v="2021"/>
    <n v="7700"/>
    <n v="-7700"/>
    <n v="0"/>
    <n v="201715.49999999997"/>
    <s v="Term"/>
    <s v="Trsf 20/04/21"/>
    <m/>
  </r>
  <r>
    <d v="2020-12-31T00:00:00"/>
    <x v="0"/>
    <x v="1"/>
    <x v="67"/>
    <s v="C00000010"/>
    <x v="9"/>
    <x v="28"/>
    <n v="8"/>
    <s v="T120"/>
    <s v="120"/>
    <d v="2021-04-30T00:00:00"/>
    <n v="4"/>
    <n v="2021"/>
    <n v="1680"/>
    <n v="-1680"/>
    <n v="0"/>
    <n v="203395.49999999997"/>
    <s v="Term"/>
    <s v="Trsf 20/04/21"/>
    <m/>
  </r>
  <r>
    <d v="2020-12-31T00:00:00"/>
    <x v="0"/>
    <x v="1"/>
    <x v="67"/>
    <s v="C00000010"/>
    <x v="9"/>
    <x v="12"/>
    <n v="10"/>
    <s v="T120"/>
    <s v="120"/>
    <d v="2021-04-30T00:00:00"/>
    <n v="4"/>
    <n v="2021"/>
    <n v="550"/>
    <n v="-550"/>
    <n v="0"/>
    <n v="203945.49999999997"/>
    <s v="Term"/>
    <s v="Trsf 20/04/21"/>
    <m/>
  </r>
  <r>
    <d v="2020-12-31T00:00:00"/>
    <x v="0"/>
    <x v="1"/>
    <x v="67"/>
    <s v="C00000010"/>
    <x v="9"/>
    <x v="4"/>
    <n v="2"/>
    <s v="T120"/>
    <s v="120"/>
    <d v="2021-04-30T00:00:00"/>
    <n v="4"/>
    <n v="2021"/>
    <n v="190"/>
    <n v="-190"/>
    <n v="0"/>
    <n v="204135.49999999997"/>
    <s v="Term"/>
    <s v="Trsf 20/04/21"/>
    <m/>
  </r>
  <r>
    <d v="2021-01-04T00:00:00"/>
    <x v="7"/>
    <x v="2"/>
    <x v="68"/>
    <s v="C00000013"/>
    <x v="12"/>
    <x v="29"/>
    <n v="2"/>
    <s v="Cash"/>
    <n v="0"/>
    <d v="2021-01-04T00:00:00"/>
    <n v="1"/>
    <n v="2021"/>
    <n v="1540"/>
    <n v="-1540"/>
    <n v="0"/>
    <n v="205675.49999999997"/>
    <s v="Cash"/>
    <s v="Bank in 2-5/1/2021"/>
    <m/>
  </r>
  <r>
    <d v="2021-01-04T00:00:00"/>
    <x v="7"/>
    <x v="2"/>
    <x v="68"/>
    <s v="C00000013"/>
    <x v="12"/>
    <x v="30"/>
    <n v="2"/>
    <s v="Cash"/>
    <n v="0"/>
    <d v="2021-01-04T00:00:00"/>
    <n v="1"/>
    <n v="2021"/>
    <n v="810"/>
    <n v="-810"/>
    <n v="0"/>
    <n v="206485.49999999997"/>
    <s v="Cash"/>
    <s v="Bank in 2-5/1/2021"/>
    <m/>
  </r>
  <r>
    <d v="2021-01-04T00:00:00"/>
    <x v="7"/>
    <x v="2"/>
    <x v="68"/>
    <s v="C00000013"/>
    <x v="12"/>
    <x v="16"/>
    <n v="1"/>
    <s v="Cash"/>
    <n v="0"/>
    <d v="2021-01-04T00:00:00"/>
    <n v="1"/>
    <n v="2021"/>
    <n v="405"/>
    <n v="-405"/>
    <n v="0"/>
    <n v="206890.49999999997"/>
    <s v="Cash"/>
    <s v="Bank in 2-5/1/2021"/>
    <m/>
  </r>
  <r>
    <d v="2021-01-04T00:00:00"/>
    <x v="7"/>
    <x v="2"/>
    <x v="68"/>
    <s v="C00000013"/>
    <x v="12"/>
    <x v="31"/>
    <n v="2"/>
    <s v="Cash"/>
    <n v="0"/>
    <d v="2021-01-04T00:00:00"/>
    <n v="1"/>
    <n v="2021"/>
    <n v="5920"/>
    <n v="-5920"/>
    <n v="0"/>
    <n v="212810.49999999997"/>
    <s v="Cash"/>
    <s v="Bank in 2-5/1/2021"/>
    <m/>
  </r>
  <r>
    <d v="2021-01-04T00:00:00"/>
    <x v="7"/>
    <x v="2"/>
    <x v="68"/>
    <s v="C00000013"/>
    <x v="12"/>
    <x v="32"/>
    <n v="3"/>
    <s v="Cash"/>
    <n v="0"/>
    <d v="2021-01-04T00:00:00"/>
    <n v="1"/>
    <n v="2021"/>
    <n v="135"/>
    <n v="-135"/>
    <n v="0"/>
    <n v="212945.49999999997"/>
    <s v="Cash"/>
    <s v="Bank in 2-5/1/2021"/>
    <m/>
  </r>
  <r>
    <d v="2021-01-04T00:00:00"/>
    <x v="7"/>
    <x v="2"/>
    <x v="68"/>
    <s v="C00000013"/>
    <x v="12"/>
    <x v="33"/>
    <n v="1"/>
    <s v="Cash"/>
    <n v="0"/>
    <d v="2021-01-04T00:00:00"/>
    <n v="1"/>
    <n v="2021"/>
    <n v="130"/>
    <n v="-130"/>
    <n v="0"/>
    <n v="213075.49999999997"/>
    <s v="Cash"/>
    <s v="Bank in 2-5/1/2021"/>
    <m/>
  </r>
  <r>
    <d v="2021-01-04T00:00:00"/>
    <x v="7"/>
    <x v="2"/>
    <x v="68"/>
    <s v="C00000013"/>
    <x v="12"/>
    <x v="34"/>
    <n v="1"/>
    <s v="Cash"/>
    <n v="0"/>
    <d v="2021-01-04T00:00:00"/>
    <n v="1"/>
    <n v="2021"/>
    <n v="380"/>
    <n v="-380"/>
    <n v="0"/>
    <n v="213455.49999999997"/>
    <s v="Cash"/>
    <s v="Bank in 2-5/1/2021"/>
    <m/>
  </r>
  <r>
    <d v="2021-01-04T00:00:00"/>
    <x v="7"/>
    <x v="2"/>
    <x v="68"/>
    <s v="C00000013"/>
    <x v="12"/>
    <x v="35"/>
    <n v="1"/>
    <s v="Cash"/>
    <n v="0"/>
    <d v="2021-01-04T00:00:00"/>
    <n v="1"/>
    <n v="2021"/>
    <n v="180"/>
    <n v="-180"/>
    <n v="0"/>
    <n v="213635.49999999997"/>
    <s v="Cash"/>
    <s v="Bank in 2-5/1/2021"/>
    <m/>
  </r>
  <r>
    <d v="2021-01-04T00:00:00"/>
    <x v="7"/>
    <x v="2"/>
    <x v="68"/>
    <s v="C00000013"/>
    <x v="12"/>
    <x v="36"/>
    <n v="3"/>
    <s v="Cash"/>
    <n v="0"/>
    <d v="2021-01-04T00:00:00"/>
    <n v="1"/>
    <n v="2021"/>
    <n v="144"/>
    <n v="-144"/>
    <n v="0"/>
    <n v="213779.49999999997"/>
    <s v="Cash"/>
    <s v="Bank in 2-5/1/2021"/>
    <m/>
  </r>
  <r>
    <d v="2021-01-04T00:00:00"/>
    <x v="7"/>
    <x v="2"/>
    <x v="68"/>
    <s v="C00000013"/>
    <x v="12"/>
    <x v="37"/>
    <n v="1"/>
    <s v="Cash"/>
    <n v="0"/>
    <d v="2021-01-04T00:00:00"/>
    <n v="1"/>
    <n v="2021"/>
    <n v="360"/>
    <n v="-360"/>
    <n v="0"/>
    <n v="214139.49999999997"/>
    <s v="Cash"/>
    <s v="Bank in 2-5/1/2021"/>
    <m/>
  </r>
  <r>
    <d v="2021-01-04T00:00:00"/>
    <x v="7"/>
    <x v="2"/>
    <x v="68"/>
    <s v="C00000013"/>
    <x v="12"/>
    <x v="4"/>
    <n v="1"/>
    <s v="Cash"/>
    <n v="0"/>
    <d v="2021-01-04T00:00:00"/>
    <n v="1"/>
    <n v="2021"/>
    <n v="95"/>
    <n v="-95"/>
    <n v="0"/>
    <n v="214234.49999999997"/>
    <s v="Cash"/>
    <s v="Bank in 2-5/1/2021"/>
    <m/>
  </r>
  <r>
    <d v="2021-01-04T00:00:00"/>
    <x v="7"/>
    <x v="2"/>
    <x v="68"/>
    <s v="C00000013"/>
    <x v="12"/>
    <x v="38"/>
    <n v="1"/>
    <s v="Cash"/>
    <n v="0"/>
    <d v="2021-01-04T00:00:00"/>
    <n v="1"/>
    <n v="2021"/>
    <n v="300"/>
    <n v="-300"/>
    <n v="0"/>
    <n v="214534.49999999997"/>
    <s v="Cash"/>
    <s v="Bank in 2-5/1/2021"/>
    <m/>
  </r>
  <r>
    <d v="2021-01-11T00:00:00"/>
    <x v="7"/>
    <x v="2"/>
    <x v="69"/>
    <s v="C00000010"/>
    <x v="9"/>
    <x v="39"/>
    <n v="1"/>
    <s v="FOC"/>
    <n v="0"/>
    <d v="2021-01-11T00:00:00"/>
    <n v="1"/>
    <n v="2021"/>
    <n v="0"/>
    <n v="0"/>
    <n v="0"/>
    <n v="214534.49999999997"/>
    <s v="FOC"/>
    <s v="FOC"/>
    <m/>
  </r>
  <r>
    <d v="2021-01-08T00:00:00"/>
    <x v="7"/>
    <x v="2"/>
    <x v="70"/>
    <s v="C00000013"/>
    <x v="12"/>
    <x v="40"/>
    <n v="3"/>
    <s v="Cash"/>
    <n v="0"/>
    <d v="2021-01-08T00:00:00"/>
    <n v="1"/>
    <n v="2021"/>
    <n v="49"/>
    <n v="-49"/>
    <n v="0"/>
    <n v="214583.49999999997"/>
    <s v="Bank in"/>
    <m/>
    <m/>
  </r>
  <r>
    <d v="2021-01-09T00:00:00"/>
    <x v="7"/>
    <x v="2"/>
    <x v="71"/>
    <s v="C00000003"/>
    <x v="2"/>
    <x v="12"/>
    <n v="5"/>
    <s v="Cash"/>
    <n v="0"/>
    <d v="2021-01-09T00:00:00"/>
    <n v="1"/>
    <n v="2021"/>
    <n v="250"/>
    <n v="-250"/>
    <n v="0"/>
    <n v="214833.49999999997"/>
    <s v="Cash"/>
    <s v="Cash 9/1/2021"/>
    <m/>
  </r>
  <r>
    <d v="2021-01-09T00:00:00"/>
    <x v="7"/>
    <x v="2"/>
    <x v="71"/>
    <s v="C00000003"/>
    <x v="2"/>
    <x v="25"/>
    <n v="2"/>
    <s v="Cash"/>
    <n v="0"/>
    <d v="2021-01-09T00:00:00"/>
    <n v="1"/>
    <n v="2021"/>
    <n v="90"/>
    <n v="-90"/>
    <n v="0"/>
    <n v="214923.49999999997"/>
    <s v="Cash"/>
    <s v="Cash 9/1/2021"/>
    <m/>
  </r>
  <r>
    <d v="2021-01-18T00:00:00"/>
    <x v="7"/>
    <x v="2"/>
    <x v="72"/>
    <s v="C00000013"/>
    <x v="12"/>
    <x v="5"/>
    <n v="2"/>
    <s v="Cash"/>
    <n v="0"/>
    <d v="2021-01-18T00:00:00"/>
    <n v="1"/>
    <n v="2021"/>
    <n v="472"/>
    <n v="-472"/>
    <n v="0"/>
    <n v="215395.49999999997"/>
    <s v="Cash"/>
    <s v="Bank in 18-19/1/2021"/>
    <m/>
  </r>
  <r>
    <d v="2021-01-18T00:00:00"/>
    <x v="7"/>
    <x v="2"/>
    <x v="72"/>
    <s v="C00000013"/>
    <x v="12"/>
    <x v="30"/>
    <n v="1"/>
    <s v="Cash"/>
    <n v="0"/>
    <d v="2021-01-18T00:00:00"/>
    <n v="1"/>
    <n v="2021"/>
    <n v="405"/>
    <n v="-405"/>
    <n v="0"/>
    <n v="215800.49999999997"/>
    <s v="Cash"/>
    <s v="Bank in 18-19/1/2021"/>
    <m/>
  </r>
  <r>
    <d v="2021-01-18T00:00:00"/>
    <x v="7"/>
    <x v="2"/>
    <x v="72"/>
    <s v="C00000013"/>
    <x v="12"/>
    <x v="16"/>
    <n v="1"/>
    <s v="Cash"/>
    <n v="0"/>
    <d v="2021-01-18T00:00:00"/>
    <n v="1"/>
    <n v="2021"/>
    <n v="405"/>
    <n v="-405"/>
    <n v="0"/>
    <n v="216205.49999999997"/>
    <s v="Cash"/>
    <s v="Bank in 18-19/1/2021"/>
    <m/>
  </r>
  <r>
    <d v="2021-01-18T00:00:00"/>
    <x v="7"/>
    <x v="2"/>
    <x v="72"/>
    <s v="C00000013"/>
    <x v="12"/>
    <x v="33"/>
    <n v="1"/>
    <s v="Cash"/>
    <n v="0"/>
    <d v="2021-01-18T00:00:00"/>
    <n v="1"/>
    <n v="2021"/>
    <n v="130"/>
    <n v="-130"/>
    <n v="0"/>
    <n v="216335.49999999997"/>
    <s v="Cash"/>
    <s v="Bank in 18-19/1/2021"/>
    <m/>
  </r>
  <r>
    <d v="2021-01-18T00:00:00"/>
    <x v="7"/>
    <x v="2"/>
    <x v="72"/>
    <s v="C00000013"/>
    <x v="12"/>
    <x v="25"/>
    <n v="2"/>
    <s v="Cash"/>
    <n v="0"/>
    <d v="2021-01-18T00:00:00"/>
    <n v="1"/>
    <n v="2021"/>
    <n v="90"/>
    <n v="-90"/>
    <n v="0"/>
    <n v="216425.49999999997"/>
    <s v="Cash"/>
    <s v="Bank in 18-19/1/2021"/>
    <m/>
  </r>
  <r>
    <d v="2021-01-18T00:00:00"/>
    <x v="7"/>
    <x v="2"/>
    <x v="72"/>
    <s v="C00000013"/>
    <x v="12"/>
    <x v="4"/>
    <n v="2"/>
    <s v="Cash"/>
    <n v="0"/>
    <d v="2021-01-18T00:00:00"/>
    <n v="1"/>
    <n v="2021"/>
    <n v="190"/>
    <n v="-190"/>
    <n v="0"/>
    <n v="216615.49999999997"/>
    <s v="Cash"/>
    <s v="Bank in 18-19/1/2021"/>
    <m/>
  </r>
  <r>
    <d v="2021-01-18T00:00:00"/>
    <x v="7"/>
    <x v="2"/>
    <x v="72"/>
    <s v="C00000013"/>
    <x v="12"/>
    <x v="27"/>
    <n v="1"/>
    <s v="Cash"/>
    <n v="0"/>
    <d v="2021-01-18T00:00:00"/>
    <n v="1"/>
    <n v="2021"/>
    <n v="1716"/>
    <n v="-1716"/>
    <n v="0"/>
    <n v="218331.49999999997"/>
    <s v="Cash"/>
    <s v="Bank in 18-19/1/2021"/>
    <m/>
  </r>
  <r>
    <d v="2021-01-27T00:00:00"/>
    <x v="7"/>
    <x v="2"/>
    <x v="73"/>
    <s v="C00000003"/>
    <x v="2"/>
    <x v="15"/>
    <n v="3"/>
    <s v="T45"/>
    <n v="45"/>
    <d v="2021-03-13T00:00:00"/>
    <n v="3"/>
    <n v="2021"/>
    <n v="5082"/>
    <n v="-5082"/>
    <n v="0"/>
    <n v="223413.49999999997"/>
    <s v="Term"/>
    <s v="PD Chq 14/3, 21/3, 28/3, 31/3,  (RM1,500.00, RM1,500.00, RM1,500.00 &amp; RM1,387.00)"/>
    <m/>
  </r>
  <r>
    <d v="2021-01-27T00:00:00"/>
    <x v="7"/>
    <x v="2"/>
    <x v="73"/>
    <s v="C00000003"/>
    <x v="2"/>
    <x v="12"/>
    <n v="5"/>
    <s v="T45"/>
    <n v="45"/>
    <d v="2021-03-13T00:00:00"/>
    <n v="3"/>
    <n v="2021"/>
    <n v="250"/>
    <n v="-250"/>
    <n v="0"/>
    <n v="223663.49999999997"/>
    <s v="Term"/>
    <s v="PD Chq 14/3, 21/3, 28/3, 31/3,  (RM1,500.00, RM1,500.00, RM1,500.00 &amp; RM1,387.00)"/>
    <m/>
  </r>
  <r>
    <d v="2021-01-27T00:00:00"/>
    <x v="7"/>
    <x v="2"/>
    <x v="73"/>
    <s v="C00000003"/>
    <x v="2"/>
    <x v="4"/>
    <n v="6"/>
    <s v="T45"/>
    <n v="45"/>
    <d v="2021-03-13T00:00:00"/>
    <n v="3"/>
    <n v="2021"/>
    <n v="555"/>
    <n v="-555"/>
    <n v="0"/>
    <n v="224218.49999999997"/>
    <s v="Term"/>
    <s v="PD Chq 14/3, 21/3, 28/3, 31/3,  (RM1,500.00, RM1,500.00, RM1,500.00 &amp; RM1,387.00)"/>
    <m/>
  </r>
  <r>
    <d v="2021-01-29T00:00:00"/>
    <x v="7"/>
    <x v="2"/>
    <x v="74"/>
    <s v="C00000001"/>
    <x v="0"/>
    <x v="7"/>
    <n v="1"/>
    <s v="Cash"/>
    <n v="0"/>
    <d v="2021-01-29T00:00:00"/>
    <n v="1"/>
    <n v="2021"/>
    <n v="1694"/>
    <n v="-1694"/>
    <n v="0"/>
    <n v="225912.49999999997"/>
    <s v="Cash"/>
    <s v="Trsf 1/2/2021"/>
    <m/>
  </r>
  <r>
    <d v="2021-01-29T00:00:00"/>
    <x v="7"/>
    <x v="2"/>
    <x v="74"/>
    <s v="C00000001"/>
    <x v="0"/>
    <x v="26"/>
    <n v="4"/>
    <s v="Cash"/>
    <n v="0"/>
    <d v="2021-01-29T00:00:00"/>
    <n v="1"/>
    <n v="2021"/>
    <n v="900"/>
    <n v="-900"/>
    <n v="0"/>
    <n v="226812.49999999997"/>
    <s v="Cash"/>
    <s v="Trsf 1/2/2021"/>
    <m/>
  </r>
  <r>
    <d v="2021-01-29T00:00:00"/>
    <x v="7"/>
    <x v="2"/>
    <x v="74"/>
    <s v="C00000001"/>
    <x v="0"/>
    <x v="8"/>
    <n v="1"/>
    <s v="Cash"/>
    <n v="0"/>
    <d v="2021-01-29T00:00:00"/>
    <n v="1"/>
    <n v="2021"/>
    <n v="272"/>
    <n v="-272"/>
    <n v="0"/>
    <n v="227084.49999999997"/>
    <s v="Cash"/>
    <s v="Trsf 1/2/2021"/>
    <m/>
  </r>
  <r>
    <d v="2021-01-29T00:00:00"/>
    <x v="7"/>
    <x v="2"/>
    <x v="75"/>
    <s v="C00000010"/>
    <x v="9"/>
    <x v="27"/>
    <n v="5"/>
    <s v="T120"/>
    <s v="120"/>
    <d v="2021-05-29T00:00:00"/>
    <n v="5"/>
    <n v="2021"/>
    <n v="7700"/>
    <n v="-7700"/>
    <n v="0"/>
    <n v="234784.49999999997"/>
    <s v="Term"/>
    <s v="Trsf 21/5/2021"/>
    <m/>
  </r>
  <r>
    <d v="2021-01-29T00:00:00"/>
    <x v="7"/>
    <x v="2"/>
    <x v="75"/>
    <s v="C00000010"/>
    <x v="9"/>
    <x v="28"/>
    <n v="8"/>
    <s v="T120"/>
    <s v="120"/>
    <d v="2021-05-29T00:00:00"/>
    <n v="5"/>
    <n v="2021"/>
    <n v="1680"/>
    <n v="-1680"/>
    <n v="0"/>
    <n v="236464.49999999997"/>
    <s v="Term"/>
    <s v="Trsf 21/5/2021"/>
    <m/>
  </r>
  <r>
    <d v="2021-01-29T00:00:00"/>
    <x v="7"/>
    <x v="2"/>
    <x v="75"/>
    <s v="C00000010"/>
    <x v="9"/>
    <x v="12"/>
    <n v="10"/>
    <s v="T120"/>
    <s v="120"/>
    <d v="2021-05-29T00:00:00"/>
    <n v="5"/>
    <n v="2021"/>
    <n v="550"/>
    <n v="-550"/>
    <n v="0"/>
    <n v="237014.49999999997"/>
    <s v="Term"/>
    <s v="Trsf 21/5/2021"/>
    <m/>
  </r>
  <r>
    <d v="2021-01-29T00:00:00"/>
    <x v="7"/>
    <x v="2"/>
    <x v="75"/>
    <s v="C00000010"/>
    <x v="9"/>
    <x v="4"/>
    <n v="4"/>
    <s v="T120"/>
    <s v="120"/>
    <d v="2021-05-29T00:00:00"/>
    <n v="5"/>
    <n v="2021"/>
    <n v="380"/>
    <n v="-380"/>
    <n v="0"/>
    <n v="237394.49999999997"/>
    <s v="Term"/>
    <s v="Trsf 21/5/2021"/>
    <m/>
  </r>
  <r>
    <d v="2021-02-03T00:00:00"/>
    <x v="8"/>
    <x v="2"/>
    <x v="76"/>
    <s v="C00000014"/>
    <x v="13"/>
    <x v="15"/>
    <n v="2"/>
    <s v="Cash"/>
    <n v="0"/>
    <d v="2021-02-03T00:00:00"/>
    <n v="2"/>
    <n v="2021"/>
    <n v="3344"/>
    <n v="-3344"/>
    <n v="0"/>
    <n v="240738.49999999997"/>
    <s v="Cash"/>
    <s v="Cash 3/2/2021"/>
    <m/>
  </r>
  <r>
    <d v="2021-02-03T00:00:00"/>
    <x v="8"/>
    <x v="2"/>
    <x v="76"/>
    <s v="C00000014"/>
    <x v="13"/>
    <x v="26"/>
    <n v="5"/>
    <s v="Cash"/>
    <n v="0"/>
    <d v="2021-02-03T00:00:00"/>
    <n v="2"/>
    <n v="2021"/>
    <n v="1125"/>
    <n v="-1125"/>
    <n v="0"/>
    <n v="241863.49999999997"/>
    <s v="Cash"/>
    <s v="Cash 3/2/2021"/>
    <m/>
  </r>
  <r>
    <d v="2021-02-03T00:00:00"/>
    <x v="8"/>
    <x v="2"/>
    <x v="76"/>
    <s v="C00000014"/>
    <x v="13"/>
    <x v="41"/>
    <n v="1"/>
    <s v="Cash"/>
    <n v="0"/>
    <d v="2021-02-03T00:00:00"/>
    <n v="2"/>
    <n v="2021"/>
    <n v="280"/>
    <n v="-280"/>
    <n v="0"/>
    <n v="242143.49999999997"/>
    <s v="Cash"/>
    <s v="Cash 3/2/2021"/>
    <m/>
  </r>
  <r>
    <d v="2021-02-03T00:00:00"/>
    <x v="8"/>
    <x v="2"/>
    <x v="76"/>
    <s v="C00000014"/>
    <x v="13"/>
    <x v="4"/>
    <n v="2"/>
    <s v="Cash"/>
    <n v="0"/>
    <d v="2021-02-03T00:00:00"/>
    <n v="2"/>
    <n v="2021"/>
    <n v="195"/>
    <n v="-195"/>
    <n v="0"/>
    <n v="242338.49999999997"/>
    <s v="Cash"/>
    <s v="Cash 3/2/2021"/>
    <m/>
  </r>
  <r>
    <d v="2021-02-03T00:00:00"/>
    <x v="8"/>
    <x v="2"/>
    <x v="76"/>
    <s v="C00000014"/>
    <x v="13"/>
    <x v="25"/>
    <n v="4"/>
    <s v="Cash"/>
    <n v="0"/>
    <d v="2021-02-03T00:00:00"/>
    <n v="2"/>
    <n v="2021"/>
    <n v="180"/>
    <n v="-180"/>
    <n v="0"/>
    <n v="242518.49999999997"/>
    <s v="Cash"/>
    <s v="Cash 3/2/2021"/>
    <m/>
  </r>
  <r>
    <d v="2021-02-03T00:00:00"/>
    <x v="8"/>
    <x v="2"/>
    <x v="76"/>
    <s v="C00000014"/>
    <x v="13"/>
    <x v="5"/>
    <n v="1"/>
    <s v="Cash"/>
    <n v="0"/>
    <d v="2021-02-03T00:00:00"/>
    <n v="2"/>
    <n v="2021"/>
    <n v="232"/>
    <n v="-232"/>
    <n v="0"/>
    <n v="242750.49999999997"/>
    <s v="Cash"/>
    <s v="Cash 3/2/2021"/>
    <m/>
  </r>
  <r>
    <d v="2021-02-02T00:00:00"/>
    <x v="8"/>
    <x v="2"/>
    <x v="77"/>
    <s v="C00000005"/>
    <x v="4"/>
    <x v="15"/>
    <n v="1"/>
    <s v="Cash"/>
    <n v="0"/>
    <d v="2021-02-02T00:00:00"/>
    <n v="2"/>
    <n v="2021"/>
    <n v="1650"/>
    <n v="-1650"/>
    <n v="0"/>
    <n v="244400.49999999997"/>
    <s v="Cash"/>
    <s v="Chq CIMB 000070 2/2/21, Banked in 3/2/21"/>
    <m/>
  </r>
  <r>
    <d v="2021-02-02T00:00:00"/>
    <x v="8"/>
    <x v="2"/>
    <x v="77"/>
    <s v="C00000005"/>
    <x v="4"/>
    <x v="4"/>
    <n v="1"/>
    <s v="Cash"/>
    <n v="0"/>
    <d v="2021-02-02T00:00:00"/>
    <n v="2"/>
    <n v="2021"/>
    <n v="100"/>
    <n v="-100"/>
    <n v="0"/>
    <n v="244500.49999999997"/>
    <s v="Cash"/>
    <s v="Chq CIMB 000070 2/2/21, Banked in 3/2/21"/>
    <m/>
  </r>
  <r>
    <d v="2021-02-06T00:00:00"/>
    <x v="8"/>
    <x v="2"/>
    <x v="78"/>
    <s v="C00000014"/>
    <x v="13"/>
    <x v="42"/>
    <n v="1"/>
    <s v="Cash"/>
    <n v="0"/>
    <d v="2021-02-06T00:00:00"/>
    <n v="2"/>
    <n v="2021"/>
    <n v="130"/>
    <n v="-130"/>
    <n v="0"/>
    <n v="244630.49999999997"/>
    <s v="Cash"/>
    <s v="Cash 3/2/2021"/>
    <m/>
  </r>
  <r>
    <d v="2021-02-09T00:00:00"/>
    <x v="8"/>
    <x v="2"/>
    <x v="79"/>
    <s v="C00000013"/>
    <x v="12"/>
    <x v="34"/>
    <n v="1"/>
    <s v="Cash"/>
    <n v="0"/>
    <d v="2021-02-09T00:00:00"/>
    <n v="2"/>
    <n v="2021"/>
    <n v="380"/>
    <n v="-380"/>
    <n v="0"/>
    <n v="245010.49999999997"/>
    <s v="Cash"/>
    <s v="Trsf 8/2/2021"/>
    <m/>
  </r>
  <r>
    <d v="2021-02-09T00:00:00"/>
    <x v="8"/>
    <x v="2"/>
    <x v="79"/>
    <s v="C00000013"/>
    <x v="12"/>
    <x v="5"/>
    <n v="2"/>
    <s v="Cash"/>
    <n v="0"/>
    <d v="2021-02-09T00:00:00"/>
    <n v="2"/>
    <n v="2021"/>
    <n v="472"/>
    <n v="-472"/>
    <n v="0"/>
    <n v="245482.49999999997"/>
    <s v="Cash"/>
    <s v="Trsf 8/2/2021"/>
    <m/>
  </r>
  <r>
    <d v="2021-02-09T00:00:00"/>
    <x v="8"/>
    <x v="2"/>
    <x v="79"/>
    <s v="C00000013"/>
    <x v="12"/>
    <x v="15"/>
    <n v="1"/>
    <s v="Cash"/>
    <n v="0"/>
    <d v="2021-02-09T00:00:00"/>
    <n v="2"/>
    <n v="2021"/>
    <n v="1716"/>
    <n v="-1716"/>
    <n v="0"/>
    <n v="247198.49999999997"/>
    <s v="Cash"/>
    <s v="Trsf 8/2/2021"/>
    <m/>
  </r>
  <r>
    <d v="2021-02-09T00:00:00"/>
    <x v="8"/>
    <x v="2"/>
    <x v="79"/>
    <s v="C00000013"/>
    <x v="12"/>
    <x v="30"/>
    <n v="1"/>
    <s v="Cash"/>
    <n v="0"/>
    <d v="2021-02-09T00:00:00"/>
    <n v="2"/>
    <n v="2021"/>
    <n v="405"/>
    <n v="-405"/>
    <n v="0"/>
    <n v="247603.49999999997"/>
    <s v="Cash"/>
    <s v="Trsf 8/2/2021"/>
    <m/>
  </r>
  <r>
    <d v="2021-02-09T00:00:00"/>
    <x v="8"/>
    <x v="2"/>
    <x v="79"/>
    <s v="C00000013"/>
    <x v="12"/>
    <x v="4"/>
    <n v="1"/>
    <s v="Cash"/>
    <n v="0"/>
    <d v="2021-02-09T00:00:00"/>
    <n v="2"/>
    <n v="2021"/>
    <n v="95"/>
    <n v="-95"/>
    <n v="0"/>
    <n v="247698.49999999997"/>
    <s v="Cash"/>
    <s v="Trsf 9/2/2021"/>
    <m/>
  </r>
  <r>
    <d v="2021-02-09T00:00:00"/>
    <x v="8"/>
    <x v="2"/>
    <x v="79"/>
    <s v="C00000013"/>
    <x v="12"/>
    <x v="33"/>
    <n v="1"/>
    <s v="Cash"/>
    <n v="0"/>
    <d v="2021-02-09T00:00:00"/>
    <n v="2"/>
    <n v="2021"/>
    <n v="130"/>
    <n v="-130"/>
    <n v="0"/>
    <n v="247828.49999999997"/>
    <s v="Cash"/>
    <s v="Trsf 9/2/2021"/>
    <m/>
  </r>
  <r>
    <d v="2021-02-17T00:00:00"/>
    <x v="8"/>
    <x v="2"/>
    <x v="80"/>
    <s v="C00000005"/>
    <x v="4"/>
    <x v="26"/>
    <n v="1"/>
    <s v="Cash"/>
    <n v="0"/>
    <d v="2021-02-17T00:00:00"/>
    <n v="2"/>
    <n v="2021"/>
    <n v="225"/>
    <n v="-225"/>
    <n v="0"/>
    <n v="248053.49999999997"/>
    <s v="Cash"/>
    <m/>
    <m/>
  </r>
  <r>
    <d v="2021-02-19T00:00:00"/>
    <x v="8"/>
    <x v="2"/>
    <x v="81"/>
    <s v="C00000001"/>
    <x v="0"/>
    <x v="15"/>
    <n v="1"/>
    <s v="Cash"/>
    <n v="0"/>
    <d v="2021-02-19T00:00:00"/>
    <n v="2"/>
    <n v="2021"/>
    <n v="1694"/>
    <n v="-1694"/>
    <n v="0"/>
    <n v="249747.49999999997"/>
    <s v="Cash"/>
    <s v="Trsf 26/2/2021"/>
    <m/>
  </r>
  <r>
    <d v="2021-02-24T00:00:00"/>
    <x v="8"/>
    <x v="2"/>
    <x v="82"/>
    <s v="C00000004"/>
    <x v="3"/>
    <x v="7"/>
    <n v="5"/>
    <s v="T120"/>
    <n v="120"/>
    <d v="2021-06-24T00:00:00"/>
    <n v="6"/>
    <n v="2021"/>
    <n v="7370"/>
    <n v="-7370"/>
    <n v="0"/>
    <n v="257117.49999999997"/>
    <s v="Term"/>
    <s v="Chq Cleared 2/8/2021"/>
    <m/>
  </r>
  <r>
    <d v="2021-02-24T00:00:00"/>
    <x v="8"/>
    <x v="2"/>
    <x v="82"/>
    <s v="C00000004"/>
    <x v="3"/>
    <x v="30"/>
    <n v="3"/>
    <s v="T120"/>
    <n v="120"/>
    <d v="2021-06-24T00:00:00"/>
    <n v="6"/>
    <n v="2021"/>
    <n v="1069.2"/>
    <n v="-1069.2"/>
    <n v="0"/>
    <n v="258186.69999999998"/>
    <s v="Term"/>
    <s v="Chq Cleared 2/8/2021"/>
    <m/>
  </r>
  <r>
    <d v="2021-02-24T00:00:00"/>
    <x v="8"/>
    <x v="2"/>
    <x v="82"/>
    <s v="C00000004"/>
    <x v="3"/>
    <x v="4"/>
    <n v="1"/>
    <s v="T120"/>
    <n v="120"/>
    <d v="2021-06-24T00:00:00"/>
    <n v="6"/>
    <n v="2021"/>
    <n v="360"/>
    <n v="-360"/>
    <n v="0"/>
    <n v="258546.69999999998"/>
    <s v="Term"/>
    <s v="Chq Cleared 2/8/2021"/>
    <m/>
  </r>
  <r>
    <d v="2021-02-24T00:00:00"/>
    <x v="8"/>
    <x v="2"/>
    <x v="82"/>
    <s v="C00000004"/>
    <x v="3"/>
    <x v="38"/>
    <n v="1"/>
    <s v="T120"/>
    <n v="120"/>
    <d v="2021-06-24T00:00:00"/>
    <n v="6"/>
    <n v="2021"/>
    <n v="312"/>
    <n v="-312"/>
    <n v="0"/>
    <n v="258858.69999999998"/>
    <s v="Term"/>
    <s v="Chq Cleared 2/8/2021"/>
    <m/>
  </r>
  <r>
    <d v="2021-02-23T00:00:00"/>
    <x v="8"/>
    <x v="2"/>
    <x v="83"/>
    <s v="C00000008"/>
    <x v="7"/>
    <x v="5"/>
    <n v="4"/>
    <s v="Cash"/>
    <n v="0"/>
    <d v="2021-02-23T00:00:00"/>
    <n v="2"/>
    <n v="2021"/>
    <n v="920"/>
    <n v="-920"/>
    <n v="0"/>
    <n v="259778.69999999998"/>
    <s v="Cash"/>
    <s v="Trsf 11/3/3021"/>
    <m/>
  </r>
  <r>
    <d v="2021-02-23T00:00:00"/>
    <x v="8"/>
    <x v="2"/>
    <x v="83"/>
    <s v="C00000008"/>
    <x v="7"/>
    <x v="4"/>
    <n v="1"/>
    <s v="Cash"/>
    <n v="0"/>
    <d v="2021-02-23T00:00:00"/>
    <n v="2"/>
    <n v="2021"/>
    <n v="100"/>
    <n v="-100"/>
    <n v="0"/>
    <n v="259878.69999999998"/>
    <s v="Cash"/>
    <s v="Trsf 11/3/3021"/>
    <m/>
  </r>
  <r>
    <d v="2021-02-23T00:00:00"/>
    <x v="8"/>
    <x v="2"/>
    <x v="83"/>
    <s v="C00000008"/>
    <x v="7"/>
    <x v="20"/>
    <n v="3"/>
    <s v="Cash"/>
    <n v="0"/>
    <d v="2021-02-23T00:00:00"/>
    <n v="2"/>
    <n v="2021"/>
    <n v="180"/>
    <n v="-180"/>
    <n v="0"/>
    <n v="260058.69999999998"/>
    <s v="Cash"/>
    <s v="Trsf 11/3/3021"/>
    <m/>
  </r>
  <r>
    <d v="2021-02-26T00:00:00"/>
    <x v="8"/>
    <x v="2"/>
    <x v="84"/>
    <s v="C00000015"/>
    <x v="14"/>
    <x v="7"/>
    <n v="1"/>
    <s v="Cash"/>
    <n v="0"/>
    <d v="2021-02-26T00:00:00"/>
    <n v="2"/>
    <n v="2021"/>
    <n v="1694"/>
    <n v="-1694"/>
    <n v="0"/>
    <n v="261752.69999999998"/>
    <s v="Cash"/>
    <s v="Trsf 27/2/2021"/>
    <m/>
  </r>
  <r>
    <d v="2021-02-26T00:00:00"/>
    <x v="8"/>
    <x v="2"/>
    <x v="84"/>
    <s v="C00000015"/>
    <x v="14"/>
    <x v="26"/>
    <n v="1"/>
    <s v="Cash"/>
    <n v="0"/>
    <d v="2021-02-26T00:00:00"/>
    <n v="2"/>
    <n v="2021"/>
    <n v="228"/>
    <n v="-228"/>
    <n v="0"/>
    <n v="261980.69999999998"/>
    <s v="Cash"/>
    <s v="Trsf 27/2/2021"/>
    <m/>
  </r>
  <r>
    <d v="2021-02-26T00:00:00"/>
    <x v="8"/>
    <x v="2"/>
    <x v="84"/>
    <s v="C00000015"/>
    <x v="14"/>
    <x v="4"/>
    <n v="1"/>
    <s v="Cash"/>
    <n v="0"/>
    <d v="2021-02-26T00:00:00"/>
    <n v="2"/>
    <n v="2021"/>
    <n v="100"/>
    <n v="-100"/>
    <n v="0"/>
    <n v="262080.69999999998"/>
    <s v="Cash"/>
    <s v="Trsf 27/2/2021"/>
    <m/>
  </r>
  <r>
    <d v="2021-03-08T00:00:00"/>
    <x v="9"/>
    <x v="2"/>
    <x v="85"/>
    <s v="C00000004"/>
    <x v="3"/>
    <x v="7"/>
    <n v="6"/>
    <s v="T120"/>
    <n v="120"/>
    <d v="2021-07-06T00:00:00"/>
    <n v="7"/>
    <n v="2021"/>
    <n v="8976"/>
    <n v="-8976"/>
    <n v="0"/>
    <n v="271056.69999999995"/>
    <s v="Term"/>
    <s v="Chq Cleared 13/9/2021"/>
    <m/>
  </r>
  <r>
    <d v="2021-03-08T00:00:00"/>
    <x v="9"/>
    <x v="2"/>
    <x v="85"/>
    <s v="C00000004"/>
    <x v="3"/>
    <x v="43"/>
    <n v="1"/>
    <s v="T120"/>
    <n v="120"/>
    <d v="2021-07-06T00:00:00"/>
    <n v="7"/>
    <n v="2021"/>
    <n v="1496"/>
    <n v="-1496"/>
    <n v="0"/>
    <n v="272552.69999999995"/>
    <s v="Term"/>
    <s v="Chq Cleared 13/9/2021"/>
    <m/>
  </r>
  <r>
    <d v="2021-03-08T00:00:00"/>
    <x v="9"/>
    <x v="2"/>
    <x v="85"/>
    <s v="C00000004"/>
    <x v="3"/>
    <x v="10"/>
    <n v="7"/>
    <s v="T120"/>
    <n v="120"/>
    <d v="2021-07-06T00:00:00"/>
    <n v="7"/>
    <n v="2021"/>
    <n v="2532.6"/>
    <n v="-2532.6"/>
    <n v="0"/>
    <n v="275085.29999999993"/>
    <s v="Term"/>
    <s v="Chq Cleared 13/9/2021"/>
    <m/>
  </r>
  <r>
    <d v="2021-03-08T00:00:00"/>
    <x v="9"/>
    <x v="2"/>
    <x v="85"/>
    <s v="C00000004"/>
    <x v="3"/>
    <x v="16"/>
    <n v="5"/>
    <s v="T120"/>
    <n v="120"/>
    <d v="2021-07-06T00:00:00"/>
    <n v="7"/>
    <n v="2021"/>
    <n v="1809"/>
    <n v="-1809"/>
    <n v="0"/>
    <n v="276894.29999999993"/>
    <s v="Term"/>
    <s v="Chq Cleared 13/9/2021"/>
    <m/>
  </r>
  <r>
    <d v="2021-03-10T00:00:00"/>
    <x v="9"/>
    <x v="2"/>
    <x v="86"/>
    <s v="C00000016"/>
    <x v="15"/>
    <x v="7"/>
    <n v="2"/>
    <s v="Cash"/>
    <n v="0"/>
    <d v="2021-03-10T00:00:00"/>
    <n v="3"/>
    <n v="2021"/>
    <n v="3058"/>
    <n v="-3058"/>
    <n v="0"/>
    <n v="279952.29999999993"/>
    <s v="Cash"/>
    <s v="Trsf 10/3/2021"/>
    <m/>
  </r>
  <r>
    <d v="2021-03-10T00:00:00"/>
    <x v="9"/>
    <x v="2"/>
    <x v="86"/>
    <s v="C00000016"/>
    <x v="15"/>
    <x v="15"/>
    <n v="2"/>
    <s v="Cash"/>
    <n v="0"/>
    <d v="2021-03-10T00:00:00"/>
    <n v="3"/>
    <n v="2021"/>
    <n v="3058"/>
    <n v="-3058"/>
    <n v="0"/>
    <n v="283010.29999999993"/>
    <s v="Cash"/>
    <s v="Trsf 10/3/2021"/>
    <m/>
  </r>
  <r>
    <d v="2021-03-10T00:00:00"/>
    <x v="9"/>
    <x v="2"/>
    <x v="86"/>
    <s v="C00000016"/>
    <x v="15"/>
    <x v="44"/>
    <n v="3"/>
    <s v="Cash"/>
    <n v="0"/>
    <d v="2021-03-10T00:00:00"/>
    <n v="3"/>
    <n v="2021"/>
    <n v="4691.25"/>
    <n v="-4691.25"/>
    <n v="0"/>
    <n v="287701.54999999993"/>
    <s v="Cash"/>
    <s v="Trsf 10/3/2021"/>
    <m/>
  </r>
  <r>
    <d v="2021-03-11T00:00:00"/>
    <x v="9"/>
    <x v="2"/>
    <x v="87"/>
    <s v="C00000009"/>
    <x v="8"/>
    <x v="43"/>
    <n v="2"/>
    <s v="T60"/>
    <n v="60"/>
    <d v="2021-05-10T00:00:00"/>
    <n v="5"/>
    <n v="2021"/>
    <n v="3212"/>
    <n v="-3212"/>
    <n v="0"/>
    <n v="290913.54999999993"/>
    <s v="Term"/>
    <s v="Chq HL 012137 dd 20/10/21, Cleared 21/10/21"/>
    <m/>
  </r>
  <r>
    <d v="2021-03-11T00:00:00"/>
    <x v="9"/>
    <x v="2"/>
    <x v="87"/>
    <s v="C00000009"/>
    <x v="8"/>
    <x v="43"/>
    <n v="1"/>
    <s v="T60"/>
    <n v="60"/>
    <d v="2021-05-10T00:00:00"/>
    <n v="5"/>
    <n v="2021"/>
    <n v="1606"/>
    <n v="-1606"/>
    <n v="0"/>
    <n v="292519.54999999993"/>
    <s v="Term"/>
    <s v="Chq HL 012137 dd 20/10/21, Cleared 21/10/21"/>
    <m/>
  </r>
  <r>
    <d v="2021-03-11T00:00:00"/>
    <x v="9"/>
    <x v="2"/>
    <x v="87"/>
    <s v="C00000009"/>
    <x v="8"/>
    <x v="10"/>
    <n v="2"/>
    <s v="T60"/>
    <n v="60"/>
    <d v="2021-05-10T00:00:00"/>
    <n v="5"/>
    <n v="2021"/>
    <n v="820.8"/>
    <n v="-820.8"/>
    <n v="0"/>
    <n v="293340.34999999992"/>
    <s v="Term"/>
    <s v="Chq HL 012137 dd 20/10/21, Cleared 21/10/21"/>
    <m/>
  </r>
  <r>
    <d v="2021-03-11T00:00:00"/>
    <x v="9"/>
    <x v="2"/>
    <x v="87"/>
    <s v="C00000009"/>
    <x v="8"/>
    <x v="16"/>
    <n v="2"/>
    <s v="T60"/>
    <n v="60"/>
    <d v="2021-05-10T00:00:00"/>
    <n v="5"/>
    <n v="2021"/>
    <n v="820.8"/>
    <n v="-820.8"/>
    <n v="0"/>
    <n v="294161.14999999991"/>
    <s v="Term"/>
    <s v="Chq HL 012137 dd 20/10/21, Cleared 21/10/21"/>
    <m/>
  </r>
  <r>
    <d v="2021-03-23T00:00:00"/>
    <x v="9"/>
    <x v="2"/>
    <x v="88"/>
    <s v="C00000004"/>
    <x v="3"/>
    <x v="7"/>
    <n v="5"/>
    <s v="T120"/>
    <n v="120"/>
    <d v="2021-07-21T00:00:00"/>
    <n v="7"/>
    <n v="2021"/>
    <n v="8140"/>
    <n v="-8140"/>
    <n v="0"/>
    <n v="302301.14999999991"/>
    <s v="Term"/>
    <s v="Chq Cleared 13/9/2021"/>
    <m/>
  </r>
  <r>
    <d v="2021-03-23T00:00:00"/>
    <x v="9"/>
    <x v="2"/>
    <x v="88"/>
    <s v="C00000004"/>
    <x v="3"/>
    <x v="10"/>
    <n v="4"/>
    <s v="T120"/>
    <n v="120"/>
    <d v="2021-07-21T00:00:00"/>
    <n v="7"/>
    <n v="2021"/>
    <n v="1641.6"/>
    <n v="-1641.6"/>
    <n v="0"/>
    <n v="303942.74999999988"/>
    <s v="Term"/>
    <s v="Chq Cleared 13/9/2021"/>
    <m/>
  </r>
  <r>
    <d v="2021-03-23T00:00:00"/>
    <x v="9"/>
    <x v="2"/>
    <x v="88"/>
    <s v="C00000004"/>
    <x v="3"/>
    <x v="16"/>
    <n v="4"/>
    <s v="T120"/>
    <n v="120"/>
    <d v="2021-07-21T00:00:00"/>
    <n v="7"/>
    <n v="2021"/>
    <n v="1641.6"/>
    <n v="-1641.6"/>
    <n v="0"/>
    <n v="305584.34999999986"/>
    <s v="Term"/>
    <s v="Chq Cleared 13/9/2021"/>
    <m/>
  </r>
  <r>
    <d v="2021-03-23T00:00:00"/>
    <x v="9"/>
    <x v="2"/>
    <x v="88"/>
    <s v="C00000004"/>
    <x v="3"/>
    <x v="4"/>
    <n v="4"/>
    <s v="T120"/>
    <n v="120"/>
    <d v="2021-07-21T00:00:00"/>
    <n v="7"/>
    <n v="2021"/>
    <n v="380"/>
    <n v="-380"/>
    <n v="0"/>
    <n v="305964.34999999986"/>
    <s v="Term"/>
    <s v="Chq Cleared 13/9/2021"/>
    <m/>
  </r>
  <r>
    <d v="2021-03-24T00:00:00"/>
    <x v="9"/>
    <x v="2"/>
    <x v="89"/>
    <s v="C00000009"/>
    <x v="8"/>
    <x v="25"/>
    <n v="2"/>
    <s v="T60"/>
    <n v="60"/>
    <d v="2021-05-23T00:00:00"/>
    <n v="5"/>
    <n v="2021"/>
    <n v="90"/>
    <n v="-90"/>
    <n v="0"/>
    <n v="306054.34999999986"/>
    <s v="Term"/>
    <m/>
    <m/>
  </r>
  <r>
    <d v="2021-03-24T00:00:00"/>
    <x v="9"/>
    <x v="2"/>
    <x v="90"/>
    <s v="C00000010"/>
    <x v="9"/>
    <x v="45"/>
    <n v="5"/>
    <s v="T120"/>
    <s v="120"/>
    <d v="2021-07-22T00:00:00"/>
    <n v="7"/>
    <n v="2021"/>
    <n v="8250"/>
    <n v="-8250"/>
    <n v="0"/>
    <n v="314304.34999999986"/>
    <s v="Term"/>
    <s v="Trsf 26/7/21"/>
    <m/>
  </r>
  <r>
    <d v="2021-03-24T00:00:00"/>
    <x v="9"/>
    <x v="2"/>
    <x v="90"/>
    <s v="C00000010"/>
    <x v="9"/>
    <x v="28"/>
    <n v="5"/>
    <s v="T120"/>
    <s v="120"/>
    <d v="2021-07-22T00:00:00"/>
    <n v="7"/>
    <n v="2021"/>
    <n v="1170"/>
    <n v="-1170"/>
    <n v="0"/>
    <n v="315474.34999999986"/>
    <s v="Term"/>
    <s v="Trsf 26/7/21"/>
    <m/>
  </r>
  <r>
    <d v="2021-03-24T00:00:00"/>
    <x v="9"/>
    <x v="2"/>
    <x v="90"/>
    <s v="C00000010"/>
    <x v="9"/>
    <x v="12"/>
    <n v="5"/>
    <s v="T120"/>
    <s v="120"/>
    <d v="2021-07-22T00:00:00"/>
    <n v="7"/>
    <n v="2021"/>
    <n v="275"/>
    <n v="-275"/>
    <n v="0"/>
    <n v="315749.34999999986"/>
    <s v="Term"/>
    <s v="Trsf 26/7/21"/>
    <m/>
  </r>
  <r>
    <d v="2021-03-24T00:00:00"/>
    <x v="9"/>
    <x v="2"/>
    <x v="90"/>
    <s v="C00000010"/>
    <x v="9"/>
    <x v="4"/>
    <n v="4"/>
    <s v="T120"/>
    <s v="120"/>
    <d v="2021-07-22T00:00:00"/>
    <n v="7"/>
    <n v="2021"/>
    <n v="380"/>
    <n v="-380"/>
    <n v="0"/>
    <n v="316129.34999999986"/>
    <s v="Term"/>
    <s v="Trsf 26/7/21"/>
    <m/>
  </r>
  <r>
    <d v="2021-03-25T00:00:00"/>
    <x v="9"/>
    <x v="2"/>
    <x v="91"/>
    <s v="C00000014"/>
    <x v="13"/>
    <x v="5"/>
    <n v="1"/>
    <s v="Cash"/>
    <n v="0"/>
    <d v="2021-03-25T00:00:00"/>
    <n v="3"/>
    <n v="2021"/>
    <n v="240"/>
    <n v="-240"/>
    <n v="0"/>
    <n v="316369.34999999986"/>
    <s v="Cash"/>
    <s v="Bank in Cash 18/4/2021"/>
    <m/>
  </r>
  <r>
    <d v="2021-03-30T00:00:00"/>
    <x v="9"/>
    <x v="2"/>
    <x v="92"/>
    <s v="C00000004"/>
    <x v="3"/>
    <x v="46"/>
    <n v="2"/>
    <s v="T120"/>
    <n v="120"/>
    <d v="2021-07-28T00:00:00"/>
    <n v="7"/>
    <n v="2021"/>
    <n v="3510"/>
    <n v="-3510"/>
    <n v="0"/>
    <n v="319879.34999999986"/>
    <s v="Term"/>
    <s v="Chq Cleared 13/9/2021"/>
    <m/>
  </r>
  <r>
    <d v="2021-04-01T00:00:00"/>
    <x v="10"/>
    <x v="2"/>
    <x v="93"/>
    <s v="C00000003"/>
    <x v="2"/>
    <x v="15"/>
    <n v="3"/>
    <s v="T45"/>
    <n v="45"/>
    <d v="2021-05-16T00:00:00"/>
    <n v="5"/>
    <n v="2021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d v="2021-04-01T00:00:00"/>
    <x v="10"/>
    <x v="2"/>
    <x v="93"/>
    <s v="C00000003"/>
    <x v="2"/>
    <x v="16"/>
    <n v="1"/>
    <s v="T45"/>
    <n v="45"/>
    <d v="2021-05-16T00:00:00"/>
    <n v="5"/>
    <n v="2021"/>
    <n v="459"/>
    <n v="-459"/>
    <n v="0"/>
    <n v="325750.34999999986"/>
    <s v="Term"/>
    <s v="Chq dd 11/6 - RHB 001313 (RM1,521.00), changed new chq RHB 001441 18/9/21"/>
    <m/>
  </r>
  <r>
    <d v="2021-04-01T00:00:00"/>
    <x v="10"/>
    <x v="2"/>
    <x v="93"/>
    <s v="C00000003"/>
    <x v="2"/>
    <x v="12"/>
    <n v="5"/>
    <s v="T45"/>
    <n v="45"/>
    <d v="2021-05-16T00:00:00"/>
    <n v="5"/>
    <n v="2021"/>
    <n v="250"/>
    <n v="-250"/>
    <n v="0"/>
    <n v="326000.34999999986"/>
    <s v="Term"/>
    <s v="Chq dd 11/6 - RHB 001313 (RM1,521.00), changed new chq RHB 001441 18/9/21"/>
    <m/>
  </r>
  <r>
    <d v="2021-04-01T00:00:00"/>
    <x v="10"/>
    <x v="2"/>
    <x v="93"/>
    <s v="C00000003"/>
    <x v="2"/>
    <x v="4"/>
    <n v="5"/>
    <s v="T45"/>
    <n v="45"/>
    <d v="2021-05-16T00:00:00"/>
    <n v="5"/>
    <n v="2021"/>
    <n v="500"/>
    <n v="-500"/>
    <n v="0"/>
    <n v="326500.34999999986"/>
    <s v="Term"/>
    <s v="Chq dd 11/6 - RHB 001313 (RM1,521.00), changed new chq RHB 001441 18/9/21"/>
    <m/>
  </r>
  <r>
    <d v="2021-04-01T00:00:00"/>
    <x v="10"/>
    <x v="2"/>
    <x v="94"/>
    <s v="C00000003"/>
    <x v="2"/>
    <x v="25"/>
    <n v="2"/>
    <s v="T45"/>
    <n v="45"/>
    <d v="2021-05-16T00:00:00"/>
    <n v="5"/>
    <n v="2021"/>
    <n v="90"/>
    <n v="-90"/>
    <n v="0"/>
    <n v="326590.34999999986"/>
    <s v="Term"/>
    <s v="Bank in Cash 18/4/2021"/>
    <m/>
  </r>
  <r>
    <d v="2021-04-08T00:00:00"/>
    <x v="10"/>
    <x v="2"/>
    <x v="95"/>
    <s v="C00000015"/>
    <x v="14"/>
    <x v="7"/>
    <n v="1"/>
    <s v="Cash"/>
    <n v="0"/>
    <d v="2021-04-08T00:00:00"/>
    <n v="4"/>
    <n v="2021"/>
    <n v="1870"/>
    <n v="-1870"/>
    <n v="0"/>
    <n v="328460.34999999986"/>
    <s v="Cash"/>
    <s v="Trsf 13/4/2021"/>
    <m/>
  </r>
  <r>
    <d v="2021-04-08T00:00:00"/>
    <x v="10"/>
    <x v="2"/>
    <x v="95"/>
    <s v="C00000015"/>
    <x v="14"/>
    <x v="26"/>
    <n v="1"/>
    <s v="Cash"/>
    <n v="0"/>
    <d v="2021-04-08T00:00:00"/>
    <n v="4"/>
    <n v="2021"/>
    <n v="255"/>
    <n v="-255"/>
    <n v="0"/>
    <n v="328715.34999999986"/>
    <s v="Cash"/>
    <s v="Trsf 13/4/2021"/>
    <m/>
  </r>
  <r>
    <d v="2021-04-08T00:00:00"/>
    <x v="10"/>
    <x v="2"/>
    <x v="95"/>
    <s v="C00000015"/>
    <x v="14"/>
    <x v="4"/>
    <n v="1"/>
    <s v="Cash"/>
    <n v="0"/>
    <d v="2021-04-08T00:00:00"/>
    <n v="4"/>
    <n v="2021"/>
    <n v="100"/>
    <n v="-100"/>
    <n v="0"/>
    <n v="328815.34999999986"/>
    <s v="Cash"/>
    <s v="Trsf 13/4/2021"/>
    <m/>
  </r>
  <r>
    <d v="2021-04-08T00:00:00"/>
    <x v="10"/>
    <x v="2"/>
    <x v="96"/>
    <s v="C00000010"/>
    <x v="9"/>
    <x v="45"/>
    <n v="5"/>
    <s v="T120"/>
    <n v="120"/>
    <d v="2021-08-06T00:00:00"/>
    <n v="8"/>
    <n v="2021"/>
    <n v="8690"/>
    <n v="-8690"/>
    <n v="0"/>
    <n v="337505.34999999986"/>
    <s v="Term"/>
    <s v="Trsf 17/8/2021"/>
    <m/>
  </r>
  <r>
    <d v="2021-04-08T00:00:00"/>
    <x v="10"/>
    <x v="2"/>
    <x v="96"/>
    <s v="C00000010"/>
    <x v="9"/>
    <x v="1"/>
    <n v="6"/>
    <s v="T120"/>
    <n v="120"/>
    <d v="2021-08-06T00:00:00"/>
    <n v="8"/>
    <n v="2021"/>
    <n v="1731.6000000000001"/>
    <n v="-1731.6000000000001"/>
    <n v="0"/>
    <n v="339236.94999999984"/>
    <s v="Term"/>
    <s v="Trsf 17/8/2021"/>
    <m/>
  </r>
  <r>
    <d v="2021-04-08T00:00:00"/>
    <x v="10"/>
    <x v="2"/>
    <x v="96"/>
    <s v="C00000010"/>
    <x v="9"/>
    <x v="12"/>
    <n v="10"/>
    <s v="T120"/>
    <n v="120"/>
    <d v="2021-08-06T00:00:00"/>
    <n v="8"/>
    <n v="2021"/>
    <n v="550"/>
    <n v="-550"/>
    <n v="0"/>
    <n v="339786.94999999984"/>
    <s v="Term"/>
    <s v="Trsf 17/8/2021"/>
    <m/>
  </r>
  <r>
    <d v="2021-04-08T00:00:00"/>
    <x v="10"/>
    <x v="2"/>
    <x v="96"/>
    <s v="C00000010"/>
    <x v="9"/>
    <x v="4"/>
    <n v="2"/>
    <s v="T120"/>
    <n v="120"/>
    <d v="2021-08-06T00:00:00"/>
    <n v="8"/>
    <n v="2021"/>
    <n v="190"/>
    <n v="-190"/>
    <n v="0"/>
    <n v="339976.94999999984"/>
    <s v="Term"/>
    <s v="Trsf 17/8/2021"/>
    <m/>
  </r>
  <r>
    <d v="2021-04-08T00:00:00"/>
    <x v="10"/>
    <x v="2"/>
    <x v="96"/>
    <s v="C00000010"/>
    <x v="9"/>
    <x v="47"/>
    <n v="2"/>
    <s v="T120"/>
    <n v="120"/>
    <d v="2021-08-06T00:00:00"/>
    <n v="8"/>
    <n v="2021"/>
    <n v="720"/>
    <n v="-720"/>
    <n v="0"/>
    <n v="340696.94999999984"/>
    <s v="Term"/>
    <s v="Trsf 17/8/2021"/>
    <m/>
  </r>
  <r>
    <d v="2021-04-08T00:00:00"/>
    <x v="10"/>
    <x v="2"/>
    <x v="96"/>
    <s v="C00000010"/>
    <x v="9"/>
    <x v="48"/>
    <n v="4"/>
    <s v="T120"/>
    <n v="120"/>
    <d v="2021-08-06T00:00:00"/>
    <n v="8"/>
    <n v="2021"/>
    <n v="220"/>
    <n v="-220"/>
    <n v="0"/>
    <n v="340916.94999999984"/>
    <s v="Term"/>
    <s v="Trsf 17/8/2021"/>
    <m/>
  </r>
  <r>
    <d v="2021-04-09T00:00:00"/>
    <x v="10"/>
    <x v="2"/>
    <x v="97"/>
    <s v="C00000001"/>
    <x v="0"/>
    <x v="2"/>
    <n v="2"/>
    <s v="Cash"/>
    <n v="0"/>
    <d v="2021-04-09T00:00:00"/>
    <n v="4"/>
    <n v="2021"/>
    <n v="520"/>
    <n v="-520"/>
    <n v="0"/>
    <n v="341436.94999999984"/>
    <s v="Cash"/>
    <s v="Trsf 9/4/21"/>
    <m/>
  </r>
  <r>
    <d v="2021-04-27T00:00:00"/>
    <x v="10"/>
    <x v="2"/>
    <x v="98"/>
    <s v="C00000009"/>
    <x v="8"/>
    <x v="7"/>
    <n v="2"/>
    <s v="T60"/>
    <n v="60"/>
    <d v="2021-06-26T00:00:00"/>
    <n v="6"/>
    <n v="2021"/>
    <n v="3476"/>
    <m/>
    <n v="3476"/>
    <n v="344912.94999999984"/>
    <s v="Term"/>
    <m/>
    <m/>
  </r>
  <r>
    <d v="2021-04-27T00:00:00"/>
    <x v="10"/>
    <x v="2"/>
    <x v="98"/>
    <s v="C00000010"/>
    <x v="8"/>
    <x v="43"/>
    <n v="1"/>
    <s v="T60"/>
    <n v="60"/>
    <d v="2021-06-26T00:00:00"/>
    <n v="6"/>
    <n v="2021"/>
    <n v="1738"/>
    <m/>
    <n v="1738"/>
    <n v="346650.94999999984"/>
    <s v="Term"/>
    <m/>
    <m/>
  </r>
  <r>
    <d v="2021-04-27T00:00:00"/>
    <x v="10"/>
    <x v="2"/>
    <x v="98"/>
    <s v="C00000011"/>
    <x v="8"/>
    <x v="10"/>
    <n v="5"/>
    <s v="T60"/>
    <n v="60"/>
    <d v="2021-06-26T00:00:00"/>
    <n v="6"/>
    <n v="2021"/>
    <n v="2268"/>
    <m/>
    <n v="2268"/>
    <n v="348918.94999999984"/>
    <s v="Term"/>
    <m/>
    <m/>
  </r>
  <r>
    <d v="2021-04-29T00:00:00"/>
    <x v="10"/>
    <x v="2"/>
    <x v="99"/>
    <s v="C00000010"/>
    <x v="9"/>
    <x v="45"/>
    <n v="5"/>
    <s v="T120"/>
    <n v="120"/>
    <d v="2021-08-27T00:00:00"/>
    <n v="8"/>
    <n v="2021"/>
    <n v="8690"/>
    <n v="-8690"/>
    <n v="0"/>
    <n v="357608.94999999984"/>
    <s v="Term"/>
    <s v="Trsf 17/8/2021"/>
    <m/>
  </r>
  <r>
    <d v="2021-04-29T00:00:00"/>
    <x v="10"/>
    <x v="2"/>
    <x v="99"/>
    <s v="C00000010"/>
    <x v="9"/>
    <x v="28"/>
    <n v="5"/>
    <s v="T120"/>
    <n v="120"/>
    <d v="2021-08-27T00:00:00"/>
    <n v="8"/>
    <n v="2021"/>
    <n v="1230"/>
    <n v="-1230"/>
    <n v="0"/>
    <n v="358838.94999999984"/>
    <s v="Term"/>
    <s v="Trsf 17/8/2021"/>
    <m/>
  </r>
  <r>
    <d v="2021-04-29T00:00:00"/>
    <x v="10"/>
    <x v="2"/>
    <x v="99"/>
    <s v="C00000010"/>
    <x v="9"/>
    <x v="12"/>
    <n v="10"/>
    <s v="T120"/>
    <n v="120"/>
    <d v="2021-08-27T00:00:00"/>
    <n v="8"/>
    <n v="2021"/>
    <n v="550"/>
    <n v="-550"/>
    <n v="0"/>
    <n v="359388.94999999984"/>
    <s v="Term"/>
    <s v="Trsf 17/8/2021"/>
    <m/>
  </r>
  <r>
    <d v="2021-04-29T00:00:00"/>
    <x v="10"/>
    <x v="2"/>
    <x v="99"/>
    <s v="C00000010"/>
    <x v="9"/>
    <x v="4"/>
    <n v="4"/>
    <s v="T120"/>
    <n v="120"/>
    <d v="2021-08-27T00:00:00"/>
    <n v="8"/>
    <n v="2021"/>
    <n v="380"/>
    <n v="-380"/>
    <n v="0"/>
    <n v="359768.94999999984"/>
    <s v="Term"/>
    <s v="Trsf 17/8/2021"/>
    <m/>
  </r>
  <r>
    <d v="2021-04-29T00:00:00"/>
    <x v="10"/>
    <x v="2"/>
    <x v="99"/>
    <s v="C00000010"/>
    <x v="9"/>
    <x v="47"/>
    <n v="1"/>
    <s v="T120"/>
    <n v="120"/>
    <d v="2021-08-27T00:00:00"/>
    <n v="8"/>
    <n v="2021"/>
    <n v="360"/>
    <n v="-360"/>
    <n v="0"/>
    <n v="360128.94999999984"/>
    <s v="Term"/>
    <s v="Trsf 17/8/2021"/>
    <m/>
  </r>
  <r>
    <d v="2021-04-29T00:00:00"/>
    <x v="10"/>
    <x v="2"/>
    <x v="99"/>
    <s v="C00000010"/>
    <x v="9"/>
    <x v="49"/>
    <n v="1"/>
    <s v="T120"/>
    <n v="120"/>
    <d v="2021-08-27T00:00:00"/>
    <n v="8"/>
    <n v="2021"/>
    <n v="375"/>
    <n v="-375"/>
    <n v="0"/>
    <n v="360503.94999999984"/>
    <s v="Term"/>
    <s v="Trsf 17/8/2021, overpayment 179.40"/>
    <m/>
  </r>
  <r>
    <d v="2021-05-03T00:00:00"/>
    <x v="11"/>
    <x v="2"/>
    <x v="100"/>
    <s v="C00000004"/>
    <x v="3"/>
    <x v="7"/>
    <n v="5"/>
    <s v="T120"/>
    <n v="120"/>
    <d v="2021-08-31T00:00:00"/>
    <n v="8"/>
    <n v="2021"/>
    <n v="8690"/>
    <m/>
    <n v="8690"/>
    <n v="369193.94999999984"/>
    <s v="Term"/>
    <m/>
    <m/>
  </r>
  <r>
    <d v="2021-05-03T00:00:00"/>
    <x v="11"/>
    <x v="2"/>
    <x v="100"/>
    <s v="C00000004"/>
    <x v="3"/>
    <x v="50"/>
    <n v="1"/>
    <s v="T120"/>
    <n v="120"/>
    <d v="2021-08-31T00:00:00"/>
    <n v="8"/>
    <n v="2021"/>
    <n v="1716"/>
    <m/>
    <n v="1716"/>
    <n v="370909.94999999984"/>
    <s v="Term"/>
    <m/>
    <m/>
  </r>
  <r>
    <d v="2021-05-03T00:00:00"/>
    <x v="11"/>
    <x v="2"/>
    <x v="100"/>
    <s v="C00000004"/>
    <x v="3"/>
    <x v="51"/>
    <n v="4"/>
    <s v="T120"/>
    <n v="120"/>
    <d v="2021-08-31T00:00:00"/>
    <n v="8"/>
    <n v="2021"/>
    <n v="1814.4"/>
    <m/>
    <n v="1814.4"/>
    <n v="372724.34999999986"/>
    <s v="Term"/>
    <m/>
    <m/>
  </r>
  <r>
    <d v="2021-05-03T00:00:00"/>
    <x v="11"/>
    <x v="2"/>
    <x v="100"/>
    <s v="C00000004"/>
    <x v="3"/>
    <x v="16"/>
    <n v="4"/>
    <s v="T120"/>
    <n v="120"/>
    <d v="2021-08-31T00:00:00"/>
    <n v="8"/>
    <n v="2021"/>
    <n v="1814.4"/>
    <m/>
    <n v="1814.4"/>
    <n v="374538.74999999988"/>
    <s v="Term"/>
    <m/>
    <m/>
  </r>
  <r>
    <d v="2021-05-06T00:00:00"/>
    <x v="11"/>
    <x v="2"/>
    <x v="101"/>
    <s v="C00000005"/>
    <x v="4"/>
    <x v="15"/>
    <n v="1"/>
    <s v="Cash"/>
    <n v="0"/>
    <d v="2021-05-06T00:00:00"/>
    <n v="5"/>
    <n v="2021"/>
    <n v="1826"/>
    <n v="-1826"/>
    <n v="0"/>
    <n v="376364.74999999988"/>
    <s v="Cash"/>
    <s v="Chq CIMB 000077 8/5/21, Banked in 17/5/21"/>
    <m/>
  </r>
  <r>
    <d v="2021-05-06T00:00:00"/>
    <x v="11"/>
    <x v="2"/>
    <x v="101"/>
    <s v="C00000005"/>
    <x v="4"/>
    <x v="52"/>
    <n v="1"/>
    <s v="Cash"/>
    <n v="0"/>
    <d v="2021-05-06T00:00:00"/>
    <n v="5"/>
    <n v="2021"/>
    <n v="50"/>
    <n v="-50"/>
    <n v="0"/>
    <n v="376414.74999999988"/>
    <s v="Cash"/>
    <s v="Chq CIMB 000077 8/5/21, Banked in 17/5/21"/>
    <m/>
  </r>
  <r>
    <d v="2021-05-07T00:00:00"/>
    <x v="11"/>
    <x v="2"/>
    <x v="102"/>
    <s v="C00000001"/>
    <x v="0"/>
    <x v="15"/>
    <n v="1"/>
    <s v="Cash"/>
    <n v="0"/>
    <d v="2021-05-07T00:00:00"/>
    <n v="5"/>
    <n v="2021"/>
    <n v="1826"/>
    <n v="-1826"/>
    <n v="0"/>
    <n v="378240.74999999988"/>
    <s v="Cash"/>
    <s v="Trsf 8/5/2021"/>
    <m/>
  </r>
  <r>
    <d v="2021-05-07T00:00:00"/>
    <x v="11"/>
    <x v="2"/>
    <x v="102"/>
    <s v="C00000001"/>
    <x v="0"/>
    <x v="26"/>
    <n v="4"/>
    <s v="Cash"/>
    <n v="0"/>
    <d v="2021-05-07T00:00:00"/>
    <n v="5"/>
    <n v="2021"/>
    <n v="1020"/>
    <n v="-1020"/>
    <n v="0"/>
    <n v="379260.74999999988"/>
    <s v="Cash"/>
    <s v="Trsf 8/5/2021"/>
    <m/>
  </r>
  <r>
    <d v="2021-05-19T00:00:00"/>
    <x v="11"/>
    <x v="2"/>
    <x v="103"/>
    <s v="C00000005"/>
    <x v="4"/>
    <x v="15"/>
    <n v="1"/>
    <s v="Cash"/>
    <n v="0"/>
    <d v="2021-05-19T00:00:00"/>
    <n v="5"/>
    <n v="2021"/>
    <n v="1826"/>
    <n v="-1826"/>
    <n v="0"/>
    <n v="381086.74999999988"/>
    <s v="Cash"/>
    <s v="Chq CIMB 000079 18/5/21, Banked in 20/5/21"/>
    <m/>
  </r>
  <r>
    <d v="2021-05-21T00:00:00"/>
    <x v="11"/>
    <x v="2"/>
    <x v="104"/>
    <s v="C00000003"/>
    <x v="2"/>
    <x v="15"/>
    <n v="3"/>
    <s v="T45"/>
    <n v="45"/>
    <d v="2021-07-05T00:00:00"/>
    <n v="5"/>
    <n v="2021"/>
    <n v="5610"/>
    <n v="-5610"/>
    <n v="0"/>
    <n v="386696.74999999988"/>
    <s v="Term"/>
    <s v="13, 23, 27/6 &amp; 11/7 - RHB 001402, 4, 5 &amp; 6 (1,350.00, 3X1,700.00)"/>
    <m/>
  </r>
  <r>
    <d v="2021-05-21T00:00:00"/>
    <x v="11"/>
    <x v="2"/>
    <x v="104"/>
    <s v="C00000003"/>
    <x v="2"/>
    <x v="12"/>
    <n v="5"/>
    <s v="T45"/>
    <n v="45"/>
    <d v="2021-07-05T00:00:00"/>
    <n v="5"/>
    <n v="2021"/>
    <n v="250"/>
    <n v="-250"/>
    <n v="0"/>
    <n v="386946.74999999988"/>
    <s v="Term"/>
    <s v="13, 23, 27/6 &amp; 11/7 - RHB 001402, 4, 5 &amp; 6 (1,350.00, 3X1,700.00)"/>
    <m/>
  </r>
  <r>
    <d v="2021-05-21T00:00:00"/>
    <x v="11"/>
    <x v="2"/>
    <x v="104"/>
    <s v="C00000003"/>
    <x v="2"/>
    <x v="4"/>
    <n v="5"/>
    <s v="T45"/>
    <n v="45"/>
    <d v="2021-07-05T00:00:00"/>
    <n v="5"/>
    <n v="2021"/>
    <n v="500"/>
    <n v="-500"/>
    <n v="0"/>
    <n v="387446.74999999988"/>
    <s v="Term"/>
    <s v="13, 23, 27/6 &amp; 11/7 - RHB 001402, 4, 5 &amp; 6 (1,350.00, 3X1,700.00)"/>
    <m/>
  </r>
  <r>
    <d v="2021-05-21T00:00:00"/>
    <x v="11"/>
    <x v="2"/>
    <x v="104"/>
    <s v="C00000003"/>
    <x v="2"/>
    <x v="25"/>
    <n v="2"/>
    <s v="T45"/>
    <n v="45"/>
    <d v="2021-07-05T00:00:00"/>
    <n v="5"/>
    <n v="2021"/>
    <n v="90"/>
    <n v="-90"/>
    <n v="0"/>
    <n v="387536.74999999988"/>
    <s v="Term"/>
    <s v="13, 23, 27/6 &amp; 11/7 - RHB 001402, 4, 5 &amp; 6 (1,350.00, 3X1,700.00)"/>
    <m/>
  </r>
  <r>
    <d v="2021-05-25T00:00:00"/>
    <x v="11"/>
    <x v="2"/>
    <x v="105"/>
    <s v="C00000013"/>
    <x v="12"/>
    <x v="10"/>
    <n v="1"/>
    <s v="Cash"/>
    <n v="0"/>
    <d v="2021-05-25T00:00:00"/>
    <n v="5"/>
    <n v="2021"/>
    <n v="459"/>
    <n v="-459"/>
    <n v="0"/>
    <n v="387995.74999999988"/>
    <s v="Cash"/>
    <s v="Trsf 21 &amp; 22/5/2021"/>
    <m/>
  </r>
  <r>
    <d v="2021-05-25T00:00:00"/>
    <x v="11"/>
    <x v="2"/>
    <x v="105"/>
    <s v="C00000013"/>
    <x v="12"/>
    <x v="16"/>
    <n v="1"/>
    <s v="Cash"/>
    <n v="0"/>
    <d v="2021-05-25T00:00:00"/>
    <n v="5"/>
    <n v="2021"/>
    <n v="459"/>
    <n v="-459"/>
    <n v="0"/>
    <n v="388454.74999999988"/>
    <s v="Cash"/>
    <s v="Trsf 21 &amp; 22/5/2021"/>
    <m/>
  </r>
  <r>
    <d v="2021-05-25T00:00:00"/>
    <x v="11"/>
    <x v="2"/>
    <x v="105"/>
    <s v="C00000013"/>
    <x v="12"/>
    <x v="4"/>
    <n v="1"/>
    <s v="Cash"/>
    <n v="0"/>
    <d v="2021-05-25T00:00:00"/>
    <n v="5"/>
    <n v="2021"/>
    <n v="100"/>
    <n v="-100"/>
    <n v="0"/>
    <n v="388554.74999999988"/>
    <s v="Cash"/>
    <s v="Trsf 21 &amp; 22/5/2021"/>
    <m/>
  </r>
  <r>
    <d v="2021-05-25T00:00:00"/>
    <x v="11"/>
    <x v="2"/>
    <x v="105"/>
    <s v="C00000013"/>
    <x v="12"/>
    <x v="53"/>
    <n v="1"/>
    <s v="Cash"/>
    <n v="0"/>
    <d v="2021-05-25T00:00:00"/>
    <n v="5"/>
    <n v="2021"/>
    <n v="380"/>
    <n v="-380"/>
    <n v="0"/>
    <n v="388934.74999999988"/>
    <s v="Cash"/>
    <s v="Trsf 21 &amp; 22/5/2021"/>
    <m/>
  </r>
  <r>
    <d v="2021-05-25T00:00:00"/>
    <x v="11"/>
    <x v="2"/>
    <x v="105"/>
    <s v="C00000013"/>
    <x v="12"/>
    <x v="5"/>
    <n v="1"/>
    <s v="Cash"/>
    <n v="0"/>
    <d v="2021-05-25T00:00:00"/>
    <n v="5"/>
    <n v="2021"/>
    <n v="246"/>
    <n v="-246"/>
    <n v="0"/>
    <n v="389180.74999999988"/>
    <s v="Cash"/>
    <s v="Trsf 21 &amp; 22/5/2021"/>
    <m/>
  </r>
  <r>
    <d v="2021-05-25T00:00:00"/>
    <x v="11"/>
    <x v="2"/>
    <x v="105"/>
    <s v="C00000013"/>
    <x v="12"/>
    <x v="25"/>
    <n v="2"/>
    <s v="Cash"/>
    <n v="0"/>
    <d v="2021-05-25T00:00:00"/>
    <n v="5"/>
    <n v="2021"/>
    <n v="90"/>
    <n v="-90"/>
    <n v="0"/>
    <n v="389270.74999999988"/>
    <s v="Cash"/>
    <s v="Trsf 21 &amp; 22/5/2021"/>
    <m/>
  </r>
  <r>
    <d v="2021-05-25T00:00:00"/>
    <x v="11"/>
    <x v="2"/>
    <x v="105"/>
    <s v="C00000013"/>
    <x v="12"/>
    <x v="54"/>
    <n v="1"/>
    <s v="Cash"/>
    <n v="0"/>
    <d v="2021-05-25T00:00:00"/>
    <n v="5"/>
    <n v="2021"/>
    <n v="68"/>
    <n v="-68"/>
    <n v="0"/>
    <n v="389338.74999999988"/>
    <s v="Cash"/>
    <s v="Trsf 21 &amp; 22/5/2021"/>
    <m/>
  </r>
  <r>
    <d v="2021-05-25T00:00:00"/>
    <x v="11"/>
    <x v="2"/>
    <x v="105"/>
    <s v="C00000013"/>
    <x v="12"/>
    <x v="55"/>
    <n v="2"/>
    <s v="Cash"/>
    <n v="0"/>
    <d v="2021-05-25T00:00:00"/>
    <n v="5"/>
    <n v="2021"/>
    <n v="130"/>
    <n v="-130"/>
    <n v="0"/>
    <n v="389468.74999999988"/>
    <s v="Cash"/>
    <s v="Trsf 21 &amp; 22/5/2021"/>
    <m/>
  </r>
  <r>
    <d v="2021-05-25T00:00:00"/>
    <x v="11"/>
    <x v="2"/>
    <x v="105"/>
    <s v="C00000013"/>
    <x v="12"/>
    <x v="56"/>
    <n v="1"/>
    <s v="Cash"/>
    <n v="0"/>
    <d v="2021-05-25T00:00:00"/>
    <n v="5"/>
    <n v="2021"/>
    <n v="42"/>
    <n v="-42"/>
    <n v="0"/>
    <n v="389510.74999999988"/>
    <s v="Cash"/>
    <s v="Trsf 21 &amp; 22/5/2021"/>
    <m/>
  </r>
  <r>
    <d v="2021-05-25T00:00:00"/>
    <x v="11"/>
    <x v="2"/>
    <x v="105"/>
    <s v="C00000013"/>
    <x v="12"/>
    <x v="57"/>
    <n v="1"/>
    <s v="Cash"/>
    <n v="0"/>
    <d v="2021-05-25T00:00:00"/>
    <n v="5"/>
    <n v="2021"/>
    <n v="60"/>
    <n v="-60"/>
    <n v="0"/>
    <n v="389570.74999999988"/>
    <s v="Cash"/>
    <s v="Trsf 21 &amp; 22/5/2021"/>
    <m/>
  </r>
  <r>
    <d v="2021-05-25T00:00:00"/>
    <x v="11"/>
    <x v="2"/>
    <x v="105"/>
    <s v="C00000013"/>
    <x v="12"/>
    <x v="15"/>
    <n v="1"/>
    <s v="Cash"/>
    <n v="0"/>
    <d v="2021-05-25T00:00:00"/>
    <n v="5"/>
    <n v="2021"/>
    <n v="1870"/>
    <n v="-1870"/>
    <n v="0"/>
    <n v="391440.74999999988"/>
    <s v="Cash"/>
    <s v="Trsf 21 &amp; 22/5/2021"/>
    <m/>
  </r>
  <r>
    <d v="2021-05-25T00:00:00"/>
    <x v="11"/>
    <x v="2"/>
    <x v="105"/>
    <s v="C00000013"/>
    <x v="12"/>
    <x v="12"/>
    <n v="1"/>
    <s v="Cash"/>
    <n v="0"/>
    <d v="2021-05-25T00:00:00"/>
    <n v="5"/>
    <n v="2021"/>
    <n v="55"/>
    <n v="-55"/>
    <n v="0"/>
    <n v="391495.74999999988"/>
    <s v="Cash"/>
    <s v="Trsf 21 &amp; 22/5/2021"/>
    <m/>
  </r>
  <r>
    <d v="2021-05-25T00:00:00"/>
    <x v="11"/>
    <x v="2"/>
    <x v="106"/>
    <s v="C00000005"/>
    <x v="4"/>
    <x v="4"/>
    <n v="1"/>
    <s v="Cash"/>
    <n v="0"/>
    <d v="2021-05-25T00:00:00"/>
    <n v="5"/>
    <n v="2021"/>
    <n v="100"/>
    <n v="-100"/>
    <n v="0"/>
    <n v="391595.74999999988"/>
    <s v="Cash"/>
    <s v="Bank in Cash 27/5/2021"/>
    <m/>
  </r>
  <r>
    <d v="2021-06-01T00:00:00"/>
    <x v="1"/>
    <x v="2"/>
    <x v="107"/>
    <s v="C00000010"/>
    <x v="9"/>
    <x v="45"/>
    <n v="4"/>
    <s v="T120"/>
    <n v="120"/>
    <d v="2021-09-29T00:00:00"/>
    <n v="9"/>
    <n v="2021"/>
    <n v="6952"/>
    <n v="-6952"/>
    <n v="0"/>
    <n v="398547.74999999988"/>
    <s v="Term"/>
    <s v="Trsf 20/10/2021"/>
    <m/>
  </r>
  <r>
    <d v="2021-06-01T00:00:00"/>
    <x v="1"/>
    <x v="2"/>
    <x v="108"/>
    <s v="C00000009"/>
    <x v="8"/>
    <x v="58"/>
    <n v="3"/>
    <s v="T60"/>
    <n v="60"/>
    <d v="2021-06-26T00:00:00"/>
    <n v="6"/>
    <n v="2021"/>
    <n v="1530"/>
    <m/>
    <n v="1530"/>
    <n v="400077.74999999988"/>
    <s v="Term"/>
    <m/>
    <m/>
  </r>
  <r>
    <d v="2021-06-01T00:00:00"/>
    <x v="1"/>
    <x v="2"/>
    <x v="108"/>
    <s v="C00000009"/>
    <x v="8"/>
    <x v="59"/>
    <n v="5"/>
    <s v="T60"/>
    <n v="60"/>
    <d v="2021-06-26T00:00:00"/>
    <n v="6"/>
    <n v="2021"/>
    <n v="2295"/>
    <m/>
    <n v="2295"/>
    <n v="402372.74999999988"/>
    <s v="Term"/>
    <m/>
    <m/>
  </r>
  <r>
    <d v="2021-06-01T00:00:00"/>
    <x v="1"/>
    <x v="2"/>
    <x v="109"/>
    <s v="C00000009"/>
    <x v="8"/>
    <x v="5"/>
    <n v="3"/>
    <s v="T60"/>
    <n v="60"/>
    <d v="2021-06-26T00:00:00"/>
    <n v="6"/>
    <n v="2021"/>
    <n v="690"/>
    <m/>
    <n v="690"/>
    <n v="403062.74999999988"/>
    <s v="Term"/>
    <m/>
    <m/>
  </r>
  <r>
    <d v="2021-06-01T00:00:00"/>
    <x v="1"/>
    <x v="2"/>
    <x v="110"/>
    <s v="C00000010"/>
    <x v="9"/>
    <x v="12"/>
    <n v="10"/>
    <s v="T120"/>
    <n v="120"/>
    <d v="2021-09-29T00:00:00"/>
    <n v="9"/>
    <n v="2021"/>
    <n v="550"/>
    <n v="-550"/>
    <n v="0"/>
    <n v="403612.74999999988"/>
    <s v="Term"/>
    <s v="Trsf 20/10/2021"/>
    <m/>
  </r>
  <r>
    <d v="2021-06-01T00:00:00"/>
    <x v="1"/>
    <x v="2"/>
    <x v="110"/>
    <s v="C00000010"/>
    <x v="9"/>
    <x v="4"/>
    <n v="4"/>
    <s v="T120"/>
    <n v="120"/>
    <d v="2021-09-29T00:00:00"/>
    <n v="9"/>
    <n v="2021"/>
    <n v="380"/>
    <n v="-380"/>
    <n v="0"/>
    <n v="403992.74999999988"/>
    <s v="Term"/>
    <s v="Trsf 20/10/2021"/>
    <m/>
  </r>
  <r>
    <d v="2021-09-01T00:00:00"/>
    <x v="4"/>
    <x v="2"/>
    <x v="111"/>
    <s v="C00000017"/>
    <x v="16"/>
    <x v="60"/>
    <n v="2"/>
    <s v="Cash"/>
    <n v="0"/>
    <d v="2021-09-01T00:00:00"/>
    <n v="9"/>
    <n v="2021"/>
    <n v="600"/>
    <n v="-600"/>
    <n v="0"/>
    <n v="404592.74999999988"/>
    <s v="Term"/>
    <s v="Advance payment 26/7/2021"/>
    <m/>
  </r>
  <r>
    <d v="2021-09-01T00:00:00"/>
    <x v="4"/>
    <x v="2"/>
    <x v="111"/>
    <s v="C00000017"/>
    <x v="16"/>
    <x v="26"/>
    <n v="1"/>
    <s v="Cash"/>
    <n v="0"/>
    <d v="2021-09-01T00:00:00"/>
    <n v="9"/>
    <n v="2021"/>
    <n v="255"/>
    <n v="-255"/>
    <n v="0"/>
    <n v="404847.74999999988"/>
    <s v="Term"/>
    <s v="Advance payment 26/7/2021"/>
    <m/>
  </r>
  <r>
    <d v="2021-09-01T00:00:00"/>
    <x v="4"/>
    <x v="2"/>
    <x v="112"/>
    <s v="C00000005"/>
    <x v="4"/>
    <x v="15"/>
    <n v="1"/>
    <s v="Cash"/>
    <n v="0"/>
    <d v="2021-09-01T00:00:00"/>
    <n v="9"/>
    <n v="2021"/>
    <n v="1826"/>
    <n v="-1826"/>
    <n v="0"/>
    <n v="406673.74999999988"/>
    <s v="Cash"/>
    <s v="Advance payment 20/8/2021"/>
    <m/>
  </r>
  <r>
    <d v="2021-09-01T00:00:00"/>
    <x v="4"/>
    <x v="2"/>
    <x v="113"/>
    <s v="C00000005"/>
    <x v="4"/>
    <x v="15"/>
    <n v="1"/>
    <s v="Cash"/>
    <n v="0"/>
    <d v="2021-09-01T00:00:00"/>
    <n v="9"/>
    <n v="2021"/>
    <n v="1826"/>
    <n v="-1826"/>
    <n v="0"/>
    <n v="408499.74999999988"/>
    <s v="Cash"/>
    <s v="Advance payment 9/9/2021"/>
    <m/>
  </r>
  <r>
    <d v="2021-09-01T00:00:00"/>
    <x v="4"/>
    <x v="2"/>
    <x v="113"/>
    <s v="C00000005"/>
    <x v="4"/>
    <x v="4"/>
    <n v="1"/>
    <s v="Cash"/>
    <n v="0"/>
    <d v="2021-09-01T00:00:00"/>
    <n v="9"/>
    <n v="2021"/>
    <n v="100"/>
    <n v="-100"/>
    <n v="0"/>
    <n v="408599.74999999988"/>
    <s v="Cash"/>
    <s v="Advance payment 9/9/2021"/>
    <m/>
  </r>
  <r>
    <d v="2021-09-01T00:00:00"/>
    <x v="4"/>
    <x v="2"/>
    <x v="114"/>
    <s v="C00000004"/>
    <x v="3"/>
    <x v="58"/>
    <n v="4"/>
    <s v="T120"/>
    <n v="120"/>
    <d v="2021-12-30T00:00:00"/>
    <n v="12"/>
    <n v="2021"/>
    <n v="2016"/>
    <m/>
    <n v="2016"/>
    <n v="410615.74999999988"/>
    <s v="Term"/>
    <m/>
    <m/>
  </r>
  <r>
    <d v="2021-09-01T00:00:00"/>
    <x v="4"/>
    <x v="2"/>
    <x v="114"/>
    <s v="C00000004"/>
    <x v="3"/>
    <x v="59"/>
    <n v="4"/>
    <s v="T120"/>
    <n v="120"/>
    <d v="2021-12-30T00:00:00"/>
    <n v="12"/>
    <n v="2021"/>
    <n v="1814.4"/>
    <m/>
    <n v="1814.4"/>
    <n v="412430.14999999991"/>
    <s v="Term"/>
    <m/>
    <m/>
  </r>
  <r>
    <d v="2021-09-01T00:00:00"/>
    <x v="4"/>
    <x v="2"/>
    <x v="115"/>
    <s v="C00000002"/>
    <x v="1"/>
    <x v="45"/>
    <n v="2"/>
    <s v="Cash"/>
    <n v="0"/>
    <d v="2021-09-01T00:00:00"/>
    <n v="9"/>
    <n v="2021"/>
    <n v="3432"/>
    <n v="-3432"/>
    <n v="0"/>
    <n v="415862.14999999991"/>
    <s v="Cash"/>
    <s v="Chq 494585,  Cleared 13/10/21"/>
    <m/>
  </r>
  <r>
    <d v="2021-09-14T00:00:00"/>
    <x v="4"/>
    <x v="2"/>
    <x v="116"/>
    <s v="C00000003"/>
    <x v="2"/>
    <x v="15"/>
    <n v="3"/>
    <s v="T45"/>
    <n v="45"/>
    <d v="2021-10-29T00:00:00"/>
    <n v="10"/>
    <n v="2021"/>
    <n v="5610"/>
    <m/>
    <n v="5610"/>
    <n v="421472.14999999991"/>
    <s v="Term"/>
    <m/>
    <m/>
  </r>
  <r>
    <d v="2021-09-14T00:00:00"/>
    <x v="4"/>
    <x v="2"/>
    <x v="116"/>
    <s v="C00000003"/>
    <x v="2"/>
    <x v="12"/>
    <n v="4"/>
    <s v="T45"/>
    <n v="45"/>
    <d v="2021-10-29T00:00:00"/>
    <n v="10"/>
    <n v="2021"/>
    <n v="200"/>
    <m/>
    <n v="200"/>
    <n v="421672.14999999991"/>
    <s v="Term"/>
    <m/>
    <m/>
  </r>
  <r>
    <d v="2021-09-14T00:00:00"/>
    <x v="4"/>
    <x v="2"/>
    <x v="116"/>
    <s v="C00000003"/>
    <x v="2"/>
    <x v="4"/>
    <n v="6"/>
    <s v="T45"/>
    <n v="45"/>
    <d v="2021-10-29T00:00:00"/>
    <n v="10"/>
    <n v="2021"/>
    <n v="600"/>
    <m/>
    <n v="600"/>
    <n v="422272.14999999991"/>
    <s v="Term"/>
    <m/>
    <m/>
  </r>
  <r>
    <d v="2021-09-14T00:00:00"/>
    <x v="4"/>
    <x v="2"/>
    <x v="116"/>
    <s v="C00000003"/>
    <x v="2"/>
    <x v="25"/>
    <n v="1"/>
    <s v="T45"/>
    <n v="45"/>
    <d v="2021-10-29T00:00:00"/>
    <n v="10"/>
    <n v="2021"/>
    <n v="45"/>
    <m/>
    <n v="45"/>
    <n v="422317.14999999991"/>
    <s v="Term"/>
    <m/>
    <m/>
  </r>
  <r>
    <d v="2021-09-14T00:00:00"/>
    <x v="4"/>
    <x v="2"/>
    <x v="116"/>
    <s v="C00000003"/>
    <x v="2"/>
    <x v="16"/>
    <n v="1"/>
    <s v="T45"/>
    <n v="45"/>
    <d v="2021-10-29T00:00:00"/>
    <n v="10"/>
    <n v="2021"/>
    <n v="459"/>
    <m/>
    <n v="459"/>
    <n v="422776.14999999991"/>
    <s v="Term"/>
    <m/>
    <m/>
  </r>
  <r>
    <d v="2021-09-14T00:00:00"/>
    <x v="4"/>
    <x v="2"/>
    <x v="117"/>
    <s v="C00000010"/>
    <x v="9"/>
    <x v="45"/>
    <n v="6"/>
    <s v="T120"/>
    <n v="120"/>
    <d v="2022-01-12T00:00:00"/>
    <n v="1"/>
    <n v="2022"/>
    <n v="10428"/>
    <n v="-179.4"/>
    <n v="10248.6"/>
    <n v="433204.14999999991"/>
    <s v="Term"/>
    <m/>
    <m/>
  </r>
  <r>
    <d v="2021-09-14T00:00:00"/>
    <x v="4"/>
    <x v="2"/>
    <x v="117"/>
    <s v="C00000010"/>
    <x v="9"/>
    <x v="28"/>
    <n v="10"/>
    <s v="T120"/>
    <n v="120"/>
    <d v="2022-01-12T00:00:00"/>
    <n v="1"/>
    <n v="2022"/>
    <n v="2550"/>
    <m/>
    <n v="2550"/>
    <n v="435754.14999999991"/>
    <s v="Term"/>
    <m/>
    <m/>
  </r>
  <r>
    <d v="2021-09-14T00:00:00"/>
    <x v="4"/>
    <x v="2"/>
    <x v="117"/>
    <s v="C00000010"/>
    <x v="9"/>
    <x v="12"/>
    <n v="10"/>
    <s v="T120"/>
    <n v="120"/>
    <d v="2022-01-12T00:00:00"/>
    <n v="1"/>
    <n v="2022"/>
    <n v="550"/>
    <m/>
    <n v="550"/>
    <n v="436304.14999999991"/>
    <s v="Term"/>
    <m/>
    <m/>
  </r>
  <r>
    <d v="2021-09-14T00:00:00"/>
    <x v="4"/>
    <x v="2"/>
    <x v="117"/>
    <s v="C00000010"/>
    <x v="9"/>
    <x v="61"/>
    <n v="4"/>
    <s v="T120"/>
    <n v="120"/>
    <d v="2022-01-12T00:00:00"/>
    <n v="1"/>
    <n v="2022"/>
    <n v="320"/>
    <m/>
    <n v="320"/>
    <n v="436624.14999999991"/>
    <s v="Term"/>
    <m/>
    <m/>
  </r>
  <r>
    <d v="2021-09-14T00:00:00"/>
    <x v="4"/>
    <x v="2"/>
    <x v="117"/>
    <s v="C00000010"/>
    <x v="9"/>
    <x v="47"/>
    <n v="1"/>
    <s v="T120"/>
    <n v="120"/>
    <d v="2022-01-12T00:00:00"/>
    <n v="1"/>
    <n v="2022"/>
    <n v="360"/>
    <m/>
    <n v="360"/>
    <n v="436984.14999999991"/>
    <s v="Term"/>
    <m/>
    <m/>
  </r>
  <r>
    <d v="2021-09-21T00:00:00"/>
    <x v="4"/>
    <x v="2"/>
    <x v="118"/>
    <s v="C00000018"/>
    <x v="17"/>
    <x v="15"/>
    <n v="4"/>
    <s v="Cash"/>
    <n v="0"/>
    <d v="2021-09-21T00:00:00"/>
    <n v="9"/>
    <n v="2021"/>
    <n v="6952"/>
    <n v="-6952"/>
    <n v="0"/>
    <n v="443936.14999999991"/>
    <s v="Cash"/>
    <s v="Trsf 21/9/2021"/>
    <m/>
  </r>
  <r>
    <d v="2021-09-21T00:00:00"/>
    <x v="4"/>
    <x v="2"/>
    <x v="118"/>
    <s v="C00000018"/>
    <x v="17"/>
    <x v="28"/>
    <n v="10"/>
    <s v="Cash"/>
    <n v="0"/>
    <d v="2021-09-21T00:00:00"/>
    <n v="9"/>
    <n v="2021"/>
    <n v="2400"/>
    <n v="-2400"/>
    <n v="0"/>
    <n v="446336.14999999991"/>
    <s v="Cash"/>
    <s v="Trsf 21/9/2021"/>
    <m/>
  </r>
  <r>
    <d v="2021-09-21T00:00:00"/>
    <x v="4"/>
    <x v="2"/>
    <x v="118"/>
    <s v="C00000018"/>
    <x v="17"/>
    <x v="61"/>
    <n v="3"/>
    <s v="Cash"/>
    <n v="0"/>
    <d v="2021-09-21T00:00:00"/>
    <n v="9"/>
    <n v="2021"/>
    <n v="240"/>
    <n v="-240"/>
    <n v="0"/>
    <n v="446576.14999999991"/>
    <s v="Cash"/>
    <s v="Trsf 21/9/2021"/>
    <m/>
  </r>
  <r>
    <d v="2021-09-25T00:00:00"/>
    <x v="4"/>
    <x v="2"/>
    <x v="119"/>
    <s v="C00000001"/>
    <x v="0"/>
    <x v="15"/>
    <n v="1"/>
    <s v="Cash"/>
    <n v="0"/>
    <d v="2021-09-25T00:00:00"/>
    <n v="9"/>
    <n v="2021"/>
    <n v="1870"/>
    <n v="-1870"/>
    <n v="0"/>
    <n v="448446.14999999991"/>
    <s v="Cash"/>
    <s v="Trsf 4/10/2021"/>
    <m/>
  </r>
  <r>
    <d v="2021-09-27T00:00:00"/>
    <x v="4"/>
    <x v="2"/>
    <x v="120"/>
    <s v="C00000004"/>
    <x v="3"/>
    <x v="45"/>
    <n v="5"/>
    <s v="T120"/>
    <n v="120"/>
    <d v="2022-01-25T00:00:00"/>
    <n v="1"/>
    <n v="2022"/>
    <n v="8690"/>
    <m/>
    <n v="8690"/>
    <n v="457136.14999999991"/>
    <s v="Term"/>
    <m/>
    <m/>
  </r>
  <r>
    <d v="2021-09-27T00:00:00"/>
    <x v="4"/>
    <x v="2"/>
    <x v="120"/>
    <s v="C00000004"/>
    <x v="3"/>
    <x v="62"/>
    <n v="1"/>
    <s v="T120"/>
    <n v="120"/>
    <d v="2022-01-25T00:00:00"/>
    <n v="1"/>
    <n v="2022"/>
    <n v="1738"/>
    <m/>
    <n v="1738"/>
    <n v="458874.14999999991"/>
    <s v="Term"/>
    <m/>
    <m/>
  </r>
  <r>
    <d v="2021-09-27T00:00:00"/>
    <x v="4"/>
    <x v="2"/>
    <x v="120"/>
    <s v="C00000004"/>
    <x v="3"/>
    <x v="58"/>
    <n v="4"/>
    <s v="T120"/>
    <n v="120"/>
    <d v="2022-01-25T00:00:00"/>
    <n v="1"/>
    <n v="2022"/>
    <n v="2016"/>
    <m/>
    <n v="2016"/>
    <n v="460890.14999999991"/>
    <s v="Term"/>
    <m/>
    <m/>
  </r>
  <r>
    <d v="2021-09-27T00:00:00"/>
    <x v="4"/>
    <x v="2"/>
    <x v="120"/>
    <s v="C00000004"/>
    <x v="3"/>
    <x v="61"/>
    <n v="1"/>
    <s v="T120"/>
    <n v="120"/>
    <d v="2022-01-25T00:00:00"/>
    <n v="1"/>
    <n v="2022"/>
    <n v="80"/>
    <m/>
    <n v="80"/>
    <n v="460970.14999999991"/>
    <s v="Term"/>
    <m/>
    <m/>
  </r>
  <r>
    <d v="2021-09-28T00:00:00"/>
    <x v="4"/>
    <x v="2"/>
    <x v="121"/>
    <s v="C00000005"/>
    <x v="4"/>
    <x v="15"/>
    <n v="1"/>
    <s v="Cash"/>
    <n v="0"/>
    <d v="2021-09-28T00:00:00"/>
    <n v="9"/>
    <n v="2021"/>
    <n v="1826"/>
    <n v="-1826"/>
    <n v="0"/>
    <n v="462796.14999999991"/>
    <s v="Term"/>
    <s v="Chq CIMB 000086, cleared 8/10/2021"/>
    <m/>
  </r>
  <r>
    <d v="2021-09-30T00:00:00"/>
    <x v="4"/>
    <x v="2"/>
    <x v="122"/>
    <s v="C00000004"/>
    <x v="3"/>
    <x v="4"/>
    <n v="3"/>
    <s v="T120"/>
    <n v="120"/>
    <d v="2022-01-28T00:00:00"/>
    <n v="1"/>
    <n v="2022"/>
    <n v="240"/>
    <m/>
    <n v="240"/>
    <n v="463036.14999999991"/>
    <s v="Term"/>
    <m/>
    <m/>
  </r>
  <r>
    <d v="2021-10-01T00:00:00"/>
    <x v="5"/>
    <x v="2"/>
    <x v="123"/>
    <s v="C00000006"/>
    <x v="5"/>
    <x v="5"/>
    <n v="1"/>
    <s v="Cash"/>
    <n v="0"/>
    <d v="2021-10-01T00:00:00"/>
    <n v="10"/>
    <n v="2021"/>
    <n v="240"/>
    <m/>
    <n v="240"/>
    <n v="463276.14999999991"/>
    <s v="Cash"/>
    <m/>
    <m/>
  </r>
  <r>
    <d v="2021-10-02T00:00:00"/>
    <x v="5"/>
    <x v="2"/>
    <x v="124"/>
    <s v="C00000019"/>
    <x v="18"/>
    <x v="45"/>
    <n v="2"/>
    <s v="Cash"/>
    <n v="0"/>
    <d v="2021-10-02T00:00:00"/>
    <n v="10"/>
    <n v="2021"/>
    <n v="3696"/>
    <n v="-3696"/>
    <n v="0"/>
    <n v="466972.14999999991"/>
    <s v="Cash"/>
    <s v="Trsf 2/10/2021"/>
    <m/>
  </r>
  <r>
    <d v="2021-10-02T00:00:00"/>
    <x v="5"/>
    <x v="2"/>
    <x v="124"/>
    <s v="C00000019"/>
    <x v="18"/>
    <x v="10"/>
    <n v="1"/>
    <s v="Cash"/>
    <n v="0"/>
    <d v="2021-10-02T00:00:00"/>
    <n v="10"/>
    <n v="2021"/>
    <n v="475.2"/>
    <n v="-475.2"/>
    <n v="0"/>
    <n v="467447.34999999992"/>
    <s v="Cash"/>
    <s v="Trsf 2/10/2021"/>
    <m/>
  </r>
  <r>
    <d v="2021-10-02T00:00:00"/>
    <x v="5"/>
    <x v="2"/>
    <x v="124"/>
    <s v="C00000019"/>
    <x v="18"/>
    <x v="53"/>
    <n v="2"/>
    <s v="Cash"/>
    <n v="0"/>
    <d v="2021-10-02T00:00:00"/>
    <n v="10"/>
    <n v="2021"/>
    <n v="720"/>
    <n v="-720"/>
    <n v="0"/>
    <n v="468167.34999999992"/>
    <s v="Cash"/>
    <s v="Trsf 2/10/2021"/>
    <m/>
  </r>
  <r>
    <d v="2021-10-02T00:00:00"/>
    <x v="5"/>
    <x v="2"/>
    <x v="124"/>
    <s v="C00000019"/>
    <x v="18"/>
    <x v="12"/>
    <n v="3"/>
    <s v="Cash"/>
    <n v="0"/>
    <d v="2021-10-02T00:00:00"/>
    <n v="10"/>
    <n v="2021"/>
    <n v="165"/>
    <n v="-165"/>
    <n v="0"/>
    <n v="468332.34999999992"/>
    <s v="Cash"/>
    <s v="Trsf 2/10/2021"/>
    <m/>
  </r>
  <r>
    <d v="2021-10-05T00:00:00"/>
    <x v="5"/>
    <x v="2"/>
    <x v="125"/>
    <s v="C00000019"/>
    <x v="18"/>
    <x v="4"/>
    <n v="1"/>
    <s v="Cash"/>
    <n v="0"/>
    <d v="2021-10-05T00:00:00"/>
    <n v="10"/>
    <n v="2021"/>
    <n v="100"/>
    <n v="-100"/>
    <n v="0"/>
    <n v="468432.34999999992"/>
    <s v="Cash"/>
    <s v="Trsf 11/10/2021"/>
    <m/>
  </r>
  <r>
    <d v="2021-10-05T00:00:00"/>
    <x v="5"/>
    <x v="2"/>
    <x v="126"/>
    <s v="C00000010"/>
    <x v="9"/>
    <x v="45"/>
    <n v="6"/>
    <s v="T120"/>
    <n v="120"/>
    <d v="2022-02-02T00:00:00"/>
    <n v="2"/>
    <n v="2022"/>
    <n v="10428"/>
    <m/>
    <n v="10428"/>
    <n v="478860.34999999992"/>
    <s v="Term"/>
    <m/>
    <m/>
  </r>
  <r>
    <d v="2021-10-05T00:00:00"/>
    <x v="5"/>
    <x v="2"/>
    <x v="126"/>
    <s v="C00000010"/>
    <x v="9"/>
    <x v="28"/>
    <n v="4"/>
    <s v="T120"/>
    <n v="120"/>
    <d v="2022-02-02T00:00:00"/>
    <n v="2"/>
    <n v="2022"/>
    <n v="1258"/>
    <m/>
    <n v="1258"/>
    <n v="480118.34999999992"/>
    <s v="Term"/>
    <m/>
    <m/>
  </r>
  <r>
    <d v="2021-10-05T00:00:00"/>
    <x v="5"/>
    <x v="2"/>
    <x v="126"/>
    <s v="C00000010"/>
    <x v="9"/>
    <x v="12"/>
    <n v="5"/>
    <s v="T120"/>
    <n v="120"/>
    <d v="2022-02-02T00:00:00"/>
    <n v="2"/>
    <n v="2022"/>
    <n v="275"/>
    <m/>
    <n v="275"/>
    <n v="480393.34999999992"/>
    <s v="Term"/>
    <m/>
    <m/>
  </r>
  <r>
    <d v="2021-10-05T00:00:00"/>
    <x v="5"/>
    <x v="2"/>
    <x v="126"/>
    <s v="C00000010"/>
    <x v="9"/>
    <x v="4"/>
    <n v="2"/>
    <s v="T120"/>
    <n v="120"/>
    <d v="2022-02-02T00:00:00"/>
    <n v="2"/>
    <n v="2022"/>
    <n v="160"/>
    <m/>
    <n v="160"/>
    <n v="480553.34999999992"/>
    <s v="Term"/>
    <m/>
    <m/>
  </r>
  <r>
    <d v="2021-10-07T00:00:00"/>
    <x v="5"/>
    <x v="2"/>
    <x v="127"/>
    <s v="C00000003"/>
    <x v="2"/>
    <x v="63"/>
    <n v="1"/>
    <s v="T45"/>
    <n v="45"/>
    <d v="2021-11-21T00:00:00"/>
    <n v="11"/>
    <n v="2021"/>
    <n v="1870"/>
    <m/>
    <n v="1870"/>
    <n v="482423.34999999992"/>
    <s v="Term"/>
    <m/>
    <m/>
  </r>
  <r>
    <d v="2021-10-07T00:00:00"/>
    <x v="5"/>
    <x v="2"/>
    <x v="127"/>
    <s v="C00000003"/>
    <x v="2"/>
    <x v="12"/>
    <n v="6"/>
    <s v="T45"/>
    <n v="45"/>
    <d v="2021-11-21T00:00:00"/>
    <n v="11"/>
    <n v="2021"/>
    <n v="300"/>
    <m/>
    <n v="300"/>
    <n v="482723.34999999992"/>
    <s v="Term"/>
    <m/>
    <m/>
  </r>
  <r>
    <d v="2021-10-07T00:00:00"/>
    <x v="5"/>
    <x v="2"/>
    <x v="127"/>
    <s v="C00000003"/>
    <x v="2"/>
    <x v="61"/>
    <n v="2"/>
    <s v="T45"/>
    <n v="45"/>
    <d v="2021-11-21T00:00:00"/>
    <n v="11"/>
    <n v="2021"/>
    <n v="160"/>
    <m/>
    <n v="160"/>
    <n v="482883.34999999992"/>
    <s v="Term"/>
    <m/>
    <m/>
  </r>
  <r>
    <d v="2021-10-08T00:00:00"/>
    <x v="5"/>
    <x v="2"/>
    <x v="128"/>
    <s v="C00000003"/>
    <x v="2"/>
    <x v="64"/>
    <n v="1"/>
    <s v="T45"/>
    <n v="45"/>
    <d v="2021-11-22T00:00:00"/>
    <n v="11"/>
    <n v="2021"/>
    <n v="1300"/>
    <m/>
    <n v="1300"/>
    <n v="484183.34999999992"/>
    <s v="Term"/>
    <m/>
    <m/>
  </r>
  <r>
    <d v="2021-10-09T00:00:00"/>
    <x v="5"/>
    <x v="2"/>
    <x v="129"/>
    <s v="C00000020"/>
    <x v="19"/>
    <x v="43"/>
    <n v="1"/>
    <s v="Cash"/>
    <n v="0"/>
    <d v="2021-10-09T00:00:00"/>
    <n v="10"/>
    <n v="2021"/>
    <n v="1760"/>
    <n v="-1760"/>
    <n v="0"/>
    <n v="485943.34999999992"/>
    <s v="Cash"/>
    <s v="Trsf 11/10/2021"/>
    <m/>
  </r>
  <r>
    <d v="2021-10-11T00:00:00"/>
    <x v="5"/>
    <x v="2"/>
    <x v="130"/>
    <s v="C00000013"/>
    <x v="12"/>
    <x v="12"/>
    <n v="2"/>
    <s v="Cash"/>
    <n v="0"/>
    <d v="2021-10-11T00:00:00"/>
    <n v="10"/>
    <n v="2021"/>
    <n v="125"/>
    <n v="-125"/>
    <n v="0"/>
    <n v="486068.34999999992"/>
    <s v="Cash"/>
    <s v="Trsf 11/10/2021"/>
    <m/>
  </r>
  <r>
    <d v="2021-10-11T00:00:00"/>
    <x v="5"/>
    <x v="2"/>
    <x v="130"/>
    <s v="C00000013"/>
    <x v="12"/>
    <x v="61"/>
    <n v="1"/>
    <s v="Cash"/>
    <n v="0"/>
    <d v="2021-10-11T00:00:00"/>
    <n v="10"/>
    <n v="2021"/>
    <n v="80"/>
    <n v="-80"/>
    <n v="0"/>
    <n v="486148.34999999992"/>
    <s v="Cash"/>
    <s v="Trsf 11/10/2021"/>
    <m/>
  </r>
  <r>
    <d v="2021-10-12T00:00:00"/>
    <x v="5"/>
    <x v="2"/>
    <x v="131"/>
    <s v="C00000020"/>
    <x v="19"/>
    <x v="65"/>
    <n v="4"/>
    <s v="Cash"/>
    <n v="0"/>
    <d v="2021-10-12T00:00:00"/>
    <n v="10"/>
    <n v="2021"/>
    <n v="7650"/>
    <n v="-7650"/>
    <n v="0"/>
    <n v="493798.34999999992"/>
    <s v="Cash"/>
    <s v="Trsf 13/10/2021"/>
    <m/>
  </r>
  <r>
    <d v="2021-10-12T00:00:00"/>
    <x v="5"/>
    <x v="2"/>
    <x v="131"/>
    <s v="C00000020"/>
    <x v="19"/>
    <x v="66"/>
    <n v="10"/>
    <s v="Cash"/>
    <n v="0"/>
    <d v="2021-10-12T00:00:00"/>
    <n v="10"/>
    <n v="2021"/>
    <n v="3182"/>
    <n v="-3182"/>
    <n v="0"/>
    <n v="496980.34999999992"/>
    <s v="Cash"/>
    <s v="Trsf 13/10/2021"/>
    <m/>
  </r>
  <r>
    <d v="2021-10-12T00:00:00"/>
    <x v="5"/>
    <x v="2"/>
    <x v="131"/>
    <s v="C00000020"/>
    <x v="19"/>
    <x v="12"/>
    <n v="2"/>
    <s v="Cash"/>
    <n v="0"/>
    <d v="2021-10-12T00:00:00"/>
    <n v="10"/>
    <n v="2021"/>
    <n v="125"/>
    <n v="-125"/>
    <n v="0"/>
    <n v="497105.34999999992"/>
    <s v="Cash"/>
    <s v="Trsf 13/10/2021"/>
    <m/>
  </r>
  <r>
    <d v="2021-10-12T00:00:00"/>
    <x v="5"/>
    <x v="2"/>
    <x v="131"/>
    <s v="C00000020"/>
    <x v="19"/>
    <x v="61"/>
    <n v="4"/>
    <s v="Cash"/>
    <n v="0"/>
    <d v="2021-10-12T00:00:00"/>
    <n v="10"/>
    <n v="2021"/>
    <n v="320"/>
    <n v="-320"/>
    <n v="0"/>
    <n v="497425.34999999992"/>
    <s v="Cash"/>
    <s v="Trsf 13/10/2021"/>
    <m/>
  </r>
  <r>
    <d v="2021-10-12T00:00:00"/>
    <x v="5"/>
    <x v="2"/>
    <x v="131"/>
    <s v="C00000020"/>
    <x v="19"/>
    <x v="67"/>
    <n v="4"/>
    <s v="Cash"/>
    <n v="0"/>
    <d v="2021-10-12T00:00:00"/>
    <n v="10"/>
    <n v="2021"/>
    <n v="1350"/>
    <n v="-1350"/>
    <n v="0"/>
    <n v="498775.34999999992"/>
    <s v="Cash"/>
    <s v="Trsf 13/10/2021"/>
    <m/>
  </r>
  <r>
    <d v="2021-10-13T00:00:00"/>
    <x v="5"/>
    <x v="2"/>
    <x v="132"/>
    <s v="C00000019"/>
    <x v="18"/>
    <x v="45"/>
    <n v="2"/>
    <s v="Cash"/>
    <n v="0"/>
    <d v="2021-10-13T00:00:00"/>
    <n v="10"/>
    <n v="2021"/>
    <n v="3696"/>
    <n v="-3696"/>
    <n v="0"/>
    <n v="502471.34999999992"/>
    <s v="Cash"/>
    <s v="Trsf 14/10/2021"/>
    <m/>
  </r>
  <r>
    <d v="2021-10-13T00:00:00"/>
    <x v="5"/>
    <x v="2"/>
    <x v="132"/>
    <s v="C00000019"/>
    <x v="18"/>
    <x v="68"/>
    <n v="2"/>
    <s v="Cash"/>
    <n v="0"/>
    <d v="2021-10-13T00:00:00"/>
    <n v="10"/>
    <n v="2021"/>
    <n v="950.4"/>
    <n v="-950.4"/>
    <n v="0"/>
    <n v="503421.74999999994"/>
    <s v="Cash"/>
    <s v="Trsf 14/10/2021"/>
    <m/>
  </r>
  <r>
    <d v="2021-10-13T00:00:00"/>
    <x v="5"/>
    <x v="2"/>
    <x v="132"/>
    <s v="C00000019"/>
    <x v="18"/>
    <x v="37"/>
    <n v="1"/>
    <s v="Cash"/>
    <n v="0"/>
    <d v="2021-10-13T00:00:00"/>
    <n v="10"/>
    <n v="2021"/>
    <n v="360"/>
    <n v="-360"/>
    <n v="0"/>
    <n v="503781.74999999994"/>
    <s v="Cash"/>
    <s v="Trsf 14/10/2021"/>
    <m/>
  </r>
  <r>
    <d v="2021-10-14T00:00:00"/>
    <x v="5"/>
    <x v="2"/>
    <x v="133"/>
    <s v="C00000019"/>
    <x v="18"/>
    <x v="69"/>
    <n v="6"/>
    <s v="Cash"/>
    <n v="0"/>
    <d v="2021-10-14T00:00:00"/>
    <n v="10"/>
    <n v="2021"/>
    <n v="300"/>
    <n v="-300"/>
    <n v="0"/>
    <n v="504081.74999999994"/>
    <s v="Cash"/>
    <s v="Trsf 14/10/2021"/>
    <m/>
  </r>
  <r>
    <d v="2021-10-14T00:00:00"/>
    <x v="5"/>
    <x v="2"/>
    <x v="133"/>
    <s v="C00000019"/>
    <x v="18"/>
    <x v="4"/>
    <n v="1"/>
    <s v="Cash"/>
    <n v="0"/>
    <d v="2021-10-14T00:00:00"/>
    <n v="10"/>
    <n v="2021"/>
    <n v="100"/>
    <n v="-100"/>
    <n v="0"/>
    <n v="504181.74999999994"/>
    <s v="Cash"/>
    <s v="Trsf 14/10/2021"/>
    <m/>
  </r>
  <r>
    <d v="2021-10-14T00:00:00"/>
    <x v="5"/>
    <x v="2"/>
    <x v="134"/>
    <s v="C00000009"/>
    <x v="8"/>
    <x v="58"/>
    <n v="10"/>
    <s v="T60"/>
    <n v="60"/>
    <d v="2021-12-13T00:00:00"/>
    <n v="12"/>
    <n v="2021"/>
    <n v="5100"/>
    <m/>
    <n v="5100"/>
    <n v="509281.74999999994"/>
    <s v="Term"/>
    <m/>
    <m/>
  </r>
  <r>
    <d v="2021-10-15T00:00:00"/>
    <x v="5"/>
    <x v="2"/>
    <x v="135"/>
    <s v="C00000014"/>
    <x v="13"/>
    <x v="70"/>
    <n v="3"/>
    <s v="Cash"/>
    <n v="0"/>
    <d v="2021-10-15T00:00:00"/>
    <n v="10"/>
    <n v="2021"/>
    <n v="2025"/>
    <n v="-2025"/>
    <n v="0"/>
    <n v="511306.74999999994"/>
    <s v="Cash"/>
    <s v="Cash 17/10/2021"/>
    <m/>
  </r>
  <r>
    <d v="2021-10-15T00:00:00"/>
    <x v="5"/>
    <x v="2"/>
    <x v="135"/>
    <s v="C00000014"/>
    <x v="13"/>
    <x v="66"/>
    <n v="2"/>
    <s v="Cash"/>
    <n v="0"/>
    <d v="2021-10-15T00:00:00"/>
    <n v="10"/>
    <n v="2021"/>
    <n v="516"/>
    <n v="-516"/>
    <n v="0"/>
    <n v="511822.74999999994"/>
    <s v="Cash"/>
    <s v="Cash 17/10/2021"/>
    <m/>
  </r>
  <r>
    <d v="2021-10-15T00:00:00"/>
    <x v="5"/>
    <x v="2"/>
    <x v="135"/>
    <s v="C00000014"/>
    <x v="13"/>
    <x v="12"/>
    <n v="1"/>
    <s v="Cash"/>
    <n v="0"/>
    <d v="2021-10-15T00:00:00"/>
    <n v="10"/>
    <n v="2021"/>
    <n v="55"/>
    <n v="-55"/>
    <n v="0"/>
    <n v="511877.74999999994"/>
    <s v="Cash"/>
    <s v="Cash 17/10/2021"/>
    <m/>
  </r>
  <r>
    <d v="2021-10-15T00:00:00"/>
    <x v="5"/>
    <x v="2"/>
    <x v="135"/>
    <s v="C00000014"/>
    <x v="13"/>
    <x v="61"/>
    <n v="1"/>
    <s v="Cash"/>
    <n v="0"/>
    <d v="2021-10-15T00:00:00"/>
    <n v="10"/>
    <n v="2021"/>
    <n v="80"/>
    <n v="-80"/>
    <n v="0"/>
    <n v="511957.74999999994"/>
    <s v="Cash"/>
    <s v="Cash 17/10/2021"/>
    <m/>
  </r>
  <r>
    <d v="2021-10-15T00:00:00"/>
    <x v="5"/>
    <x v="2"/>
    <x v="136"/>
    <s v="C00000005"/>
    <x v="4"/>
    <x v="15"/>
    <n v="1"/>
    <s v="Cash"/>
    <n v="0"/>
    <d v="2021-10-15T00:00:00"/>
    <n v="10"/>
    <n v="2021"/>
    <n v="1826"/>
    <m/>
    <n v="1826"/>
    <n v="513783.74999999994"/>
    <s v="Cash"/>
    <m/>
    <m/>
  </r>
  <r>
    <d v="2021-10-15T00:00:00"/>
    <x v="5"/>
    <x v="2"/>
    <x v="136"/>
    <s v="C00000005"/>
    <x v="4"/>
    <x v="4"/>
    <n v="1"/>
    <s v="Cash"/>
    <n v="0"/>
    <d v="2021-10-15T00:00:00"/>
    <n v="10"/>
    <n v="2021"/>
    <n v="100"/>
    <m/>
    <n v="100"/>
    <n v="513883.74999999994"/>
    <s v="Cash"/>
    <m/>
    <m/>
  </r>
  <r>
    <d v="2021-10-15T00:00:00"/>
    <x v="5"/>
    <x v="2"/>
    <x v="137"/>
    <s v="C00000020"/>
    <x v="19"/>
    <x v="28"/>
    <n v="2"/>
    <s v="Cash"/>
    <n v="0"/>
    <d v="2021-10-15T00:00:00"/>
    <n v="10"/>
    <n v="2021"/>
    <n v="636.4"/>
    <n v="-636.4"/>
    <n v="0"/>
    <n v="514520.14999999997"/>
    <s v="Cash"/>
    <s v="Trsf 16/10/2021"/>
    <m/>
  </r>
  <r>
    <d v="2021-10-15T00:00:00"/>
    <x v="5"/>
    <x v="2"/>
    <x v="137"/>
    <s v="C00000020"/>
    <x v="19"/>
    <x v="67"/>
    <n v="2"/>
    <s v="Cash"/>
    <n v="0"/>
    <d v="2021-10-15T00:00:00"/>
    <n v="10"/>
    <n v="2021"/>
    <n v="675"/>
    <n v="-675"/>
    <n v="0"/>
    <n v="515195.14999999997"/>
    <s v="Cash"/>
    <s v="Trsf 16/10/2021"/>
    <m/>
  </r>
  <r>
    <d v="2021-10-18T00:00:00"/>
    <x v="5"/>
    <x v="2"/>
    <x v="138"/>
    <s v="C00000020"/>
    <x v="19"/>
    <x v="71"/>
    <n v="2"/>
    <s v="Cash"/>
    <n v="0"/>
    <d v="2021-10-18T00:00:00"/>
    <n v="10"/>
    <n v="2021"/>
    <n v="3825"/>
    <m/>
    <n v="3825"/>
    <n v="519020.14999999997"/>
    <s v="Cash"/>
    <m/>
    <m/>
  </r>
  <r>
    <d v="2021-10-18T00:00:00"/>
    <x v="5"/>
    <x v="2"/>
    <x v="138"/>
    <s v="C00000020"/>
    <x v="19"/>
    <x v="7"/>
    <n v="2"/>
    <s v="Cash"/>
    <n v="0"/>
    <d v="2021-10-18T00:00:00"/>
    <n v="10"/>
    <n v="2021"/>
    <n v="3740"/>
    <m/>
    <n v="3740"/>
    <n v="522760.14999999997"/>
    <s v="Cash"/>
    <m/>
    <m/>
  </r>
  <r>
    <d v="2021-10-18T00:00:00"/>
    <x v="5"/>
    <x v="2"/>
    <x v="138"/>
    <s v="C00000020"/>
    <x v="19"/>
    <x v="66"/>
    <n v="6"/>
    <s v="Cash"/>
    <n v="0"/>
    <d v="2021-10-18T00:00:00"/>
    <n v="10"/>
    <n v="2021"/>
    <n v="1909.2"/>
    <m/>
    <n v="1909.2"/>
    <n v="524669.35"/>
    <s v="Cash"/>
    <m/>
    <m/>
  </r>
  <r>
    <d v="2021-10-18T00:00:00"/>
    <x v="5"/>
    <x v="2"/>
    <x v="138"/>
    <s v="C00000020"/>
    <x v="19"/>
    <x v="12"/>
    <n v="7"/>
    <s v="Cash"/>
    <n v="0"/>
    <d v="2021-10-18T00:00:00"/>
    <n v="10"/>
    <n v="2021"/>
    <n v="437.5"/>
    <m/>
    <n v="437.5"/>
    <n v="525106.85"/>
    <s v="Cash"/>
    <m/>
    <m/>
  </r>
  <r>
    <d v="2021-10-18T00:00:00"/>
    <x v="5"/>
    <x v="2"/>
    <x v="138"/>
    <s v="C00000020"/>
    <x v="19"/>
    <x v="61"/>
    <n v="2"/>
    <s v="Cash"/>
    <n v="0"/>
    <d v="2021-10-18T00:00:00"/>
    <n v="10"/>
    <n v="2021"/>
    <n v="160"/>
    <m/>
    <n v="160"/>
    <n v="525266.85"/>
    <s v="Cash"/>
    <m/>
    <m/>
  </r>
  <r>
    <d v="2021-10-18T00:00:00"/>
    <x v="5"/>
    <x v="2"/>
    <x v="138"/>
    <s v="C00000020"/>
    <x v="19"/>
    <x v="67"/>
    <n v="9"/>
    <s v="Cash"/>
    <n v="0"/>
    <d v="2021-10-18T00:00:00"/>
    <n v="10"/>
    <n v="2021"/>
    <n v="3037.5"/>
    <m/>
    <n v="3037.5"/>
    <n v="528304.35"/>
    <s v="Cash"/>
    <m/>
    <m/>
  </r>
  <r>
    <d v="2021-10-19T00:00:00"/>
    <x v="5"/>
    <x v="2"/>
    <x v="139"/>
    <s v="C00000020"/>
    <x v="19"/>
    <x v="72"/>
    <n v="1"/>
    <s v="Cash"/>
    <n v="0"/>
    <d v="2021-10-19T00:00:00"/>
    <n v="10"/>
    <n v="2021"/>
    <n v="1000"/>
    <m/>
    <n v="1000"/>
    <n v="529304.35"/>
    <s v="Cash"/>
    <m/>
    <m/>
  </r>
  <r>
    <d v="2021-10-20T00:00:00"/>
    <x v="5"/>
    <x v="2"/>
    <x v="140"/>
    <s v="C00000020"/>
    <x v="19"/>
    <x v="71"/>
    <n v="2"/>
    <s v="Cash"/>
    <n v="0"/>
    <d v="2021-10-20T00:00:00"/>
    <n v="10"/>
    <n v="2021"/>
    <n v="3825"/>
    <m/>
    <n v="3825"/>
    <n v="533129.35"/>
    <s v="Cash"/>
    <m/>
    <m/>
  </r>
  <r>
    <d v="2021-10-20T00:00:00"/>
    <x v="5"/>
    <x v="2"/>
    <x v="140"/>
    <s v="C00000020"/>
    <x v="19"/>
    <x v="7"/>
    <n v="1"/>
    <s v="Cash"/>
    <n v="0"/>
    <d v="2021-10-20T00:00:00"/>
    <n v="10"/>
    <n v="2021"/>
    <n v="1870"/>
    <m/>
    <n v="1870"/>
    <n v="534999.35"/>
    <s v="Cash"/>
    <m/>
    <m/>
  </r>
  <r>
    <d v="2021-10-20T00:00:00"/>
    <x v="5"/>
    <x v="2"/>
    <x v="140"/>
    <s v="C00000020"/>
    <x v="19"/>
    <x v="66"/>
    <n v="12"/>
    <s v="Cash"/>
    <n v="0"/>
    <d v="2021-10-20T00:00:00"/>
    <n v="10"/>
    <n v="2021"/>
    <n v="3818.4"/>
    <m/>
    <n v="3818.4"/>
    <n v="538817.75"/>
    <s v="Cash"/>
    <m/>
    <m/>
  </r>
  <r>
    <d v="2021-10-20T00:00:00"/>
    <x v="5"/>
    <x v="2"/>
    <x v="140"/>
    <s v="C00000020"/>
    <x v="19"/>
    <x v="61"/>
    <n v="2"/>
    <s v="Cash"/>
    <n v="0"/>
    <d v="2021-10-20T00:00:00"/>
    <n v="10"/>
    <n v="2021"/>
    <n v="160"/>
    <m/>
    <n v="160"/>
    <n v="538977.75"/>
    <s v="Cash"/>
    <m/>
    <m/>
  </r>
  <r>
    <d v="2021-10-23T00:00:00"/>
    <x v="5"/>
    <x v="2"/>
    <x v="141"/>
    <s v="C00000008"/>
    <x v="7"/>
    <x v="15"/>
    <n v="1"/>
    <s v="Cash"/>
    <n v="0"/>
    <d v="2021-10-23T00:00:00"/>
    <n v="10"/>
    <n v="2021"/>
    <n v="1892"/>
    <n v="-1892"/>
    <n v="0"/>
    <n v="540869.75"/>
    <s v="Cash"/>
    <s v="Trsf 25/10/21"/>
    <m/>
  </r>
  <r>
    <d v="2021-10-23T00:00:00"/>
    <x v="5"/>
    <x v="2"/>
    <x v="141"/>
    <s v="C00000008"/>
    <x v="7"/>
    <x v="28"/>
    <n v="2"/>
    <s v="Cash"/>
    <n v="0"/>
    <d v="2021-10-23T00:00:00"/>
    <n v="10"/>
    <n v="2021"/>
    <n v="510"/>
    <n v="-510"/>
    <n v="0"/>
    <n v="541379.75"/>
    <s v="Cash"/>
    <s v="Trsf 25/10/21"/>
    <m/>
  </r>
  <r>
    <d v="2021-10-23T00:00:00"/>
    <x v="5"/>
    <x v="2"/>
    <x v="141"/>
    <s v="C00000008"/>
    <x v="7"/>
    <x v="5"/>
    <n v="4"/>
    <s v="Cash"/>
    <n v="0"/>
    <d v="2021-10-23T00:00:00"/>
    <n v="10"/>
    <n v="2021"/>
    <n v="960"/>
    <n v="-960"/>
    <n v="0"/>
    <n v="542339.75"/>
    <s v="Cash"/>
    <s v="Trsf 25/10/2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19-12-23T00:00:00"/>
    <x v="0"/>
    <n v="2019"/>
    <x v="0"/>
    <s v="C00000001"/>
    <x v="0"/>
    <s v="RA Resin SHCP 268W (225kg)"/>
    <n v="1"/>
    <s v="Cash"/>
    <n v="0"/>
    <d v="2019-12-23T00:00:00"/>
    <n v="12"/>
    <n v="2019"/>
    <n v="1530"/>
    <n v="-1530"/>
    <n v="0"/>
    <n v="1530"/>
    <s v="Trsf"/>
    <s v="Trsf 29/5"/>
    <m/>
  </r>
  <r>
    <d v="2019-12-23T00:00:00"/>
    <x v="0"/>
    <n v="2019"/>
    <x v="0"/>
    <s v="C00000001"/>
    <x v="0"/>
    <s v="RA CSM 450 GSM JUSHI 37kg 79m(L) X 1040mm(W)"/>
    <n v="6"/>
    <s v="Cash"/>
    <n v="0"/>
    <d v="2019-12-23T00:00:00"/>
    <n v="12"/>
    <n v="2019"/>
    <n v="1443"/>
    <n v="-1443"/>
    <n v="0"/>
    <n v="2973"/>
    <s v="Trsf"/>
    <s v="Trsf 29/5"/>
    <m/>
  </r>
  <r>
    <d v="2020-06-02T00:00:00"/>
    <x v="1"/>
    <n v="2020"/>
    <x v="1"/>
    <s v="C00000001"/>
    <x v="0"/>
    <s v="RA Gelcoat GS-S ISO (20kg)"/>
    <n v="2"/>
    <s v="Cash"/>
    <n v="0"/>
    <d v="2020-06-02T00:00:00"/>
    <n v="6"/>
    <n v="2020"/>
    <n v="480"/>
    <n v="-480"/>
    <n v="0"/>
    <n v="3453"/>
    <s v="Trsf"/>
    <s v="Trsf 24/6"/>
    <m/>
  </r>
  <r>
    <d v="2020-06-11T00:00:00"/>
    <x v="1"/>
    <n v="2020"/>
    <x v="2"/>
    <s v="C00000002"/>
    <x v="1"/>
    <s v="RA Resin SHCP 268W (225kg)"/>
    <n v="1"/>
    <s v="Cash"/>
    <n v="0"/>
    <d v="2020-06-11T00:00:00"/>
    <n v="6"/>
    <n v="2020"/>
    <n v="1395"/>
    <n v="-1395"/>
    <n v="0"/>
    <n v="4848"/>
    <s v="Chq"/>
    <s v="Chq 13/6"/>
    <m/>
  </r>
  <r>
    <d v="2020-06-11T00:00:00"/>
    <x v="1"/>
    <n v="2020"/>
    <x v="2"/>
    <s v="C00000002"/>
    <x v="1"/>
    <s v="RB Acetone (160Kg)"/>
    <n v="1"/>
    <s v="Cash"/>
    <n v="0"/>
    <d v="2020-06-11T00:00:00"/>
    <n v="6"/>
    <n v="2020"/>
    <n v="672"/>
    <n v="-672"/>
    <n v="0"/>
    <n v="5520"/>
    <s v="Chq"/>
    <s v="Chq 13/6"/>
    <m/>
  </r>
  <r>
    <d v="2020-06-17T00:00:00"/>
    <x v="1"/>
    <n v="2020"/>
    <x v="3"/>
    <s v="C00000001"/>
    <x v="0"/>
    <s v="RA Resin SHCP 268W (225kg)"/>
    <n v="1"/>
    <s v="Cash"/>
    <n v="0"/>
    <d v="2020-06-17T00:00:00"/>
    <n v="6"/>
    <n v="2020"/>
    <n v="1530"/>
    <n v="-1530"/>
    <n v="0"/>
    <n v="7050"/>
    <s v="Trsf"/>
    <s v="Trsf 24/6"/>
    <m/>
  </r>
  <r>
    <d v="2020-06-17T00:00:00"/>
    <x v="1"/>
    <n v="2020"/>
    <x v="3"/>
    <s v="C00000001"/>
    <x v="0"/>
    <s v="RA CSM 450 GSM JUSHI 37kg 79m(L) X 1040mm(W)"/>
    <n v="3"/>
    <s v="Cash"/>
    <n v="0"/>
    <d v="2020-06-17T00:00:00"/>
    <n v="6"/>
    <n v="2020"/>
    <n v="720"/>
    <n v="-720"/>
    <n v="0"/>
    <n v="7770"/>
    <s v="Trsf"/>
    <s v="Trsf 24/6"/>
    <m/>
  </r>
  <r>
    <d v="2020-06-17T00:00:00"/>
    <x v="1"/>
    <n v="2020"/>
    <x v="3"/>
    <s v="C00000001"/>
    <x v="0"/>
    <s v="RA Butanox M50 (5Kg)"/>
    <n v="2"/>
    <s v="Cash"/>
    <n v="0"/>
    <d v="2020-06-17T00:00:00"/>
    <n v="6"/>
    <n v="2020"/>
    <n v="185"/>
    <n v="-185"/>
    <n v="0"/>
    <n v="7955"/>
    <s v="Trsf"/>
    <s v="Trsf 24/6"/>
    <m/>
  </r>
  <r>
    <d v="2020-06-22T00:00:00"/>
    <x v="1"/>
    <n v="2020"/>
    <x v="4"/>
    <s v="C00000003"/>
    <x v="2"/>
    <s v="RA Resin SHCP 268W (225kg)"/>
    <n v="1"/>
    <s v="T45"/>
    <n v="45"/>
    <d v="2020-08-06T00:00:00"/>
    <n v="8"/>
    <n v="2020"/>
    <n v="1642.5"/>
    <n v="-1642.5"/>
    <n v="0"/>
    <n v="9597.5"/>
    <s v="PD Chq"/>
    <s v="PD chq 8/8, RM1,827.00 &amp; Cash RM0.50"/>
    <m/>
  </r>
  <r>
    <d v="2020-06-22T00:00:00"/>
    <x v="1"/>
    <n v="2020"/>
    <x v="4"/>
    <s v="C00000003"/>
    <x v="2"/>
    <s v="RA Butanox M50 (5Kg)"/>
    <n v="2"/>
    <s v="T45"/>
    <n v="45"/>
    <d v="2020-08-06T00:00:00"/>
    <n v="8"/>
    <n v="2020"/>
    <n v="185"/>
    <n v="-185"/>
    <n v="0"/>
    <n v="9782.5"/>
    <s v="PD Chq"/>
    <s v="PD chq 8/8, RM1,827.00 &amp; Cash RM0.50"/>
    <m/>
  </r>
  <r>
    <d v="2020-07-01T00:00:00"/>
    <x v="2"/>
    <n v="2020"/>
    <x v="5"/>
    <s v="C00000004"/>
    <x v="3"/>
    <s v="RA Gelcoat GP-H (20Kg)"/>
    <n v="9"/>
    <s v="T120"/>
    <s v="120"/>
    <d v="2020-10-29T00:00:00"/>
    <n v="10"/>
    <n v="2020"/>
    <n v="1836"/>
    <n v="-1836"/>
    <n v="0"/>
    <n v="11618.5"/>
    <s v="Term"/>
    <s v="Chq 16/11/2020"/>
    <m/>
  </r>
  <r>
    <d v="2020-07-14T00:00:00"/>
    <x v="2"/>
    <n v="2020"/>
    <x v="6"/>
    <s v="C00000003"/>
    <x v="2"/>
    <s v="RA Silicone Rubber (25Kg)"/>
    <n v="1"/>
    <s v="T45"/>
    <n v="45"/>
    <d v="2020-08-28T00:00:00"/>
    <n v="8"/>
    <n v="2020"/>
    <n v="1200"/>
    <n v="-1200"/>
    <n v="0"/>
    <n v="12818.5"/>
    <s v="PD Chq"/>
    <s v="PD chq 16/8"/>
    <m/>
  </r>
  <r>
    <d v="2020-07-15T00:00:00"/>
    <x v="2"/>
    <n v="2020"/>
    <x v="7"/>
    <s v="C00000001"/>
    <x v="0"/>
    <s v="RA Nor 3338W (220Kg)"/>
    <n v="1"/>
    <s v="Cash"/>
    <n v="0"/>
    <d v="2020-07-15T00:00:00"/>
    <n v="7"/>
    <n v="2020"/>
    <n v="1496"/>
    <n v="-1496"/>
    <n v="0"/>
    <n v="14314.5"/>
    <s v="Trsf"/>
    <s v="Trsf 28/7"/>
    <m/>
  </r>
  <r>
    <d v="2020-07-15T00:00:00"/>
    <x v="2"/>
    <n v="2020"/>
    <x v="7"/>
    <s v="C00000001"/>
    <x v="0"/>
    <s v="RA Butanox M50 (5Kg)"/>
    <n v="4"/>
    <s v="Cash"/>
    <n v="0"/>
    <d v="2020-07-15T00:00:00"/>
    <n v="7"/>
    <n v="2020"/>
    <n v="370"/>
    <n v="-370"/>
    <n v="0"/>
    <n v="14684.5"/>
    <s v="Trsf"/>
    <s v="Trsf 28/7"/>
    <m/>
  </r>
  <r>
    <d v="2020-07-15T00:00:00"/>
    <x v="2"/>
    <n v="2020"/>
    <x v="7"/>
    <s v="C00000001"/>
    <x v="0"/>
    <s v="RC Woven Roving E-800 40Kg 1000mm"/>
    <n v="1"/>
    <s v="Cash"/>
    <n v="0"/>
    <d v="2020-07-15T00:00:00"/>
    <n v="7"/>
    <n v="2020"/>
    <n v="232"/>
    <n v="-232"/>
    <n v="0"/>
    <n v="14916.5"/>
    <s v="Trsf"/>
    <s v="Trsf 28/7"/>
    <s v="Delivered 22/7/20"/>
  </r>
  <r>
    <d v="2020-08-01T00:00:00"/>
    <x v="3"/>
    <n v="2020"/>
    <x v="8"/>
    <s v="C00000004"/>
    <x v="3"/>
    <s v="RA Nor 3338W (220Kg)"/>
    <n v="2"/>
    <s v="T120"/>
    <s v="120"/>
    <d v="2020-11-29T00:00:00"/>
    <n v="11"/>
    <n v="2020"/>
    <n v="2508"/>
    <n v="-2508"/>
    <n v="0"/>
    <n v="17424.5"/>
    <s v="Term"/>
    <s v="Chq 1/12/2020"/>
    <m/>
  </r>
  <r>
    <d v="2020-08-08T00:00:00"/>
    <x v="3"/>
    <n v="2020"/>
    <x v="9"/>
    <s v="C00000004"/>
    <x v="3"/>
    <s v="RA Nor 3338W (220Kg)"/>
    <n v="2"/>
    <s v="T120"/>
    <s v="120"/>
    <d v="2020-12-06T00:00:00"/>
    <n v="12"/>
    <n v="2020"/>
    <n v="2508"/>
    <n v="-2508"/>
    <n v="0"/>
    <n v="19932.5"/>
    <s v="Term"/>
    <s v="Chq 1/12/2020"/>
    <m/>
  </r>
  <r>
    <d v="2020-08-08T00:00:00"/>
    <x v="3"/>
    <n v="2020"/>
    <x v="10"/>
    <s v="C00000004"/>
    <x v="3"/>
    <s v="RA CSM 300 GSM TWL 30kg 64m(L) x 1040mm(W)"/>
    <n v="2"/>
    <s v="T120"/>
    <s v="120"/>
    <d v="2020-12-06T00:00:00"/>
    <n v="12"/>
    <n v="2020"/>
    <n v="324"/>
    <n v="-324"/>
    <n v="0"/>
    <n v="20256.5"/>
    <s v="Term"/>
    <s v="Chq 1/12/2020"/>
    <m/>
  </r>
  <r>
    <d v="2020-08-10T00:00:00"/>
    <x v="3"/>
    <n v="2020"/>
    <x v="11"/>
    <s v="C00000005"/>
    <x v="4"/>
    <s v="RA Nor 3338W (220Kg)"/>
    <n v="1"/>
    <s v="Cash"/>
    <n v="0"/>
    <d v="2020-08-10T00:00:00"/>
    <n v="8"/>
    <n v="2020"/>
    <n v="1496"/>
    <n v="-1496"/>
    <n v="0"/>
    <n v="21752.5"/>
    <s v="Chq"/>
    <s v="Chq 10/8"/>
    <m/>
  </r>
  <r>
    <d v="2020-08-10T00:00:00"/>
    <x v="3"/>
    <n v="2020"/>
    <x v="11"/>
    <s v="C00000005"/>
    <x v="4"/>
    <s v="RA Butanox M50 (5Kg)"/>
    <n v="1"/>
    <s v="Cash"/>
    <n v="0"/>
    <d v="2020-08-10T00:00:00"/>
    <n v="8"/>
    <n v="2020"/>
    <n v="90"/>
    <n v="-90"/>
    <n v="0"/>
    <n v="21842.5"/>
    <s v="Chq"/>
    <s v="Chq 10/8"/>
    <m/>
  </r>
  <r>
    <d v="2020-08-10T00:00:00"/>
    <x v="3"/>
    <n v="2020"/>
    <x v="12"/>
    <s v="C00000003"/>
    <x v="2"/>
    <s v="RA Nor 3338W (220Kg)"/>
    <n v="2"/>
    <s v="T45"/>
    <n v="45"/>
    <d v="2020-09-24T00:00:00"/>
    <n v="9"/>
    <n v="2020"/>
    <n v="3036"/>
    <n v="-3036"/>
    <n v="0"/>
    <n v="24878.5"/>
    <s v="PD Chq"/>
    <s v="PD chq 13/9, RM1,700/- &amp; 20/9, RM1,706/-"/>
    <m/>
  </r>
  <r>
    <d v="2020-08-10T00:00:00"/>
    <x v="3"/>
    <n v="2020"/>
    <x v="12"/>
    <s v="C00000003"/>
    <x v="2"/>
    <s v="RA Butanox M50 (5Kg)"/>
    <n v="4"/>
    <s v="T45"/>
    <n v="45"/>
    <d v="2020-09-24T00:00:00"/>
    <n v="9"/>
    <n v="2020"/>
    <n v="370"/>
    <n v="-370"/>
    <n v="0"/>
    <n v="25248.5"/>
    <s v="PD Chq"/>
    <s v="PD chq 13/9, RM1,700/- &amp; 20/9, RM1,706/-"/>
    <m/>
  </r>
  <r>
    <d v="2020-08-12T00:00:00"/>
    <x v="3"/>
    <n v="2020"/>
    <x v="13"/>
    <s v="C00000001"/>
    <x v="0"/>
    <s v="RA Nor 3338W (220Kg)"/>
    <n v="1"/>
    <s v="Cash"/>
    <n v="0"/>
    <d v="2020-08-12T00:00:00"/>
    <n v="8"/>
    <n v="2020"/>
    <n v="1496"/>
    <n v="-1496"/>
    <n v="0"/>
    <n v="26744.5"/>
    <s v="Trsf"/>
    <s v="Trsf 23/8"/>
    <m/>
  </r>
  <r>
    <d v="2020-08-12T00:00:00"/>
    <x v="3"/>
    <n v="2020"/>
    <x v="13"/>
    <s v="C00000001"/>
    <x v="0"/>
    <s v="RA CSM 450 GSM JUSHI 37kg 79m(L) X 1040mm(W)"/>
    <n v="4"/>
    <s v="Cash"/>
    <n v="0"/>
    <d v="2020-08-12T00:00:00"/>
    <n v="8"/>
    <n v="2020"/>
    <n v="962"/>
    <n v="-962"/>
    <n v="0"/>
    <n v="27706.5"/>
    <s v="Trsf"/>
    <s v="Trsf 23/8"/>
    <m/>
  </r>
  <r>
    <d v="2020-08-12T00:00:00"/>
    <x v="3"/>
    <n v="2020"/>
    <x v="13"/>
    <s v="C00000001"/>
    <x v="0"/>
    <s v="RC Woven Roving E-800 40Kg 1000mm"/>
    <n v="2"/>
    <s v="Cash"/>
    <n v="0"/>
    <d v="2020-08-12T00:00:00"/>
    <n v="8"/>
    <n v="2020"/>
    <n v="464"/>
    <n v="-464"/>
    <n v="0"/>
    <n v="28170.5"/>
    <s v="Trsf"/>
    <s v="Trsf 23/8"/>
    <m/>
  </r>
  <r>
    <d v="2020-08-13T00:00:00"/>
    <x v="3"/>
    <n v="2020"/>
    <x v="14"/>
    <s v="C00000001"/>
    <x v="0"/>
    <s v="RA Gelcoat GS-S ISO (20kg)"/>
    <n v="4"/>
    <s v="Cash"/>
    <n v="0"/>
    <d v="2020-08-13T00:00:00"/>
    <n v="8"/>
    <n v="2020"/>
    <n v="960"/>
    <n v="-960"/>
    <n v="0"/>
    <n v="29130.5"/>
    <s v="Trsf"/>
    <s v="Trsf 23/8"/>
    <m/>
  </r>
  <r>
    <d v="2020-08-19T00:00:00"/>
    <x v="3"/>
    <n v="2020"/>
    <x v="15"/>
    <s v="C00000003"/>
    <x v="2"/>
    <s v="RA CSM 450 GSM 54kg 64m(L) X 1860mm(W)"/>
    <n v="1"/>
    <s v="T45"/>
    <n v="45"/>
    <d v="2020-10-03T00:00:00"/>
    <n v="10"/>
    <n v="2020"/>
    <n v="367.2"/>
    <n v="-367.2"/>
    <n v="0"/>
    <n v="29497.7"/>
    <s v="PD Chq"/>
    <s v="PD Chq 27/9, RM1,270.20"/>
    <m/>
  </r>
  <r>
    <d v="2020-08-19T00:00:00"/>
    <x v="3"/>
    <n v="2020"/>
    <x v="16"/>
    <s v="C00000006"/>
    <x v="5"/>
    <s v="RA Nor 3338W (220Kg)"/>
    <n v="1"/>
    <s v="Cash"/>
    <n v="0"/>
    <d v="2020-08-19T00:00:00"/>
    <n v="8"/>
    <n v="2020"/>
    <n v="1496"/>
    <n v="-1496"/>
    <n v="0"/>
    <n v="30993.7"/>
    <s v="Chq"/>
    <s v="Chq 19/8"/>
    <m/>
  </r>
  <r>
    <d v="2020-08-19T00:00:00"/>
    <x v="3"/>
    <n v="2020"/>
    <x v="16"/>
    <s v="C00000006"/>
    <x v="5"/>
    <s v="RA Gelcoat GP-H (20Kg)"/>
    <n v="1"/>
    <s v="Cash"/>
    <n v="0"/>
    <d v="2020-08-19T00:00:00"/>
    <n v="8"/>
    <n v="2020"/>
    <n v="210"/>
    <n v="-210"/>
    <n v="0"/>
    <n v="31203.7"/>
    <s v="Chq"/>
    <s v="Chq 19/8"/>
    <m/>
  </r>
  <r>
    <d v="2020-08-22T00:00:00"/>
    <x v="3"/>
    <n v="2020"/>
    <x v="17"/>
    <s v="C00000007"/>
    <x v="6"/>
    <s v="RA CSM 450 GSM 54kg 64m(L) X 1860mm(W)"/>
    <n v="4"/>
    <s v="T60"/>
    <n v="60"/>
    <d v="2020-10-21T00:00:00"/>
    <n v="10"/>
    <n v="2020"/>
    <n v="1296"/>
    <n v="-1296"/>
    <n v="0"/>
    <n v="32499.7"/>
    <s v="Term"/>
    <s v="Due 30/9/2020, Trsf IBG 1/10/2020"/>
    <m/>
  </r>
  <r>
    <d v="2020-08-22T00:00:00"/>
    <x v="3"/>
    <n v="2020"/>
    <x v="17"/>
    <s v="C00000007"/>
    <x v="6"/>
    <s v="RA Gelcoat GP-H (20Kg)"/>
    <n v="4"/>
    <s v="T60"/>
    <n v="60"/>
    <d v="2020-10-21T00:00:00"/>
    <n v="10"/>
    <n v="2020"/>
    <n v="840"/>
    <n v="-840"/>
    <n v="0"/>
    <n v="33339.699999999997"/>
    <s v="Term"/>
    <s v="Due 30/9/2020, Trsf IBG 1/10/2020"/>
    <m/>
  </r>
  <r>
    <d v="2020-08-22T00:00:00"/>
    <x v="3"/>
    <n v="2020"/>
    <x v="17"/>
    <s v="C00000007"/>
    <x v="6"/>
    <s v="RA Gelcoat GS-H (20kg)"/>
    <n v="2"/>
    <s v="T60"/>
    <n v="60"/>
    <d v="2020-10-21T00:00:00"/>
    <n v="10"/>
    <n v="2020"/>
    <n v="460"/>
    <n v="-460"/>
    <n v="0"/>
    <n v="33799.699999999997"/>
    <s v="Term"/>
    <s v="Due 30/9/2020, Trsf IBG 1/10/2020"/>
    <m/>
  </r>
  <r>
    <d v="2020-08-22T00:00:00"/>
    <x v="3"/>
    <n v="2020"/>
    <x v="17"/>
    <s v="C00000007"/>
    <x v="6"/>
    <s v="RA Butanox M50 (5Kg)"/>
    <n v="4"/>
    <s v="T60"/>
    <n v="60"/>
    <d v="2020-10-21T00:00:00"/>
    <n v="10"/>
    <n v="2020"/>
    <n v="360"/>
    <n v="-360"/>
    <n v="0"/>
    <n v="34159.699999999997"/>
    <s v="Term"/>
    <s v="Due 30/9/2020, Trsf IBG 1/10/2020"/>
    <m/>
  </r>
  <r>
    <d v="2020-08-22T00:00:00"/>
    <x v="3"/>
    <n v="2020"/>
    <x v="18"/>
    <s v="C00000008"/>
    <x v="7"/>
    <s v="RA Nor 3338W (220Kg)"/>
    <n v="1"/>
    <s v="Cash"/>
    <n v="0"/>
    <d v="2020-08-22T00:00:00"/>
    <n v="8"/>
    <n v="2020"/>
    <n v="1452"/>
    <n v="-1452"/>
    <n v="0"/>
    <n v="35611.699999999997"/>
    <s v="Trsf"/>
    <s v="Trsf 24/8"/>
    <m/>
  </r>
  <r>
    <d v="2020-08-24T00:00:00"/>
    <x v="3"/>
    <n v="2020"/>
    <x v="19"/>
    <s v="C00000003"/>
    <x v="2"/>
    <s v="RA Nor 3338W (220Kg)"/>
    <n v="1"/>
    <s v="T45"/>
    <n v="45"/>
    <d v="2020-10-08T00:00:00"/>
    <n v="10"/>
    <n v="2020"/>
    <n v="1518"/>
    <n v="-1518"/>
    <n v="0"/>
    <n v="37129.699999999997"/>
    <s v="PD Chq"/>
    <s v="PD Chq 27/9, RM1,270.20 &amp; 11/10, RM1,000.00"/>
    <m/>
  </r>
  <r>
    <d v="2020-08-24T00:00:00"/>
    <x v="3"/>
    <n v="2020"/>
    <x v="19"/>
    <s v="C00000003"/>
    <x v="2"/>
    <s v="RA Talcum Powder (25Kg)"/>
    <n v="4"/>
    <s v="T45"/>
    <n v="45"/>
    <d v="2020-10-08T00:00:00"/>
    <n v="10"/>
    <n v="2020"/>
    <n v="200"/>
    <n v="-200"/>
    <n v="0"/>
    <n v="37329.699999999997"/>
    <s v="PD Chq"/>
    <s v="PD Chq 11/10, RM1,000/-"/>
    <m/>
  </r>
  <r>
    <d v="2020-08-24T00:00:00"/>
    <x v="3"/>
    <n v="2020"/>
    <x v="19"/>
    <s v="C00000003"/>
    <x v="2"/>
    <s v="RA Butanox M50 (5Kg)"/>
    <n v="2"/>
    <s v="T45"/>
    <n v="45"/>
    <d v="2020-10-08T00:00:00"/>
    <n v="10"/>
    <n v="2020"/>
    <n v="185"/>
    <n v="-185"/>
    <n v="0"/>
    <n v="37514.699999999997"/>
    <s v="PD Chq"/>
    <s v="PD Chq 11/10, RM1,000/-"/>
    <m/>
  </r>
  <r>
    <d v="2020-08-25T00:00:00"/>
    <x v="3"/>
    <n v="2020"/>
    <x v="20"/>
    <s v="C00000009"/>
    <x v="8"/>
    <s v="RA Nor 3338W (220Kg)"/>
    <n v="1"/>
    <s v="T60"/>
    <n v="60"/>
    <d v="2020-10-24T00:00:00"/>
    <n v="10"/>
    <n v="2020"/>
    <n v="1276"/>
    <n v="-1276"/>
    <n v="0"/>
    <n v="38790.699999999997"/>
    <s v="Term"/>
    <s v="HLIB Chq No 008781, 28/11/20"/>
    <m/>
  </r>
  <r>
    <d v="2020-08-25T00:00:00"/>
    <x v="3"/>
    <n v="2020"/>
    <x v="20"/>
    <s v="C00000009"/>
    <x v="8"/>
    <s v="RA Norsodyne 3338NW (220Kg)"/>
    <n v="1"/>
    <s v="T60"/>
    <n v="60"/>
    <d v="2020-10-24T00:00:00"/>
    <n v="10"/>
    <n v="2020"/>
    <n v="1276"/>
    <n v="-1276"/>
    <n v="0"/>
    <n v="40066.699999999997"/>
    <s v="Term"/>
    <s v="HLIB Chq No 008781, 28/11/20"/>
    <m/>
  </r>
  <r>
    <d v="2020-08-25T00:00:00"/>
    <x v="3"/>
    <n v="2020"/>
    <x v="21"/>
    <s v="C00000001"/>
    <x v="0"/>
    <s v="RA Nor 3338W (220Kg)"/>
    <n v="1"/>
    <s v="Cash"/>
    <n v="0"/>
    <d v="2020-08-25T00:00:00"/>
    <n v="8"/>
    <n v="2020"/>
    <n v="1496"/>
    <n v="-1496"/>
    <n v="0"/>
    <n v="41562.699999999997"/>
    <s v="Trsf"/>
    <s v="Trsf 1/9/2020"/>
    <m/>
  </r>
  <r>
    <d v="2020-08-27T00:00:00"/>
    <x v="3"/>
    <n v="2020"/>
    <x v="22"/>
    <s v="C00000010"/>
    <x v="9"/>
    <s v="RA Nor 3338W (220Kg)"/>
    <n v="4"/>
    <s v="T120"/>
    <s v="120"/>
    <d v="2020-12-25T00:00:00"/>
    <n v="12"/>
    <n v="2020"/>
    <n v="5280"/>
    <n v="-5280"/>
    <n v="0"/>
    <n v="46842.7"/>
    <s v="Term"/>
    <s v="Trsf 23/12/2020"/>
    <m/>
  </r>
  <r>
    <d v="2020-08-27T00:00:00"/>
    <x v="3"/>
    <n v="2020"/>
    <x v="22"/>
    <s v="C00000010"/>
    <x v="9"/>
    <s v="RA CSM 450 GSM JUSHI 37kg 79m(L) X 1040mm(W)"/>
    <n v="2"/>
    <s v="T120"/>
    <s v="120"/>
    <d v="2020-12-25T00:00:00"/>
    <n v="12"/>
    <n v="2020"/>
    <n v="444"/>
    <n v="-444"/>
    <n v="0"/>
    <n v="47286.7"/>
    <s v="Term"/>
    <s v="Trsf 23/12/2020"/>
    <m/>
  </r>
  <r>
    <d v="2020-08-27T00:00:00"/>
    <x v="3"/>
    <n v="2020"/>
    <x v="22"/>
    <s v="C00000010"/>
    <x v="9"/>
    <s v="RA Talcum Powder (25Kg)"/>
    <n v="5"/>
    <s v="T120"/>
    <s v="120"/>
    <d v="2020-12-25T00:00:00"/>
    <n v="12"/>
    <n v="2020"/>
    <n v="275"/>
    <n v="-275"/>
    <n v="0"/>
    <n v="47561.7"/>
    <s v="Term"/>
    <s v="Trsf 23/12/2020"/>
    <m/>
  </r>
  <r>
    <d v="2020-08-27T00:00:00"/>
    <x v="3"/>
    <n v="2020"/>
    <x v="22"/>
    <s v="C00000010"/>
    <x v="9"/>
    <s v="RA Butanox M50 (5Kg)"/>
    <n v="4"/>
    <s v="T120"/>
    <s v="120"/>
    <d v="2020-12-25T00:00:00"/>
    <n v="12"/>
    <n v="2020"/>
    <n v="360"/>
    <n v="-360"/>
    <n v="0"/>
    <n v="47921.7"/>
    <s v="Term"/>
    <s v="Trsf 23/12/2020"/>
    <m/>
  </r>
  <r>
    <d v="2020-08-27T00:00:00"/>
    <x v="3"/>
    <n v="2020"/>
    <x v="22"/>
    <s v="C00000010"/>
    <x v="9"/>
    <s v="RA Bosny Wax (15kg)"/>
    <n v="1"/>
    <s v="T120"/>
    <s v="120"/>
    <d v="2020-12-25T00:00:00"/>
    <n v="12"/>
    <n v="2020"/>
    <n v="375"/>
    <n v="-375"/>
    <n v="0"/>
    <n v="48296.7"/>
    <s v="Term"/>
    <s v="Trsf 23/12/2020"/>
    <m/>
  </r>
  <r>
    <d v="2020-09-01T00:00:00"/>
    <x v="4"/>
    <n v="2020"/>
    <x v="23"/>
    <s v="C00000008"/>
    <x v="7"/>
    <s v="RA Resin 3317AW (220Kg)"/>
    <n v="2"/>
    <s v="Cash"/>
    <n v="0"/>
    <d v="2020-09-01T00:00:00"/>
    <n v="9"/>
    <n v="2020"/>
    <n v="2948"/>
    <n v="-2948"/>
    <n v="0"/>
    <n v="51244.7"/>
    <s v="Trsf"/>
    <s v="Trsf 7/9/2020"/>
    <m/>
  </r>
  <r>
    <d v="2020-09-01T00:00:00"/>
    <x v="4"/>
    <n v="2020"/>
    <x v="23"/>
    <s v="C00000008"/>
    <x v="7"/>
    <s v="RA Gelcoat GP-H (20Kg)"/>
    <n v="4"/>
    <s v="Cash"/>
    <n v="0"/>
    <d v="2020-09-01T00:00:00"/>
    <n v="9"/>
    <n v="2020"/>
    <n v="840"/>
    <n v="-840"/>
    <n v="0"/>
    <n v="52084.7"/>
    <s v="Trsf"/>
    <s v="Trsf 7/9/2020"/>
    <m/>
  </r>
  <r>
    <d v="2020-09-01T00:00:00"/>
    <x v="4"/>
    <n v="2020"/>
    <x v="23"/>
    <s v="C00000008"/>
    <x v="7"/>
    <s v="RA Butanox M50 (5Kg)"/>
    <n v="2"/>
    <s v="Cash"/>
    <n v="0"/>
    <d v="2020-09-01T00:00:00"/>
    <n v="9"/>
    <n v="2020"/>
    <n v="180"/>
    <n v="-180"/>
    <n v="0"/>
    <n v="52264.7"/>
    <s v="Trsf"/>
    <s v="Trsf 7/9/2020"/>
    <m/>
  </r>
  <r>
    <d v="2020-09-02T00:00:00"/>
    <x v="4"/>
    <n v="2020"/>
    <x v="24"/>
    <s v="C00000001"/>
    <x v="0"/>
    <s v="RA Silicone Rubber (25Kg)"/>
    <n v="1"/>
    <s v="Cash"/>
    <n v="0"/>
    <d v="2020-09-02T00:00:00"/>
    <n v="9"/>
    <n v="2020"/>
    <n v="1250"/>
    <n v="-1250"/>
    <n v="0"/>
    <n v="53514.7"/>
    <s v="Trsf"/>
    <s v="Trsf 5/9/2020"/>
    <s v="Delived on 3/9/2020"/>
  </r>
  <r>
    <d v="2020-09-05T00:00:00"/>
    <x v="4"/>
    <n v="2020"/>
    <x v="25"/>
    <s v="C00000001"/>
    <x v="0"/>
    <s v="RA Resin 3317AW (220Kg)"/>
    <n v="1"/>
    <s v="Cash"/>
    <n v="0"/>
    <d v="2020-09-05T00:00:00"/>
    <n v="9"/>
    <n v="2020"/>
    <n v="1496"/>
    <n v="-1496"/>
    <n v="0"/>
    <n v="55010.7"/>
    <s v="Trsf"/>
    <s v="Trsf 5/9/2020"/>
    <m/>
  </r>
  <r>
    <d v="2020-09-05T00:00:00"/>
    <x v="4"/>
    <n v="2020"/>
    <x v="25"/>
    <s v="C00000001"/>
    <x v="0"/>
    <s v="RA CSM 450 GSM JUSHI 37kg 79m(L) X 1040mm(W)"/>
    <n v="4"/>
    <s v="Cash"/>
    <n v="0"/>
    <d v="2020-09-05T00:00:00"/>
    <n v="9"/>
    <n v="2020"/>
    <n v="962"/>
    <n v="-962"/>
    <n v="0"/>
    <n v="55972.7"/>
    <s v="Trsf"/>
    <s v="Trsf 5/9/2020"/>
    <m/>
  </r>
  <r>
    <d v="2020-09-17T00:00:00"/>
    <x v="4"/>
    <n v="2020"/>
    <x v="26"/>
    <s v="C00000004"/>
    <x v="3"/>
    <s v="RA Nor 3338W (220Kg)"/>
    <n v="5"/>
    <s v="T120"/>
    <s v="120"/>
    <d v="2021-01-15T00:00:00"/>
    <n v="1"/>
    <n v="2021"/>
    <n v="6270"/>
    <n v="-6270"/>
    <n v="0"/>
    <n v="62242.7"/>
    <s v="Term"/>
    <s v="PD HLB 004649, 25/1/2021"/>
    <m/>
  </r>
  <r>
    <d v="2020-09-17T00:00:00"/>
    <x v="4"/>
    <n v="2020"/>
    <x v="26"/>
    <s v="C00000004"/>
    <x v="3"/>
    <s v="RA Norsodyne 3338NW (220Kg)"/>
    <n v="1"/>
    <s v="T120"/>
    <s v="120"/>
    <d v="2021-01-15T00:00:00"/>
    <n v="1"/>
    <n v="2021"/>
    <n v="1254"/>
    <n v="-1254"/>
    <n v="0"/>
    <n v="63496.7"/>
    <s v="Term"/>
    <s v="PD HLB 004649, 25/1/2021"/>
    <m/>
  </r>
  <r>
    <d v="2020-09-17T00:00:00"/>
    <x v="4"/>
    <n v="2020"/>
    <x v="26"/>
    <s v="C00000004"/>
    <x v="3"/>
    <s v="RA CSM 450 GSM 54kg 64m(L) X 1860mm(W)"/>
    <n v="3"/>
    <s v="T120"/>
    <s v="120"/>
    <d v="2021-01-15T00:00:00"/>
    <n v="1"/>
    <n v="2021"/>
    <n v="874.80000000000007"/>
    <n v="-874.80000000000007"/>
    <n v="0"/>
    <n v="64371.5"/>
    <s v="Term"/>
    <s v="PD HLB 004649, 25/1/2021"/>
    <m/>
  </r>
  <r>
    <d v="2020-09-17T00:00:00"/>
    <x v="4"/>
    <n v="2020"/>
    <x v="26"/>
    <s v="C00000004"/>
    <x v="3"/>
    <s v="RA CSM 300 GSM 54Kg 96m(L) X 1860mm(W)"/>
    <n v="3"/>
    <s v="T120"/>
    <s v="120"/>
    <d v="2021-01-15T00:00:00"/>
    <n v="1"/>
    <n v="2021"/>
    <n v="874.80000000000007"/>
    <n v="-874.80000000000007"/>
    <n v="0"/>
    <n v="65246.3"/>
    <s v="Term"/>
    <s v="PD HLB 004649, 25/1/2021"/>
    <m/>
  </r>
  <r>
    <d v="2020-09-17T00:00:00"/>
    <x v="4"/>
    <n v="2020"/>
    <x v="26"/>
    <s v="C00000004"/>
    <x v="3"/>
    <s v="RA Gelcoat GP-H (20Kg)"/>
    <n v="6"/>
    <s v="T120"/>
    <s v="120"/>
    <d v="2021-01-15T00:00:00"/>
    <n v="1"/>
    <n v="2021"/>
    <n v="1224"/>
    <n v="-1224"/>
    <n v="0"/>
    <n v="66470.3"/>
    <s v="Term"/>
    <s v="PD HLB 004649, 25/1/2021"/>
    <m/>
  </r>
  <r>
    <d v="2020-09-17T00:00:00"/>
    <x v="4"/>
    <n v="2020"/>
    <x v="26"/>
    <s v="C00000004"/>
    <x v="3"/>
    <s v="RA Butanox M50 (5Kg)"/>
    <n v="4"/>
    <s v="T120"/>
    <s v="120"/>
    <d v="2021-01-15T00:00:00"/>
    <n v="1"/>
    <n v="2021"/>
    <n v="360"/>
    <n v="-360"/>
    <n v="0"/>
    <n v="66830.3"/>
    <s v="Term"/>
    <s v="PD HLB 004649, 25/1/2021"/>
    <m/>
  </r>
  <r>
    <d v="2020-09-17T00:00:00"/>
    <x v="4"/>
    <n v="2020"/>
    <x v="26"/>
    <s v="C00000004"/>
    <x v="3"/>
    <s v="RA Accelerator (5kg)"/>
    <n v="1"/>
    <s v="T120"/>
    <s v="120"/>
    <d v="2021-01-15T00:00:00"/>
    <n v="1"/>
    <n v="2021"/>
    <n v="390"/>
    <n v="-390"/>
    <n v="0"/>
    <n v="67220.3"/>
    <s v="Term"/>
    <s v="PD HLB 004649, 25/1/2021"/>
    <m/>
  </r>
  <r>
    <d v="2020-09-17T00:00:00"/>
    <x v="4"/>
    <n v="2020"/>
    <x v="27"/>
    <s v="C00000001"/>
    <x v="0"/>
    <s v="RA Resin 3317AW (220Kg)"/>
    <n v="1"/>
    <s v="Cash"/>
    <n v="0"/>
    <d v="2020-09-17T00:00:00"/>
    <n v="9"/>
    <n v="2020"/>
    <n v="1496"/>
    <n v="-1496"/>
    <n v="0"/>
    <n v="68716.3"/>
    <s v="Trsf"/>
    <s v="Trst 22/9/2020"/>
    <m/>
  </r>
  <r>
    <d v="2020-09-17T00:00:00"/>
    <x v="4"/>
    <n v="2020"/>
    <x v="27"/>
    <s v="C00000001"/>
    <x v="0"/>
    <s v="RA CSM 450 GSM JUSHI 37kg 79m(L) X 1040mm(W)"/>
    <n v="2"/>
    <s v="Cash"/>
    <n v="0"/>
    <d v="2020-09-17T00:00:00"/>
    <n v="9"/>
    <n v="2020"/>
    <n v="481"/>
    <n v="-481"/>
    <n v="0"/>
    <n v="69197.3"/>
    <s v="Trsf"/>
    <s v="Trst 22/9/2020"/>
    <m/>
  </r>
  <r>
    <d v="2020-09-22T00:00:00"/>
    <x v="4"/>
    <n v="2020"/>
    <x v="28"/>
    <s v="C00000004"/>
    <x v="3"/>
    <s v="RA Nor 3338W (220Kg)"/>
    <n v="5"/>
    <s v="T120"/>
    <s v="120"/>
    <d v="2021-01-20T00:00:00"/>
    <n v="1"/>
    <n v="2021"/>
    <n v="6270"/>
    <n v="-6270"/>
    <n v="0"/>
    <n v="75467.3"/>
    <s v="Term"/>
    <s v="PD HLB 004649, 25/1/2021"/>
    <m/>
  </r>
  <r>
    <d v="2020-09-22T00:00:00"/>
    <x v="4"/>
    <n v="2020"/>
    <x v="28"/>
    <s v="C00000004"/>
    <x v="3"/>
    <s v="RA Norsodyne 3338NW (220Kg)"/>
    <n v="1"/>
    <s v="T120"/>
    <s v="120"/>
    <d v="2021-01-20T00:00:00"/>
    <n v="1"/>
    <n v="2021"/>
    <n v="1254"/>
    <n v="-1254"/>
    <n v="0"/>
    <n v="76721.3"/>
    <s v="Term"/>
    <s v="PD HLB 004649, 25/1/2021"/>
    <m/>
  </r>
  <r>
    <d v="2020-09-22T00:00:00"/>
    <x v="4"/>
    <n v="2020"/>
    <x v="28"/>
    <s v="C00000004"/>
    <x v="3"/>
    <s v="RA CSM 450 GSM 54kg 64m(L) X 1860mm(W)"/>
    <n v="5"/>
    <s v="T120"/>
    <s v="120"/>
    <d v="2021-01-20T00:00:00"/>
    <n v="1"/>
    <n v="2021"/>
    <n v="1458"/>
    <n v="-1458"/>
    <n v="0"/>
    <n v="78179.3"/>
    <s v="Term"/>
    <s v="PD HLB 004649, 25/1/2021"/>
    <m/>
  </r>
  <r>
    <d v="2020-09-22T00:00:00"/>
    <x v="4"/>
    <n v="2020"/>
    <x v="28"/>
    <s v="C00000004"/>
    <x v="3"/>
    <s v="RA CSM 300 GSM 54Kg 96m(L) X 1860mm(W)"/>
    <n v="2"/>
    <s v="T120"/>
    <s v="120"/>
    <d v="2021-01-20T00:00:00"/>
    <n v="1"/>
    <n v="2021"/>
    <n v="583.20000000000005"/>
    <n v="-583.20000000000005"/>
    <n v="0"/>
    <n v="78762.5"/>
    <s v="Term"/>
    <s v="PD HLB 004649, 25/1/2021"/>
    <m/>
  </r>
  <r>
    <d v="2020-09-22T00:00:00"/>
    <x v="4"/>
    <n v="2020"/>
    <x v="28"/>
    <s v="C00000004"/>
    <x v="3"/>
    <s v="RA Gelcoat GP-H (20Kg)"/>
    <n v="10"/>
    <s v="T120"/>
    <s v="120"/>
    <d v="2021-01-20T00:00:00"/>
    <n v="1"/>
    <n v="2021"/>
    <n v="2040"/>
    <n v="-2040"/>
    <n v="0"/>
    <n v="80802.5"/>
    <s v="Term"/>
    <s v="PD HLB 004649, 25/1/2021"/>
    <m/>
  </r>
  <r>
    <d v="2020-09-23T00:00:00"/>
    <x v="4"/>
    <n v="2020"/>
    <x v="29"/>
    <s v="C00000010"/>
    <x v="9"/>
    <s v="RA Nor 3338W (220Kg)"/>
    <n v="5"/>
    <s v="T120"/>
    <s v="120"/>
    <d v="2021-01-21T00:00:00"/>
    <n v="1"/>
    <n v="2021"/>
    <n v="6600"/>
    <n v="-6600"/>
    <n v="0"/>
    <n v="87402.5"/>
    <s v="Term"/>
    <s v="Trsf 20/1/2021"/>
    <m/>
  </r>
  <r>
    <d v="2020-09-23T00:00:00"/>
    <x v="4"/>
    <n v="2020"/>
    <x v="29"/>
    <s v="C00000010"/>
    <x v="9"/>
    <s v="RA CSM 450 GSM JUSHI 37kg 79m(L) X 1040mm(W)"/>
    <n v="4"/>
    <s v="T120"/>
    <s v="120"/>
    <d v="2021-01-21T00:00:00"/>
    <n v="1"/>
    <n v="2021"/>
    <n v="888"/>
    <n v="-888"/>
    <n v="0"/>
    <n v="88290.5"/>
    <s v="Term"/>
    <s v="Trsf 20/1/2021"/>
    <m/>
  </r>
  <r>
    <d v="2020-09-23T00:00:00"/>
    <x v="4"/>
    <n v="2020"/>
    <x v="29"/>
    <s v="C00000010"/>
    <x v="9"/>
    <s v="RA Talcum Powder (25Kg)"/>
    <n v="5"/>
    <s v="T120"/>
    <s v="120"/>
    <d v="2021-01-21T00:00:00"/>
    <n v="1"/>
    <n v="2021"/>
    <n v="275"/>
    <n v="-275"/>
    <n v="0"/>
    <n v="88565.5"/>
    <s v="Term"/>
    <s v="Trsf 20/1/2021"/>
    <m/>
  </r>
  <r>
    <d v="2020-09-23T00:00:00"/>
    <x v="4"/>
    <n v="2020"/>
    <x v="29"/>
    <s v="C00000010"/>
    <x v="9"/>
    <s v="RA Butanox M50 (5Kg)"/>
    <n v="4"/>
    <s v="T120"/>
    <s v="120"/>
    <d v="2021-01-21T00:00:00"/>
    <n v="1"/>
    <n v="2021"/>
    <n v="360"/>
    <n v="-360"/>
    <n v="0"/>
    <n v="88925.5"/>
    <s v="Term"/>
    <s v="Trsf 20/1/2021"/>
    <m/>
  </r>
  <r>
    <d v="2020-09-23T00:00:00"/>
    <x v="4"/>
    <n v="2020"/>
    <x v="30"/>
    <s v="C00000001"/>
    <x v="0"/>
    <s v="RC Woven Roving E-800 40Kg 1000mm"/>
    <n v="6"/>
    <s v="Cash"/>
    <n v="0"/>
    <d v="2020-09-23T00:00:00"/>
    <n v="9"/>
    <n v="2020"/>
    <n v="1392"/>
    <n v="-1392"/>
    <n v="0"/>
    <n v="90317.5"/>
    <s v="Term"/>
    <s v="Trst 01/10/2020"/>
    <m/>
  </r>
  <r>
    <d v="2020-09-26T00:00:00"/>
    <x v="4"/>
    <n v="2020"/>
    <x v="31"/>
    <s v="C00000001"/>
    <x v="0"/>
    <s v="RA Nor 3338W (220Kg)"/>
    <n v="1"/>
    <s v="Cash"/>
    <n v="0"/>
    <d v="2020-09-26T00:00:00"/>
    <n v="9"/>
    <n v="2020"/>
    <n v="1496"/>
    <n v="-1496"/>
    <n v="0"/>
    <n v="91813.5"/>
    <s v="Term"/>
    <s v="Trst 01/10/2020"/>
    <m/>
  </r>
  <r>
    <d v="2020-10-05T00:00:00"/>
    <x v="5"/>
    <n v="2020"/>
    <x v="32"/>
    <s v="C00000005"/>
    <x v="4"/>
    <s v="RA Resin 3317AW (220Kg)"/>
    <n v="1"/>
    <s v="Cash"/>
    <n v="0"/>
    <d v="2020-10-05T00:00:00"/>
    <n v="10"/>
    <n v="2020"/>
    <n v="1496"/>
    <n v="-1496"/>
    <n v="0"/>
    <n v="93309.5"/>
    <s v="Term"/>
    <s v="Chq 5/10 (Bank in 19/10/2020)"/>
    <m/>
  </r>
  <r>
    <d v="2020-10-05T00:00:00"/>
    <x v="5"/>
    <n v="2020"/>
    <x v="33"/>
    <s v="C00000003"/>
    <x v="2"/>
    <s v="RA Resin 3317AW (220Kg)"/>
    <n v="3"/>
    <s v="T45"/>
    <n v="45"/>
    <d v="2020-11-19T00:00:00"/>
    <n v="11"/>
    <n v="2020"/>
    <n v="4554"/>
    <n v="-4554"/>
    <n v="0"/>
    <n v="97863.5"/>
    <s v="Term"/>
    <s v="PD Chq 14/11, RM2,713/-"/>
    <m/>
  </r>
  <r>
    <d v="2020-10-05T00:00:00"/>
    <x v="5"/>
    <n v="2020"/>
    <x v="33"/>
    <s v="C00000003"/>
    <x v="2"/>
    <s v="RA Talcum Powder (25Kg)"/>
    <n v="8"/>
    <s v="T45"/>
    <n v="45"/>
    <d v="2020-11-19T00:00:00"/>
    <n v="11"/>
    <n v="2020"/>
    <n v="400"/>
    <n v="-400"/>
    <n v="0"/>
    <n v="98263.5"/>
    <s v="Term"/>
    <s v="PD Chq 21/11, RM1,500/-"/>
    <m/>
  </r>
  <r>
    <d v="2020-10-05T00:00:00"/>
    <x v="5"/>
    <n v="2020"/>
    <x v="33"/>
    <s v="C00000003"/>
    <x v="2"/>
    <s v="RA Butanox M50 (5Kg)"/>
    <n v="6"/>
    <s v="T45"/>
    <n v="45"/>
    <d v="2020-11-19T00:00:00"/>
    <n v="11"/>
    <n v="2020"/>
    <n v="555"/>
    <n v="-555"/>
    <n v="0"/>
    <n v="98818.5"/>
    <s v="Term"/>
    <s v="PD Chq 29/11, RM1,500/-"/>
    <m/>
  </r>
  <r>
    <d v="2020-10-05T00:00:00"/>
    <x v="5"/>
    <n v="2020"/>
    <x v="33"/>
    <s v="C00000003"/>
    <x v="2"/>
    <s v="RA CSM 300 GSM TWL 30kg 64m(L) x 1040mm(W)"/>
    <n v="1"/>
    <s v="T45"/>
    <n v="45"/>
    <d v="2020-11-19T00:00:00"/>
    <n v="11"/>
    <n v="2020"/>
    <n v="204"/>
    <n v="-204"/>
    <n v="0"/>
    <n v="99022.5"/>
    <s v="Term"/>
    <s v="PD Chq 29/11, RM1,500/-"/>
    <m/>
  </r>
  <r>
    <d v="2020-10-08T00:00:00"/>
    <x v="5"/>
    <n v="2020"/>
    <x v="34"/>
    <s v="C00000004"/>
    <x v="3"/>
    <s v="RA Nor 3338W (220Kg)"/>
    <n v="5"/>
    <s v="T120"/>
    <s v="120"/>
    <d v="2021-02-05T00:00:00"/>
    <n v="2"/>
    <n v="2021"/>
    <n v="6270"/>
    <n v="-6270"/>
    <n v="0"/>
    <n v="105292.5"/>
    <s v="Term"/>
    <s v="PD HLB 5704, 22/2/2021"/>
    <m/>
  </r>
  <r>
    <d v="2020-10-08T00:00:00"/>
    <x v="5"/>
    <n v="2020"/>
    <x v="34"/>
    <s v="C00000004"/>
    <x v="3"/>
    <s v="RA Norsodyne 3338NW (220Kg)"/>
    <n v="1"/>
    <s v="T120"/>
    <s v="120"/>
    <d v="2021-02-05T00:00:00"/>
    <n v="2"/>
    <n v="2021"/>
    <n v="1254"/>
    <n v="-1254"/>
    <n v="0"/>
    <n v="106546.5"/>
    <s v="Term"/>
    <s v="PD HLB 5704, 22/2/2021"/>
    <m/>
  </r>
  <r>
    <d v="2020-10-08T00:00:00"/>
    <x v="5"/>
    <n v="2020"/>
    <x v="34"/>
    <s v="C00000004"/>
    <x v="3"/>
    <s v="RA CSM 300 GSM 54Kg 96m(L) X 1860mm(W)"/>
    <n v="3"/>
    <s v="T120"/>
    <s v="120"/>
    <d v="2021-02-05T00:00:00"/>
    <n v="2"/>
    <n v="2021"/>
    <n v="874.80000000000007"/>
    <n v="-874.80000000000007"/>
    <n v="0"/>
    <n v="107421.3"/>
    <s v="Term"/>
    <s v="PD HLB 5704, 22/2/2021"/>
    <m/>
  </r>
  <r>
    <d v="2020-10-08T00:00:00"/>
    <x v="5"/>
    <n v="2020"/>
    <x v="34"/>
    <s v="C00000004"/>
    <x v="3"/>
    <s v="RA Gelcoat GP-H (20Kg)"/>
    <n v="10"/>
    <s v="T120"/>
    <s v="120"/>
    <d v="2021-02-05T00:00:00"/>
    <n v="2"/>
    <n v="2021"/>
    <n v="2040"/>
    <n v="-2040"/>
    <n v="0"/>
    <n v="109461.3"/>
    <s v="Term"/>
    <s v="PD HLB 5704, 22/2/2021"/>
    <m/>
  </r>
  <r>
    <d v="2020-10-08T00:00:00"/>
    <x v="5"/>
    <n v="2020"/>
    <x v="34"/>
    <s v="C00000004"/>
    <x v="3"/>
    <s v="RA Butanox M50 (5Kg)"/>
    <n v="2"/>
    <s v="T120"/>
    <s v="120"/>
    <d v="2021-02-05T00:00:00"/>
    <n v="2"/>
    <n v="2021"/>
    <n v="180"/>
    <n v="-180"/>
    <n v="0"/>
    <n v="109641.3"/>
    <s v="Term"/>
    <s v="PD HLB 5704, 22/2/2021"/>
    <m/>
  </r>
  <r>
    <d v="2020-10-12T00:00:00"/>
    <x v="5"/>
    <n v="2020"/>
    <x v="35"/>
    <s v="C00000004"/>
    <x v="3"/>
    <s v="RA Nor 3338W (220Kg)"/>
    <n v="6"/>
    <s v="T120"/>
    <s v="120"/>
    <d v="2021-02-09T00:00:00"/>
    <n v="2"/>
    <n v="2021"/>
    <n v="7524"/>
    <n v="-7524"/>
    <n v="0"/>
    <n v="117165.3"/>
    <s v="Term"/>
    <s v="PD HLB 5704, 22/2/2021"/>
    <m/>
  </r>
  <r>
    <d v="2020-10-12T00:00:00"/>
    <x v="5"/>
    <n v="2020"/>
    <x v="35"/>
    <s v="C00000004"/>
    <x v="3"/>
    <s v="RA Norsodyne 3338NW (220Kg)"/>
    <n v="1"/>
    <s v="T120"/>
    <s v="120"/>
    <d v="2021-02-09T00:00:00"/>
    <n v="2"/>
    <n v="2021"/>
    <n v="1254"/>
    <n v="-1254"/>
    <n v="0"/>
    <n v="118419.3"/>
    <s v="Term"/>
    <s v="PD HLB 5704, 22/2/2021"/>
    <m/>
  </r>
  <r>
    <d v="2020-10-12T00:00:00"/>
    <x v="5"/>
    <n v="2020"/>
    <x v="36"/>
    <s v="C00000001"/>
    <x v="0"/>
    <s v="RA Resin 3317AW (220Kg)"/>
    <n v="1"/>
    <s v="Cash"/>
    <n v="0"/>
    <d v="2020-10-12T00:00:00"/>
    <n v="10"/>
    <n v="2020"/>
    <n v="1496"/>
    <n v="-1496"/>
    <n v="0"/>
    <n v="119915.3"/>
    <s v="Trsf"/>
    <s v="Trsf 19/10/2020"/>
    <m/>
  </r>
  <r>
    <d v="2020-10-12T00:00:00"/>
    <x v="5"/>
    <n v="2020"/>
    <x v="36"/>
    <s v="C00000001"/>
    <x v="0"/>
    <s v="RA CSM 450 GSM JUSHI 37kg 79m(L) X 1040mm(W)"/>
    <n v="4"/>
    <s v="Cash"/>
    <n v="0"/>
    <d v="2020-10-12T00:00:00"/>
    <n v="10"/>
    <n v="2020"/>
    <n v="962"/>
    <n v="-962"/>
    <n v="0"/>
    <n v="120877.3"/>
    <s v="Trsf"/>
    <s v="Trsf 19/10/2020"/>
    <m/>
  </r>
  <r>
    <d v="2020-10-14T00:00:00"/>
    <x v="5"/>
    <n v="2020"/>
    <x v="37"/>
    <s v="C00000007"/>
    <x v="6"/>
    <s v="RA Gelcoat GP-H (20Kg)"/>
    <n v="7"/>
    <s v="T60"/>
    <n v="60"/>
    <d v="2020-12-13T00:00:00"/>
    <n v="12"/>
    <n v="2020"/>
    <n v="1470"/>
    <n v="-1470"/>
    <n v="0"/>
    <n v="122347.3"/>
    <s v="Term"/>
    <s v="Due 30/11/2020"/>
    <m/>
  </r>
  <r>
    <d v="2020-10-14T00:00:00"/>
    <x v="5"/>
    <n v="2020"/>
    <x v="37"/>
    <s v="C00000007"/>
    <x v="6"/>
    <s v="RA Butanox M50 (5Kg)"/>
    <n v="8"/>
    <s v="T60"/>
    <n v="60"/>
    <d v="2020-12-13T00:00:00"/>
    <n v="12"/>
    <n v="2020"/>
    <n v="720"/>
    <n v="-720"/>
    <n v="0"/>
    <n v="123067.3"/>
    <s v="Term"/>
    <s v="Due 30/11/2020"/>
    <m/>
  </r>
  <r>
    <d v="2020-10-19T00:00:00"/>
    <x v="5"/>
    <n v="2020"/>
    <x v="37"/>
    <s v="C00000007"/>
    <x v="6"/>
    <s v="RA Gelcoat GS-H (20kg)"/>
    <n v="2"/>
    <s v="T60"/>
    <n v="60"/>
    <d v="2020-12-18T00:00:00"/>
    <n v="12"/>
    <n v="2020"/>
    <n v="460"/>
    <n v="-460"/>
    <n v="0"/>
    <n v="123527.3"/>
    <s v="Term"/>
    <s v="Due 30/11/2020"/>
    <m/>
  </r>
  <r>
    <d v="2020-10-17T00:00:00"/>
    <x v="5"/>
    <n v="2020"/>
    <x v="38"/>
    <s v="C00000003"/>
    <x v="2"/>
    <s v="RA Mirror Glaze"/>
    <n v="4"/>
    <s v="T45"/>
    <n v="45"/>
    <d v="2020-12-01T00:00:00"/>
    <n v="12"/>
    <n v="2020"/>
    <n v="180"/>
    <n v="-180"/>
    <n v="0"/>
    <n v="123707.3"/>
    <s v="Term"/>
    <s v="PD Chq 22/10, RM384/-"/>
    <m/>
  </r>
  <r>
    <d v="2020-10-17T00:00:00"/>
    <x v="5"/>
    <n v="2020"/>
    <x v="39"/>
    <s v="C00000003"/>
    <x v="2"/>
    <s v="RA CSM 300 GSM TWL 30kg 64m(L) x 1040mm(W)"/>
    <n v="1"/>
    <s v="T45"/>
    <n v="45"/>
    <d v="2020-12-01T00:00:00"/>
    <n v="12"/>
    <n v="2020"/>
    <n v="204"/>
    <n v="-204"/>
    <n v="0"/>
    <n v="123911.3"/>
    <s v="Term"/>
    <s v="PD Chq 22/10, RM384/-"/>
    <m/>
  </r>
  <r>
    <d v="2020-10-19T00:00:00"/>
    <x v="5"/>
    <n v="2020"/>
    <x v="40"/>
    <s v="C00000001"/>
    <x v="0"/>
    <s v="RA Gelcoat GS-S ISO (20kg)"/>
    <n v="4"/>
    <s v="Cash"/>
    <n v="0"/>
    <d v="2020-10-19T00:00:00"/>
    <n v="10"/>
    <n v="2020"/>
    <n v="960"/>
    <n v="-960"/>
    <n v="0"/>
    <n v="124871.3"/>
    <s v="Trsf"/>
    <s v="Trsf 9/11/2020"/>
    <m/>
  </r>
  <r>
    <d v="2020-10-19T00:00:00"/>
    <x v="5"/>
    <n v="2020"/>
    <x v="40"/>
    <s v="C00000001"/>
    <x v="0"/>
    <s v="RA Pigment Super White (25Kg)"/>
    <n v="1"/>
    <s v="Cash"/>
    <n v="0"/>
    <d v="2020-10-19T00:00:00"/>
    <n v="10"/>
    <n v="2020"/>
    <n v="625"/>
    <n v="-625"/>
    <n v="0"/>
    <n v="125496.3"/>
    <s v="Trsf"/>
    <s v="Trsf 9/11/2020"/>
    <m/>
  </r>
  <r>
    <d v="2020-10-19T00:00:00"/>
    <x v="5"/>
    <n v="2020"/>
    <x v="40"/>
    <s v="C00000001"/>
    <x v="0"/>
    <s v="Brush 2 1/2&quot; (12 pc)"/>
    <n v="1"/>
    <s v="Cash"/>
    <n v="0"/>
    <d v="2020-10-19T00:00:00"/>
    <n v="10"/>
    <n v="2020"/>
    <n v="60"/>
    <n v="-60"/>
    <n v="0"/>
    <n v="125556.3"/>
    <s v="Trsf"/>
    <s v="Trsf 9/11/2020"/>
    <m/>
  </r>
  <r>
    <d v="2020-10-19T00:00:00"/>
    <x v="5"/>
    <n v="2020"/>
    <x v="41"/>
    <s v="C00000005"/>
    <x v="4"/>
    <s v="RA Butanox M50 (5Kg)"/>
    <n v="1"/>
    <s v="Cash"/>
    <n v="0"/>
    <d v="2020-10-19T00:00:00"/>
    <n v="10"/>
    <n v="2020"/>
    <n v="90"/>
    <n v="-90"/>
    <n v="0"/>
    <n v="125646.3"/>
    <s v="Chq"/>
    <s v="Chq CIMB 000054 28/10/2019"/>
    <m/>
  </r>
  <r>
    <d v="2020-10-21T00:00:00"/>
    <x v="5"/>
    <n v="2020"/>
    <x v="42"/>
    <s v="C00000005"/>
    <x v="4"/>
    <s v="RA Resin 3317AW (220Kg)"/>
    <n v="1"/>
    <s v="Cash"/>
    <n v="0"/>
    <d v="2020-10-21T00:00:00"/>
    <n v="10"/>
    <n v="2020"/>
    <n v="1496"/>
    <n v="-1496"/>
    <n v="0"/>
    <n v="127142.3"/>
    <s v="Chq"/>
    <s v="Chq CIMB 000050 21/10/2020"/>
    <m/>
  </r>
  <r>
    <d v="2020-10-21T00:00:00"/>
    <x v="5"/>
    <n v="2020"/>
    <x v="43"/>
    <s v="C00000010"/>
    <x v="9"/>
    <s v="RA Nor 3338W (220Kg)"/>
    <n v="5"/>
    <s v="T120"/>
    <s v="120"/>
    <d v="2021-02-18T00:00:00"/>
    <n v="2"/>
    <n v="2021"/>
    <n v="6600"/>
    <n v="-6600"/>
    <n v="0"/>
    <n v="133742.29999999999"/>
    <s v="Term"/>
    <s v="Trsf 19/3/2021"/>
    <m/>
  </r>
  <r>
    <d v="2020-10-21T00:00:00"/>
    <x v="5"/>
    <n v="2020"/>
    <x v="43"/>
    <s v="C00000010"/>
    <x v="9"/>
    <s v="RA CSM 450 GSM JUSHI 37kg 79m(L) X 1040mm(W)"/>
    <n v="4"/>
    <s v="T120"/>
    <s v="120"/>
    <d v="2021-02-18T00:00:00"/>
    <n v="2"/>
    <n v="2021"/>
    <n v="888"/>
    <n v="-888"/>
    <n v="0"/>
    <n v="134630.29999999999"/>
    <s v="Term"/>
    <s v="Trsf 19/3/2021"/>
    <m/>
  </r>
  <r>
    <d v="2020-10-21T00:00:00"/>
    <x v="5"/>
    <n v="2020"/>
    <x v="43"/>
    <s v="C00000010"/>
    <x v="9"/>
    <s v="RA Talcum Powder (25Kg)"/>
    <n v="5"/>
    <s v="T120"/>
    <s v="120"/>
    <d v="2021-02-18T00:00:00"/>
    <n v="2"/>
    <n v="2021"/>
    <n v="275"/>
    <n v="-275"/>
    <n v="0"/>
    <n v="134905.29999999999"/>
    <s v="Term"/>
    <s v="Trsf 19/3/2021"/>
    <m/>
  </r>
  <r>
    <d v="2020-10-21T00:00:00"/>
    <x v="5"/>
    <n v="2020"/>
    <x v="43"/>
    <s v="C00000010"/>
    <x v="9"/>
    <s v="RA Butanox M50 (5Kg)"/>
    <n v="4"/>
    <s v="T120"/>
    <s v="120"/>
    <d v="2021-02-18T00:00:00"/>
    <n v="2"/>
    <n v="2021"/>
    <n v="360"/>
    <n v="-360"/>
    <n v="0"/>
    <n v="135265.29999999999"/>
    <s v="Term"/>
    <s v="Trsf 19/3/2021"/>
    <m/>
  </r>
  <r>
    <d v="2020-10-26T00:00:00"/>
    <x v="5"/>
    <n v="2020"/>
    <x v="44"/>
    <s v="C00000003"/>
    <x v="2"/>
    <s v="RA Resin 3317AW (220Kg)"/>
    <n v="3"/>
    <s v="T45"/>
    <n v="45"/>
    <d v="2020-12-10T00:00:00"/>
    <n v="12"/>
    <n v="2020"/>
    <n v="4554"/>
    <n v="-4554"/>
    <n v="0"/>
    <n v="139819.29999999999"/>
    <s v="Term"/>
    <s v="PD Chq 12/10, 19/10 &amp; 26/10 "/>
    <m/>
  </r>
  <r>
    <d v="2020-10-26T00:00:00"/>
    <x v="5"/>
    <n v="2020"/>
    <x v="44"/>
    <s v="C00000003"/>
    <x v="2"/>
    <s v="RA Butanox M50 (5Kg)"/>
    <n v="6"/>
    <s v="T45"/>
    <n v="45"/>
    <d v="2020-12-10T00:00:00"/>
    <n v="12"/>
    <n v="2020"/>
    <n v="555"/>
    <n v="-555"/>
    <n v="0"/>
    <n v="140374.29999999999"/>
    <s v="Term"/>
    <s v="RM1,700/-, RM1,700/- &amp; RM1,709/-"/>
    <m/>
  </r>
  <r>
    <d v="2020-10-31T00:00:00"/>
    <x v="5"/>
    <n v="2020"/>
    <x v="45"/>
    <s v="C00000001"/>
    <x v="0"/>
    <s v="RA Resin 3317AW (220Kg)"/>
    <n v="1"/>
    <s v="Cash"/>
    <n v="0"/>
    <d v="2020-10-31T00:00:00"/>
    <n v="10"/>
    <n v="2020"/>
    <n v="1496"/>
    <n v="-1496"/>
    <n v="0"/>
    <n v="141870.29999999999"/>
    <s v="Trsf"/>
    <s v="Trsf 9/11/2020"/>
    <m/>
  </r>
  <r>
    <d v="2020-10-31T00:00:00"/>
    <x v="5"/>
    <n v="2020"/>
    <x v="45"/>
    <s v="C00000001"/>
    <x v="0"/>
    <s v="RA CSM 450 GSM JUSHI 37kg 79m(L) X 1040mm(W)"/>
    <n v="4"/>
    <s v="Cash"/>
    <n v="0"/>
    <d v="2020-10-31T00:00:00"/>
    <n v="10"/>
    <n v="2020"/>
    <n v="962"/>
    <n v="-962"/>
    <n v="0"/>
    <n v="142832.29999999999"/>
    <s v="Trsf"/>
    <s v="Trsf 9/11/2020"/>
    <m/>
  </r>
  <r>
    <d v="2020-10-31T00:00:00"/>
    <x v="5"/>
    <n v="2020"/>
    <x v="46"/>
    <s v="C00000005"/>
    <x v="4"/>
    <s v="RA Resin 3317AW (220Kg)"/>
    <n v="1"/>
    <s v="Cash"/>
    <n v="0"/>
    <d v="2020-10-31T00:00:00"/>
    <n v="10"/>
    <n v="2020"/>
    <n v="1496"/>
    <n v="-1496"/>
    <n v="0"/>
    <n v="144328.29999999999"/>
    <s v="Chq"/>
    <s v="Chq CIMB 000056, 31/10/2020"/>
    <m/>
  </r>
  <r>
    <d v="2020-11-09T00:00:00"/>
    <x v="6"/>
    <n v="2020"/>
    <x v="47"/>
    <s v="C00000006"/>
    <x v="5"/>
    <s v="RA Nor 3338W (220Kg)"/>
    <n v="1"/>
    <s v="Cash"/>
    <n v="0"/>
    <d v="2020-11-09T00:00:00"/>
    <n v="11"/>
    <n v="2020"/>
    <n v="1584"/>
    <n v="-1584"/>
    <n v="0"/>
    <n v="145912.29999999999"/>
    <s v="Chq"/>
    <s v="Bank in 16/12/2020"/>
    <m/>
  </r>
  <r>
    <d v="2020-11-09T00:00:00"/>
    <x v="6"/>
    <n v="2020"/>
    <x v="47"/>
    <s v="C00000006"/>
    <x v="5"/>
    <s v="RA Gelcoat GP-H (20Kg)"/>
    <n v="1"/>
    <s v="Cash"/>
    <n v="0"/>
    <d v="2020-11-09T00:00:00"/>
    <n v="11"/>
    <n v="2020"/>
    <n v="210"/>
    <n v="-210"/>
    <n v="0"/>
    <n v="146122.29999999999"/>
    <s v="Chq"/>
    <s v="Bank in 16/12/2020"/>
    <m/>
  </r>
  <r>
    <d v="2020-11-09T00:00:00"/>
    <x v="6"/>
    <n v="2020"/>
    <x v="47"/>
    <s v="C00000006"/>
    <x v="5"/>
    <s v="RA CSM 300 GSM 54Kg 96m(L) X 1860mm(W)"/>
    <n v="1"/>
    <s v="Cash"/>
    <n v="0"/>
    <d v="2020-11-09T00:00:00"/>
    <n v="11"/>
    <n v="2020"/>
    <n v="378"/>
    <n v="-378"/>
    <n v="0"/>
    <n v="146500.29999999999"/>
    <s v="Chq"/>
    <s v="Bank in 16/12/2020"/>
    <m/>
  </r>
  <r>
    <d v="2020-11-09T00:00:00"/>
    <x v="6"/>
    <n v="2020"/>
    <x v="47"/>
    <s v="C00000006"/>
    <x v="5"/>
    <s v="RA Pigment Black (5Kg)"/>
    <n v="1"/>
    <s v="Cash"/>
    <n v="0"/>
    <d v="2020-11-09T00:00:00"/>
    <n v="11"/>
    <n v="2020"/>
    <n v="130"/>
    <n v="-130"/>
    <n v="0"/>
    <n v="146630.29999999999"/>
    <s v="Chq"/>
    <s v="Bank in 16/12/2020"/>
    <m/>
  </r>
  <r>
    <d v="2020-11-10T00:00:00"/>
    <x v="6"/>
    <n v="2020"/>
    <x v="48"/>
    <s v="C00000001"/>
    <x v="0"/>
    <s v="RA Resin 3317AW (220Kg)"/>
    <n v="1"/>
    <s v="Cash"/>
    <n v="0"/>
    <d v="2020-11-10T00:00:00"/>
    <n v="11"/>
    <n v="2020"/>
    <n v="1584"/>
    <n v="-1584"/>
    <n v="0"/>
    <n v="148214.29999999999"/>
    <s v="Chq"/>
    <s v="Trsf 20/11/2020"/>
    <m/>
  </r>
  <r>
    <d v="2020-11-10T00:00:00"/>
    <x v="6"/>
    <n v="2020"/>
    <x v="48"/>
    <s v="C00000001"/>
    <x v="0"/>
    <s v="RA Butanox M50 (5Kg)"/>
    <n v="4"/>
    <s v="Cash"/>
    <n v="0"/>
    <d v="2020-11-10T00:00:00"/>
    <n v="11"/>
    <n v="2020"/>
    <n v="370"/>
    <n v="-370"/>
    <n v="0"/>
    <n v="148584.29999999999"/>
    <s v="Chq"/>
    <s v="Trsf 20/11/2020"/>
    <m/>
  </r>
  <r>
    <d v="2020-11-10T00:00:00"/>
    <x v="6"/>
    <n v="2020"/>
    <x v="49"/>
    <s v="C00000005"/>
    <x v="4"/>
    <s v="RA Resin 3317AW (220Kg)"/>
    <n v="1"/>
    <s v="Cash"/>
    <n v="0"/>
    <d v="2020-11-10T00:00:00"/>
    <n v="11"/>
    <n v="2020"/>
    <n v="1540"/>
    <n v="-1540"/>
    <n v="0"/>
    <n v="150124.29999999999"/>
    <s v="Chq"/>
    <s v="Chq CIMB 000058 10/11/20, Banked in 22/11/20"/>
    <m/>
  </r>
  <r>
    <d v="2020-11-10T00:00:00"/>
    <x v="6"/>
    <n v="2020"/>
    <x v="49"/>
    <s v="C00000005"/>
    <x v="4"/>
    <s v="RA Butanox M50 (5Kg)"/>
    <n v="1"/>
    <s v="Cash"/>
    <n v="0"/>
    <d v="2020-11-10T00:00:00"/>
    <n v="11"/>
    <n v="2020"/>
    <n v="90"/>
    <n v="-90"/>
    <n v="0"/>
    <n v="150214.29999999999"/>
    <s v="Chq"/>
    <s v="Chq CIMB 000058 10/11/20, Banked in 22/11/20"/>
    <m/>
  </r>
  <r>
    <d v="2020-11-11T00:00:00"/>
    <x v="6"/>
    <n v="2020"/>
    <x v="50"/>
    <s v="C00000009"/>
    <x v="8"/>
    <s v="RA CSM 450 GSM 54kg 64m(L) X 1860mm(W)"/>
    <n v="3"/>
    <s v="T60"/>
    <n v="60"/>
    <d v="2021-01-10T00:00:00"/>
    <n v="1"/>
    <n v="2021"/>
    <n v="923.4"/>
    <n v="-923.4"/>
    <n v="0"/>
    <n v="151137.69999999998"/>
    <s v="Term"/>
    <s v="Chq HL 009828, dd 6/2/21, Banked in 7/2/21"/>
    <m/>
  </r>
  <r>
    <d v="2020-11-11T00:00:00"/>
    <x v="6"/>
    <n v="2020"/>
    <x v="50"/>
    <s v="C00000009"/>
    <x v="8"/>
    <s v="RA CSM 300 GSM 54Kg 96m(L) X 1860mm(W)"/>
    <n v="1"/>
    <s v="T60"/>
    <n v="60"/>
    <d v="2021-01-10T00:00:00"/>
    <n v="1"/>
    <n v="2021"/>
    <n v="307.8"/>
    <n v="-307.8"/>
    <n v="0"/>
    <n v="151445.49999999997"/>
    <s v="Term"/>
    <s v="Chq HL 009828, dd 6/2/21, Banked in 7/2/21"/>
    <m/>
  </r>
  <r>
    <d v="2020-11-18T00:00:00"/>
    <x v="6"/>
    <n v="2020"/>
    <x v="51"/>
    <s v="C00000001"/>
    <x v="0"/>
    <s v="RA Resin 3317AW (220Kg)"/>
    <n v="1"/>
    <s v="Cash"/>
    <n v="0"/>
    <d v="2020-11-18T00:00:00"/>
    <n v="11"/>
    <n v="2020"/>
    <n v="1584"/>
    <n v="-1584"/>
    <n v="0"/>
    <n v="153029.49999999997"/>
    <s v="Term"/>
    <s v="Trsf 20/11/2020"/>
    <m/>
  </r>
  <r>
    <d v="2020-11-24T00:00:00"/>
    <x v="6"/>
    <n v="2020"/>
    <x v="52"/>
    <s v="C00000001"/>
    <x v="0"/>
    <s v="RC Woven Roving E-800 40Kg 1000mm"/>
    <n v="2"/>
    <s v="Cash"/>
    <n v="0"/>
    <d v="2020-11-24T00:00:00"/>
    <n v="11"/>
    <n v="2020"/>
    <n v="520"/>
    <n v="-520"/>
    <n v="0"/>
    <n v="153549.49999999997"/>
    <s v="Term"/>
    <s v="Trsf 5/12/2020"/>
    <m/>
  </r>
  <r>
    <d v="2020-11-20T00:00:00"/>
    <x v="6"/>
    <n v="2020"/>
    <x v="53"/>
    <s v="C00000010"/>
    <x v="9"/>
    <s v="RA GP Resin (225Kg)"/>
    <n v="3"/>
    <s v="T120"/>
    <s v="120"/>
    <d v="2021-03-20T00:00:00"/>
    <n v="3"/>
    <n v="2021"/>
    <n v="4050"/>
    <n v="-4050"/>
    <n v="0"/>
    <n v="157599.49999999997"/>
    <s v="Term"/>
    <s v="Due 28/2/2020"/>
    <m/>
  </r>
  <r>
    <d v="2020-11-20T00:00:00"/>
    <x v="6"/>
    <n v="2020"/>
    <x v="53"/>
    <s v="C00000010"/>
    <x v="9"/>
    <s v="RA Nor 3338W (220Kg)"/>
    <n v="2"/>
    <s v="T120"/>
    <s v="120"/>
    <d v="2021-03-20T00:00:00"/>
    <n v="3"/>
    <n v="2021"/>
    <n v="2640"/>
    <n v="-2640"/>
    <n v="0"/>
    <n v="160239.49999999997"/>
    <s v="Term"/>
    <s v="Due 28/2/2020"/>
    <m/>
  </r>
  <r>
    <d v="2020-11-20T00:00:00"/>
    <x v="6"/>
    <n v="2020"/>
    <x v="53"/>
    <s v="C00000010"/>
    <x v="9"/>
    <s v="RA CSM 450 GSM JUSHI 37kg 79m(L) X 1040mm(W)"/>
    <n v="8"/>
    <s v="T120"/>
    <s v="120"/>
    <d v="2021-03-20T00:00:00"/>
    <n v="3"/>
    <n v="2021"/>
    <n v="1776"/>
    <n v="-1776"/>
    <n v="0"/>
    <n v="162015.49999999997"/>
    <s v="Term"/>
    <s v="Due 28/2/2020"/>
    <m/>
  </r>
  <r>
    <d v="2020-11-20T00:00:00"/>
    <x v="6"/>
    <n v="2020"/>
    <x v="53"/>
    <s v="C00000010"/>
    <x v="9"/>
    <s v="RA Talcum Powder (25Kg)"/>
    <n v="5"/>
    <s v="T120"/>
    <s v="120"/>
    <d v="2021-03-20T00:00:00"/>
    <n v="3"/>
    <n v="2021"/>
    <n v="275"/>
    <n v="-275"/>
    <n v="0"/>
    <n v="162290.49999999997"/>
    <s v="Term"/>
    <s v="Due 28/2/2020"/>
    <m/>
  </r>
  <r>
    <d v="2020-11-20T00:00:00"/>
    <x v="6"/>
    <n v="2020"/>
    <x v="53"/>
    <s v="C00000010"/>
    <x v="9"/>
    <s v="RA Butanox M50 (5Kg)"/>
    <n v="2"/>
    <s v="T120"/>
    <s v="120"/>
    <d v="2021-03-20T00:00:00"/>
    <n v="3"/>
    <n v="2021"/>
    <n v="180"/>
    <n v="-180"/>
    <n v="0"/>
    <n v="162470.49999999997"/>
    <s v="Term"/>
    <s v="Due 28/2/2020"/>
    <m/>
  </r>
  <r>
    <d v="2020-11-20T00:00:00"/>
    <x v="6"/>
    <n v="2020"/>
    <x v="53"/>
    <s v="C00000010"/>
    <x v="9"/>
    <s v="RA Bosny Wax (15kg)"/>
    <n v="1"/>
    <s v="T120"/>
    <s v="120"/>
    <d v="2021-03-20T00:00:00"/>
    <n v="3"/>
    <n v="2021"/>
    <n v="375"/>
    <n v="-375"/>
    <n v="0"/>
    <n v="162845.49999999997"/>
    <s v="Term"/>
    <s v="Due 28/2/2020"/>
    <m/>
  </r>
  <r>
    <d v="2020-11-21T00:00:00"/>
    <x v="6"/>
    <n v="2020"/>
    <x v="54"/>
    <s v="C00000008"/>
    <x v="7"/>
    <s v="RA Nor 3338W (220Kg)"/>
    <n v="1"/>
    <s v="Cash"/>
    <n v="0"/>
    <d v="2020-11-21T00:00:00"/>
    <n v="11"/>
    <n v="2020"/>
    <n v="1584"/>
    <n v="-1584"/>
    <n v="0"/>
    <n v="164429.49999999997"/>
    <s v="Trsf"/>
    <m/>
    <m/>
  </r>
  <r>
    <d v="2020-11-21T00:00:00"/>
    <x v="6"/>
    <n v="2020"/>
    <x v="54"/>
    <s v="C00000008"/>
    <x v="7"/>
    <s v="RA Gelcoat GP-H (20Kg)"/>
    <n v="2"/>
    <s v="Cash"/>
    <n v="0"/>
    <d v="2020-11-21T00:00:00"/>
    <n v="11"/>
    <n v="2020"/>
    <n v="420"/>
    <n v="-420"/>
    <n v="0"/>
    <n v="164849.49999999997"/>
    <s v="Trsf"/>
    <m/>
    <m/>
  </r>
  <r>
    <d v="2020-11-21T00:00:00"/>
    <x v="6"/>
    <n v="2020"/>
    <x v="54"/>
    <s v="C00000008"/>
    <x v="7"/>
    <s v="RA Butanox M50 (5Kg)"/>
    <n v="1"/>
    <s v="Cash"/>
    <n v="0"/>
    <d v="2020-11-21T00:00:00"/>
    <n v="11"/>
    <n v="2020"/>
    <n v="90"/>
    <n v="-90"/>
    <n v="0"/>
    <n v="164939.49999999997"/>
    <s v="Trsf"/>
    <m/>
    <m/>
  </r>
  <r>
    <d v="2020-11-21T00:00:00"/>
    <x v="6"/>
    <n v="2020"/>
    <x v="54"/>
    <s v="C00000008"/>
    <x v="7"/>
    <s v="RA CSM 450 GSM JUSHI 37kg 79m(L) X 1040mm(W)"/>
    <n v="2"/>
    <s v="Cash"/>
    <n v="0"/>
    <d v="2020-11-21T00:00:00"/>
    <n v="11"/>
    <n v="2020"/>
    <n v="518"/>
    <n v="-518"/>
    <n v="0"/>
    <n v="165457.49999999997"/>
    <s v="Trsf"/>
    <m/>
    <m/>
  </r>
  <r>
    <d v="2020-11-23T00:00:00"/>
    <x v="6"/>
    <n v="2020"/>
    <x v="55"/>
    <s v="C00000005"/>
    <x v="4"/>
    <s v="RA Resin 3317AW (220Kg)"/>
    <n v="1"/>
    <s v="Cash"/>
    <n v="0"/>
    <d v="2020-11-23T00:00:00"/>
    <n v="11"/>
    <n v="2020"/>
    <n v="1540"/>
    <n v="-1540"/>
    <n v="0"/>
    <n v="166997.49999999997"/>
    <s v="Chq"/>
    <s v="Chq CIMB 000060 24/11/20, Banked in 30/11/20"/>
    <m/>
  </r>
  <r>
    <d v="2020-11-24T00:00:00"/>
    <x v="6"/>
    <n v="2020"/>
    <x v="56"/>
    <s v="C00000011"/>
    <x v="10"/>
    <s v="Alkaline resistance Chopped Strand 24MM (18Kgs)"/>
    <n v="3"/>
    <s v="Cash"/>
    <n v="0"/>
    <d v="2020-11-24T00:00:00"/>
    <n v="11"/>
    <n v="2020"/>
    <n v="982.80000000000007"/>
    <n v="-982.80000000000007"/>
    <n v="0"/>
    <n v="167980.29999999996"/>
    <s v="Trsf"/>
    <s v="Trsf 23/11/2020"/>
    <m/>
  </r>
  <r>
    <d v="2020-11-24T00:00:00"/>
    <x v="6"/>
    <n v="2020"/>
    <x v="56"/>
    <s v="C00000011"/>
    <x v="10"/>
    <s v="Transport charge"/>
    <n v="1"/>
    <s v="Cash"/>
    <n v="0"/>
    <d v="2020-11-24T00:00:00"/>
    <n v="11"/>
    <n v="2020"/>
    <n v="100"/>
    <n v="-100"/>
    <n v="0"/>
    <n v="168080.29999999996"/>
    <s v="Trsf"/>
    <s v="Trsf 23/11/2020"/>
    <m/>
  </r>
  <r>
    <d v="2020-11-24T00:00:00"/>
    <x v="6"/>
    <n v="2020"/>
    <x v="57"/>
    <s v="C00000003"/>
    <x v="2"/>
    <s v="RA Resin 3317AW (220Kg)"/>
    <n v="1"/>
    <s v="T45"/>
    <n v="45"/>
    <d v="2021-01-08T00:00:00"/>
    <n v="1"/>
    <n v="2021"/>
    <n v="1628"/>
    <n v="-1628"/>
    <n v="0"/>
    <n v="169708.29999999996"/>
    <s v="Term"/>
    <s v="PD Chq 10/1/21, RM2,008/-"/>
    <m/>
  </r>
  <r>
    <d v="2020-11-24T00:00:00"/>
    <x v="6"/>
    <n v="2020"/>
    <x v="57"/>
    <s v="C00000003"/>
    <x v="2"/>
    <s v="RA Talcum Powder (25Kg)"/>
    <n v="3"/>
    <s v="T45"/>
    <n v="45"/>
    <d v="2021-01-08T00:00:00"/>
    <n v="1"/>
    <n v="2021"/>
    <n v="150"/>
    <n v="-150"/>
    <n v="0"/>
    <n v="169858.29999999996"/>
    <s v="Term"/>
    <s v="PD Chq 10/1/21, RM2,008/-"/>
    <m/>
  </r>
  <r>
    <d v="2020-11-24T00:00:00"/>
    <x v="6"/>
    <n v="2020"/>
    <x v="57"/>
    <s v="C00000003"/>
    <x v="2"/>
    <s v="RA Butanox M50 (5Kg)"/>
    <n v="2"/>
    <s v="T45"/>
    <n v="45"/>
    <d v="2021-01-08T00:00:00"/>
    <n v="1"/>
    <n v="2021"/>
    <n v="185"/>
    <n v="-185"/>
    <n v="0"/>
    <n v="170043.29999999996"/>
    <s v="Term"/>
    <s v="PD Chq 10/1/21, RM2,008/-"/>
    <m/>
  </r>
  <r>
    <d v="2020-11-24T00:00:00"/>
    <x v="6"/>
    <n v="2020"/>
    <x v="57"/>
    <s v="C00000003"/>
    <x v="2"/>
    <s v="RA Miracle Gloss Wax"/>
    <n v="1"/>
    <s v="T45"/>
    <n v="45"/>
    <d v="2021-01-08T00:00:00"/>
    <n v="1"/>
    <n v="2021"/>
    <n v="45"/>
    <n v="-45"/>
    <n v="0"/>
    <n v="170088.29999999996"/>
    <s v="Term"/>
    <s v="PD Chq 10/1/21, RM2,008/-"/>
    <m/>
  </r>
  <r>
    <d v="2020-11-27T00:00:00"/>
    <x v="6"/>
    <n v="2020"/>
    <x v="58"/>
    <s v="C00000001"/>
    <x v="0"/>
    <s v="RA Nor 3338W (220Kg)"/>
    <n v="1"/>
    <s v="Cash"/>
    <n v="0"/>
    <d v="2020-11-27T00:00:00"/>
    <n v="11"/>
    <n v="2020"/>
    <n v="1584"/>
    <n v="-1584"/>
    <n v="0"/>
    <n v="171672.29999999996"/>
    <s v="Trsf"/>
    <s v="Trsf 5/12/2020"/>
    <m/>
  </r>
  <r>
    <d v="2020-11-27T00:00:00"/>
    <x v="6"/>
    <n v="2020"/>
    <x v="58"/>
    <s v="C00000001"/>
    <x v="0"/>
    <s v="RA CSM 450 GSM TWL 30kg 64m(L) X 1040mm(W)"/>
    <n v="4"/>
    <s v="Cash"/>
    <n v="0"/>
    <d v="2020-11-27T00:00:00"/>
    <n v="11"/>
    <n v="2020"/>
    <n v="840"/>
    <n v="-840"/>
    <n v="0"/>
    <n v="172512.29999999996"/>
    <s v="Trsf"/>
    <s v="Trsf 5/12/2020"/>
    <m/>
  </r>
  <r>
    <d v="2020-11-28T00:00:00"/>
    <x v="6"/>
    <n v="2020"/>
    <x v="59"/>
    <s v="C00000009"/>
    <x v="8"/>
    <s v="RA Gelcoat GP-H (20Kg)"/>
    <n v="2"/>
    <s v="T60"/>
    <n v="60"/>
    <d v="2021-01-27T00:00:00"/>
    <n v="1"/>
    <n v="2021"/>
    <n v="408"/>
    <n v="-408"/>
    <n v="0"/>
    <n v="172920.29999999996"/>
    <s v="Term"/>
    <s v="Chq HL 009828, dd 6/2/21, Banked in 7/2/21"/>
    <m/>
  </r>
  <r>
    <d v="2020-11-30T00:00:00"/>
    <x v="6"/>
    <n v="2020"/>
    <x v="60"/>
    <s v="C00000008"/>
    <x v="7"/>
    <s v="RA Gelcoat GP-H (20Kg)"/>
    <n v="5"/>
    <s v="Cash"/>
    <n v="0"/>
    <d v="2020-11-30T00:00:00"/>
    <n v="11"/>
    <n v="2020"/>
    <n v="1050"/>
    <n v="-1050"/>
    <n v="0"/>
    <n v="173970.29999999996"/>
    <s v="Trsf"/>
    <m/>
    <m/>
  </r>
  <r>
    <d v="2020-11-30T00:00:00"/>
    <x v="6"/>
    <n v="2020"/>
    <x v="61"/>
    <s v="C00000010"/>
    <x v="9"/>
    <s v="RA Nor 3338W (220Kg)"/>
    <n v="5"/>
    <s v="T120"/>
    <s v="120"/>
    <d v="2021-03-30T00:00:00"/>
    <n v="3"/>
    <n v="2021"/>
    <n v="6600"/>
    <n v="-6600"/>
    <n v="0"/>
    <n v="180570.29999999996"/>
    <s v="Term"/>
    <s v="Due 28/2/2020"/>
    <m/>
  </r>
  <r>
    <d v="2020-11-30T00:00:00"/>
    <x v="6"/>
    <n v="2020"/>
    <x v="61"/>
    <s v="C00000010"/>
    <x v="9"/>
    <s v="RA CSM 450 GSM TWL 30kg 64m(L) X 1040mm(W)"/>
    <n v="4"/>
    <s v="T120"/>
    <s v="120"/>
    <d v="2021-03-30T00:00:00"/>
    <n v="3"/>
    <n v="2021"/>
    <n v="720"/>
    <n v="-720"/>
    <n v="0"/>
    <n v="181290.29999999996"/>
    <s v="Term"/>
    <s v="Due 28/2/2020"/>
    <m/>
  </r>
  <r>
    <d v="2020-11-30T00:00:00"/>
    <x v="6"/>
    <n v="2020"/>
    <x v="61"/>
    <s v="C00000010"/>
    <x v="9"/>
    <s v="RA Talcum Powder (25Kg)"/>
    <n v="5"/>
    <s v="T120"/>
    <s v="120"/>
    <d v="2021-03-30T00:00:00"/>
    <n v="3"/>
    <n v="2021"/>
    <n v="275"/>
    <n v="-275"/>
    <n v="0"/>
    <n v="181565.29999999996"/>
    <s v="Term"/>
    <s v="Due 28/2/2020"/>
    <m/>
  </r>
  <r>
    <d v="2020-11-30T00:00:00"/>
    <x v="6"/>
    <n v="2020"/>
    <x v="61"/>
    <s v="C00000010"/>
    <x v="9"/>
    <s v="RA Butanox M50 (5Kg)"/>
    <n v="2"/>
    <s v="T120"/>
    <s v="120"/>
    <d v="2021-03-30T00:00:00"/>
    <n v="3"/>
    <n v="2021"/>
    <n v="180"/>
    <n v="-180"/>
    <n v="0"/>
    <n v="181745.29999999996"/>
    <s v="Term"/>
    <s v="Due 28/2/2020"/>
    <m/>
  </r>
  <r>
    <d v="2020-11-30T00:00:00"/>
    <x v="6"/>
    <n v="2020"/>
    <x v="62"/>
    <s v="C00000010"/>
    <x v="9"/>
    <s v="RA Talcum Powder (25Kg)"/>
    <n v="5"/>
    <s v="T120"/>
    <s v="120"/>
    <d v="2021-03-30T00:00:00"/>
    <n v="3"/>
    <n v="2021"/>
    <n v="275"/>
    <n v="-275"/>
    <n v="0"/>
    <n v="182020.29999999996"/>
    <s v="Term"/>
    <s v="Due 28/2/2020"/>
    <m/>
  </r>
  <r>
    <d v="2020-12-05T00:00:00"/>
    <x v="0"/>
    <n v="2020"/>
    <x v="63"/>
    <s v="C00000011"/>
    <x v="11"/>
    <s v="RA CSM 450 GSM 54kg 64m(L) X 1860mm(W)"/>
    <n v="2"/>
    <s v="Cash"/>
    <n v="0"/>
    <d v="2020-12-05T00:00:00"/>
    <n v="12"/>
    <n v="2020"/>
    <n v="799.2"/>
    <n v="-799.2"/>
    <n v="0"/>
    <n v="182819.49999999997"/>
    <s v="Term"/>
    <s v="Trsf 5/12/2020"/>
    <m/>
  </r>
  <r>
    <d v="2020-12-15T00:00:00"/>
    <x v="0"/>
    <n v="2020"/>
    <x v="64"/>
    <s v="C00000001"/>
    <x v="0"/>
    <s v="RA Resin 3317AW (220Kg)"/>
    <n v="1"/>
    <s v="Cash"/>
    <n v="0"/>
    <d v="2020-12-15T00:00:00"/>
    <n v="12"/>
    <n v="2020"/>
    <n v="1716"/>
    <n v="-1716"/>
    <n v="0"/>
    <n v="184535.49999999997"/>
    <s v="Trsf"/>
    <s v="Trsf 18/12/2020"/>
    <m/>
  </r>
  <r>
    <d v="2020-12-15T00:00:00"/>
    <x v="0"/>
    <n v="2020"/>
    <x v="64"/>
    <s v="C00000001"/>
    <x v="0"/>
    <s v="RA Gelcoat GS-S ISO (20kg)"/>
    <n v="2"/>
    <s v="Cash"/>
    <n v="0"/>
    <d v="2020-12-15T00:00:00"/>
    <n v="12"/>
    <n v="2020"/>
    <n v="512"/>
    <n v="-512"/>
    <n v="0"/>
    <n v="185047.49999999997"/>
    <s v="Trsf"/>
    <s v="Trsf 18/12/2020"/>
    <m/>
  </r>
  <r>
    <d v="2020-12-26T00:00:00"/>
    <x v="0"/>
    <n v="2020"/>
    <x v="65"/>
    <s v="C00000004"/>
    <x v="3"/>
    <s v="RA Norsodyne 3338NW (220Kg)"/>
    <n v="2"/>
    <s v="T120"/>
    <n v="120"/>
    <d v="2021-04-25T00:00:00"/>
    <n v="4"/>
    <n v="2021"/>
    <n v="2860"/>
    <n v="-2860"/>
    <n v="0"/>
    <n v="187907.49999999997"/>
    <s v="Term"/>
    <s v="HL005820, 200321 (clear on 30/3/2021)"/>
    <m/>
  </r>
  <r>
    <d v="2020-12-30T00:00:00"/>
    <x v="0"/>
    <n v="2020"/>
    <x v="66"/>
    <s v="C00000003"/>
    <x v="2"/>
    <s v="RA Resin 3317AW (220Kg)"/>
    <n v="3"/>
    <s v="T45"/>
    <n v="45"/>
    <d v="2021-02-13T00:00:00"/>
    <n v="2"/>
    <n v="2021"/>
    <n v="5148"/>
    <n v="-5148"/>
    <m/>
    <n v="193055.49999999997"/>
    <s v="Term"/>
    <s v="PD Chq 13/2, 16/2, 20/2, 27/2 (RM1,500.00, RM1,608.00, RM1,500.00 &amp; RM1,500.00)"/>
    <m/>
  </r>
  <r>
    <d v="2020-12-30T00:00:00"/>
    <x v="0"/>
    <n v="2020"/>
    <x v="66"/>
    <s v="C00000003"/>
    <x v="2"/>
    <s v="RA CSM 450 GSM 54kg 64m(L) X 1860mm(W)"/>
    <n v="1"/>
    <s v="T45"/>
    <n v="45"/>
    <d v="2021-02-13T00:00:00"/>
    <n v="2"/>
    <n v="2021"/>
    <n v="405"/>
    <n v="-405"/>
    <n v="0"/>
    <n v="193460.49999999997"/>
    <s v="Term"/>
    <s v="PD Chq 13/2, 16/2, 20/2, 27/2 (RM1,500.00, RM1,608.00, RM1,500.00 &amp; RM1,500.00)"/>
    <m/>
  </r>
  <r>
    <d v="2020-12-30T00:00:00"/>
    <x v="0"/>
    <n v="2020"/>
    <x v="66"/>
    <s v="C00000003"/>
    <x v="2"/>
    <s v="RA Butanox M50 (5Kg)"/>
    <n v="6"/>
    <s v="T45"/>
    <n v="45"/>
    <d v="2021-02-13T00:00:00"/>
    <n v="2"/>
    <n v="2021"/>
    <n v="555"/>
    <n v="-555"/>
    <n v="0"/>
    <n v="194015.49999999997"/>
    <s v="Term"/>
    <s v="PD Chq 13/2, 16/2, 20/2, 27/2 (RM1,500.00, RM1,608.00, RM1,500.00 &amp; RM1,500.00)"/>
    <m/>
  </r>
  <r>
    <d v="2020-12-31T00:00:00"/>
    <x v="0"/>
    <n v="2020"/>
    <x v="67"/>
    <s v="C00000010"/>
    <x v="9"/>
    <s v="RA Norsodyne 3338W (220Kg)"/>
    <n v="5"/>
    <s v="T120"/>
    <s v="120"/>
    <d v="2021-04-30T00:00:00"/>
    <n v="4"/>
    <n v="2021"/>
    <n v="7700"/>
    <n v="-7700"/>
    <n v="0"/>
    <n v="201715.49999999997"/>
    <s v="Term"/>
    <s v="Trsf 20/04/21"/>
    <m/>
  </r>
  <r>
    <d v="2020-12-31T00:00:00"/>
    <x v="0"/>
    <n v="2020"/>
    <x v="67"/>
    <s v="C00000010"/>
    <x v="9"/>
    <s v="RA CSM 450 30kg 79m(L) X 1040mm(W)"/>
    <n v="8"/>
    <s v="T120"/>
    <s v="120"/>
    <d v="2021-04-30T00:00:00"/>
    <n v="4"/>
    <n v="2021"/>
    <n v="1680"/>
    <n v="-1680"/>
    <n v="0"/>
    <n v="203395.49999999997"/>
    <s v="Term"/>
    <s v="Trsf 20/04/21"/>
    <m/>
  </r>
  <r>
    <d v="2020-12-31T00:00:00"/>
    <x v="0"/>
    <n v="2020"/>
    <x v="67"/>
    <s v="C00000010"/>
    <x v="9"/>
    <s v="RA Talcum Powder (25Kg)"/>
    <n v="10"/>
    <s v="T120"/>
    <s v="120"/>
    <d v="2021-04-30T00:00:00"/>
    <n v="4"/>
    <n v="2021"/>
    <n v="550"/>
    <n v="-550"/>
    <n v="0"/>
    <n v="203945.49999999997"/>
    <s v="Term"/>
    <s v="Trsf 20/04/21"/>
    <m/>
  </r>
  <r>
    <d v="2020-12-31T00:00:00"/>
    <x v="0"/>
    <n v="2020"/>
    <x v="67"/>
    <s v="C00000010"/>
    <x v="9"/>
    <s v="RA Butanox M50 (5Kg)"/>
    <n v="2"/>
    <s v="T120"/>
    <s v="120"/>
    <d v="2021-04-30T00:00:00"/>
    <n v="4"/>
    <n v="2021"/>
    <n v="190"/>
    <n v="-190"/>
    <n v="0"/>
    <n v="204135.49999999997"/>
    <s v="Term"/>
    <s v="Trsf 20/04/21"/>
    <m/>
  </r>
  <r>
    <d v="2021-01-04T00:00:00"/>
    <x v="7"/>
    <n v="2021"/>
    <x v="68"/>
    <s v="C00000013"/>
    <x v="12"/>
    <s v="RA Tooling Gelcoat RP92 (22Kg)"/>
    <n v="2"/>
    <s v="Cash"/>
    <n v="0"/>
    <d v="2021-01-04T00:00:00"/>
    <n v="1"/>
    <n v="2021"/>
    <n v="1540"/>
    <n v="-1540"/>
    <n v="0"/>
    <n v="205675.49999999997"/>
    <s v="Cash"/>
    <s v="Bank in 2-5/1/2021"/>
    <m/>
  </r>
  <r>
    <d v="2021-01-04T00:00:00"/>
    <x v="7"/>
    <n v="2021"/>
    <x v="68"/>
    <s v="C00000013"/>
    <x v="12"/>
    <s v="RA CSM 450 54kg 64m(L) X 1860mm(W)"/>
    <n v="2"/>
    <s v="Cash"/>
    <n v="0"/>
    <d v="2021-01-04T00:00:00"/>
    <n v="1"/>
    <n v="2021"/>
    <n v="810"/>
    <n v="-810"/>
    <n v="0"/>
    <n v="206485.49999999997"/>
    <s v="Cash"/>
    <s v="Bank in 2-5/1/2021"/>
    <m/>
  </r>
  <r>
    <d v="2021-01-04T00:00:00"/>
    <x v="7"/>
    <n v="2021"/>
    <x v="68"/>
    <s v="C00000013"/>
    <x v="12"/>
    <s v="RA CSM 300 GSM 54Kg 96m(L) X 1860mm(W)"/>
    <n v="1"/>
    <s v="Cash"/>
    <n v="0"/>
    <d v="2021-01-04T00:00:00"/>
    <n v="1"/>
    <n v="2021"/>
    <n v="405"/>
    <n v="-405"/>
    <n v="0"/>
    <n v="206890.49999999997"/>
    <s v="Cash"/>
    <s v="Bank in 2-5/1/2021"/>
    <m/>
  </r>
  <r>
    <d v="2021-01-04T00:00:00"/>
    <x v="7"/>
    <n v="2021"/>
    <x v="68"/>
    <s v="C00000013"/>
    <x v="12"/>
    <s v="RA Vinlyeter Resin (200Kg)"/>
    <n v="2"/>
    <s v="Cash"/>
    <n v="0"/>
    <d v="2021-01-04T00:00:00"/>
    <n v="1"/>
    <n v="2021"/>
    <n v="5920"/>
    <n v="-5920"/>
    <n v="0"/>
    <n v="212810.49999999997"/>
    <s v="Cash"/>
    <s v="Bank in 2-5/1/2021"/>
    <m/>
  </r>
  <r>
    <d v="2021-01-04T00:00:00"/>
    <x v="7"/>
    <n v="2021"/>
    <x v="68"/>
    <s v="C00000013"/>
    <x v="12"/>
    <s v="RA Mirror Glaze Mold Release "/>
    <n v="3"/>
    <s v="Cash"/>
    <n v="0"/>
    <d v="2021-01-04T00:00:00"/>
    <n v="1"/>
    <n v="2021"/>
    <n v="135"/>
    <n v="-135"/>
    <n v="0"/>
    <n v="212945.49999999997"/>
    <s v="Cash"/>
    <s v="Bank in 2-5/1/2021"/>
    <m/>
  </r>
  <r>
    <d v="2021-01-04T00:00:00"/>
    <x v="7"/>
    <n v="2021"/>
    <x v="68"/>
    <s v="C00000013"/>
    <x v="12"/>
    <s v="RA Pigment H 2006 Dark Grey (5Kg)"/>
    <n v="1"/>
    <s v="Cash"/>
    <n v="0"/>
    <d v="2021-01-04T00:00:00"/>
    <n v="1"/>
    <n v="2021"/>
    <n v="130"/>
    <n v="-130"/>
    <n v="0"/>
    <n v="213075.49999999997"/>
    <s v="Cash"/>
    <s v="Bank in 2-5/1/2021"/>
    <m/>
  </r>
  <r>
    <d v="2021-01-04T00:00:00"/>
    <x v="7"/>
    <n v="2021"/>
    <x v="68"/>
    <s v="C00000013"/>
    <x v="12"/>
    <s v="RA Deawa DW-5213"/>
    <n v="1"/>
    <s v="Cash"/>
    <n v="0"/>
    <d v="2021-01-04T00:00:00"/>
    <n v="1"/>
    <n v="2021"/>
    <n v="380"/>
    <n v="-380"/>
    <n v="0"/>
    <n v="213455.49999999997"/>
    <s v="Cash"/>
    <s v="Bank in 2-5/1/2021"/>
    <m/>
  </r>
  <r>
    <d v="2021-01-04T00:00:00"/>
    <x v="7"/>
    <n v="2021"/>
    <x v="68"/>
    <s v="C00000013"/>
    <x v="12"/>
    <s v="RA Pigment H 7001 Bright Orange (5Kg)"/>
    <n v="1"/>
    <s v="Cash"/>
    <n v="0"/>
    <d v="2021-01-04T00:00:00"/>
    <n v="1"/>
    <n v="2021"/>
    <n v="180"/>
    <n v="-180"/>
    <n v="0"/>
    <n v="213635.49999999997"/>
    <s v="Cash"/>
    <s v="Bank in 2-5/1/2021"/>
    <m/>
  </r>
  <r>
    <d v="2021-01-04T00:00:00"/>
    <x v="7"/>
    <n v="2021"/>
    <x v="68"/>
    <s v="C00000013"/>
    <x v="12"/>
    <s v="RA Steel Roller 3&quot;"/>
    <n v="3"/>
    <s v="Cash"/>
    <n v="0"/>
    <d v="2021-01-04T00:00:00"/>
    <n v="1"/>
    <n v="2021"/>
    <n v="144"/>
    <n v="-144"/>
    <n v="0"/>
    <n v="213779.49999999997"/>
    <s v="Cash"/>
    <s v="Bank in 2-5/1/2021"/>
    <m/>
  </r>
  <r>
    <d v="2021-01-04T00:00:00"/>
    <x v="7"/>
    <n v="2021"/>
    <x v="68"/>
    <s v="C00000013"/>
    <x v="12"/>
    <s v="RA Aerosil (Silica Fume) (10Kg)"/>
    <n v="1"/>
    <s v="Cash"/>
    <n v="0"/>
    <d v="2021-01-04T00:00:00"/>
    <n v="1"/>
    <n v="2021"/>
    <n v="360"/>
    <n v="-360"/>
    <n v="0"/>
    <n v="214139.49999999997"/>
    <s v="Cash"/>
    <s v="Bank in 2-5/1/2021"/>
    <m/>
  </r>
  <r>
    <d v="2021-01-04T00:00:00"/>
    <x v="7"/>
    <n v="2021"/>
    <x v="68"/>
    <s v="C00000013"/>
    <x v="12"/>
    <s v="RA Butanox M50 (5Kg)"/>
    <n v="1"/>
    <s v="Cash"/>
    <n v="0"/>
    <d v="2021-01-04T00:00:00"/>
    <n v="1"/>
    <n v="2021"/>
    <n v="95"/>
    <n v="-95"/>
    <n v="0"/>
    <n v="214234.49999999997"/>
    <s v="Cash"/>
    <s v="Bank in 2-5/1/2021"/>
    <m/>
  </r>
  <r>
    <d v="2021-01-04T00:00:00"/>
    <x v="7"/>
    <n v="2021"/>
    <x v="68"/>
    <s v="C00000013"/>
    <x v="12"/>
    <s v="RA Accelerator (4Kg)"/>
    <n v="1"/>
    <s v="Cash"/>
    <n v="0"/>
    <d v="2021-01-04T00:00:00"/>
    <n v="1"/>
    <n v="2021"/>
    <n v="300"/>
    <n v="-300"/>
    <n v="0"/>
    <n v="214534.49999999997"/>
    <s v="Cash"/>
    <s v="Bank in 2-5/1/2021"/>
    <m/>
  </r>
  <r>
    <d v="2021-01-11T00:00:00"/>
    <x v="7"/>
    <n v="2021"/>
    <x v="69"/>
    <s v="C00000010"/>
    <x v="9"/>
    <s v="RA Styrene Monomer (6Kg)"/>
    <n v="1"/>
    <s v="FOC"/>
    <n v="0"/>
    <d v="2021-01-11T00:00:00"/>
    <n v="1"/>
    <n v="2021"/>
    <n v="0"/>
    <n v="0"/>
    <n v="0"/>
    <n v="214534.49999999997"/>
    <s v="FOC"/>
    <s v="FOC"/>
    <m/>
  </r>
  <r>
    <d v="2021-01-08T00:00:00"/>
    <x v="7"/>
    <n v="2021"/>
    <x v="70"/>
    <s v="C00000013"/>
    <x v="12"/>
    <s v="RA Steel Roller 4&quot;"/>
    <n v="3"/>
    <s v="Cash"/>
    <n v="0"/>
    <d v="2021-01-08T00:00:00"/>
    <n v="1"/>
    <n v="2021"/>
    <n v="49"/>
    <n v="-49"/>
    <n v="0"/>
    <n v="214583.49999999997"/>
    <s v="Bank in"/>
    <m/>
    <m/>
  </r>
  <r>
    <d v="2021-01-09T00:00:00"/>
    <x v="7"/>
    <n v="2021"/>
    <x v="71"/>
    <s v="C00000003"/>
    <x v="2"/>
    <s v="RA Talcum Powder (25Kg)"/>
    <n v="5"/>
    <s v="Cash"/>
    <n v="0"/>
    <d v="2021-01-09T00:00:00"/>
    <n v="1"/>
    <n v="2021"/>
    <n v="250"/>
    <n v="-250"/>
    <n v="0"/>
    <n v="214833.49999999997"/>
    <s v="Cash"/>
    <s v="Cash 9/1/2021"/>
    <m/>
  </r>
  <r>
    <d v="2021-01-09T00:00:00"/>
    <x v="7"/>
    <n v="2021"/>
    <x v="71"/>
    <s v="C00000003"/>
    <x v="2"/>
    <s v="RA Miracle Gloss Wax"/>
    <n v="2"/>
    <s v="Cash"/>
    <n v="0"/>
    <d v="2021-01-09T00:00:00"/>
    <n v="1"/>
    <n v="2021"/>
    <n v="90"/>
    <n v="-90"/>
    <n v="0"/>
    <n v="214923.49999999997"/>
    <s v="Cash"/>
    <s v="Cash 9/1/2021"/>
    <m/>
  </r>
  <r>
    <d v="2021-01-18T00:00:00"/>
    <x v="7"/>
    <n v="2021"/>
    <x v="72"/>
    <s v="C00000013"/>
    <x v="12"/>
    <s v="RA Gelcoat GP-H (20Kg)"/>
    <n v="2"/>
    <s v="Cash"/>
    <n v="0"/>
    <d v="2021-01-18T00:00:00"/>
    <n v="1"/>
    <n v="2021"/>
    <n v="472"/>
    <n v="-472"/>
    <n v="0"/>
    <n v="215395.49999999997"/>
    <s v="Cash"/>
    <s v="Bank in 18-19/1/2021"/>
    <m/>
  </r>
  <r>
    <d v="2021-01-18T00:00:00"/>
    <x v="7"/>
    <n v="2021"/>
    <x v="72"/>
    <s v="C00000013"/>
    <x v="12"/>
    <s v="RA CSM 450 54kg 64m(L) X 1860mm(W)"/>
    <n v="1"/>
    <s v="Cash"/>
    <n v="0"/>
    <d v="2021-01-18T00:00:00"/>
    <n v="1"/>
    <n v="2021"/>
    <n v="405"/>
    <n v="-405"/>
    <n v="0"/>
    <n v="215800.49999999997"/>
    <s v="Cash"/>
    <s v="Bank in 18-19/1/2021"/>
    <m/>
  </r>
  <r>
    <d v="2021-01-18T00:00:00"/>
    <x v="7"/>
    <n v="2021"/>
    <x v="72"/>
    <s v="C00000013"/>
    <x v="12"/>
    <s v="RA CSM 300 GSM 54Kg 96m(L) X 1860mm(W)"/>
    <n v="1"/>
    <s v="Cash"/>
    <n v="0"/>
    <d v="2021-01-18T00:00:00"/>
    <n v="1"/>
    <n v="2021"/>
    <n v="405"/>
    <n v="-405"/>
    <n v="0"/>
    <n v="216205.49999999997"/>
    <s v="Cash"/>
    <s v="Bank in 18-19/1/2021"/>
    <m/>
  </r>
  <r>
    <d v="2021-01-18T00:00:00"/>
    <x v="7"/>
    <n v="2021"/>
    <x v="72"/>
    <s v="C00000013"/>
    <x v="12"/>
    <s v="RA Pigment H 2006 Dark Grey (5Kg)"/>
    <n v="1"/>
    <s v="Cash"/>
    <n v="0"/>
    <d v="2021-01-18T00:00:00"/>
    <n v="1"/>
    <n v="2021"/>
    <n v="130"/>
    <n v="-130"/>
    <n v="0"/>
    <n v="216335.49999999997"/>
    <s v="Cash"/>
    <s v="Bank in 18-19/1/2021"/>
    <m/>
  </r>
  <r>
    <d v="2021-01-18T00:00:00"/>
    <x v="7"/>
    <n v="2021"/>
    <x v="72"/>
    <s v="C00000013"/>
    <x v="12"/>
    <s v="RA Miracle Gloss Wax"/>
    <n v="2"/>
    <s v="Cash"/>
    <n v="0"/>
    <d v="2021-01-18T00:00:00"/>
    <n v="1"/>
    <n v="2021"/>
    <n v="90"/>
    <n v="-90"/>
    <n v="0"/>
    <n v="216425.49999999997"/>
    <s v="Cash"/>
    <s v="Bank in 18-19/1/2021"/>
    <m/>
  </r>
  <r>
    <d v="2021-01-18T00:00:00"/>
    <x v="7"/>
    <n v="2021"/>
    <x v="72"/>
    <s v="C00000013"/>
    <x v="12"/>
    <s v="RA Butanox M50 (5Kg)"/>
    <n v="2"/>
    <s v="Cash"/>
    <n v="0"/>
    <d v="2021-01-18T00:00:00"/>
    <n v="1"/>
    <n v="2021"/>
    <n v="190"/>
    <n v="-190"/>
    <n v="0"/>
    <n v="216615.49999999997"/>
    <s v="Cash"/>
    <s v="Bank in 18-19/1/2021"/>
    <m/>
  </r>
  <r>
    <d v="2021-01-18T00:00:00"/>
    <x v="7"/>
    <n v="2021"/>
    <x v="72"/>
    <s v="C00000013"/>
    <x v="12"/>
    <s v="RA Norsodyne 3338W (220Kg)"/>
    <n v="1"/>
    <s v="Cash"/>
    <n v="0"/>
    <d v="2021-01-18T00:00:00"/>
    <n v="1"/>
    <n v="2021"/>
    <n v="1716"/>
    <n v="-1716"/>
    <n v="0"/>
    <n v="218331.49999999997"/>
    <s v="Cash"/>
    <s v="Bank in 18-19/1/2021"/>
    <m/>
  </r>
  <r>
    <d v="2021-01-27T00:00:00"/>
    <x v="7"/>
    <n v="2021"/>
    <x v="73"/>
    <s v="C00000003"/>
    <x v="2"/>
    <s v="RA Resin 3317AW (220Kg)"/>
    <n v="3"/>
    <s v="T45"/>
    <n v="45"/>
    <d v="2021-03-13T00:00:00"/>
    <n v="3"/>
    <n v="2021"/>
    <n v="5082"/>
    <n v="-5082"/>
    <n v="0"/>
    <n v="223413.49999999997"/>
    <s v="Term"/>
    <s v="PD Chq 14/3, 21/3, 28/3, 31/3,  (RM1,500.00, RM1,500.00, RM1,500.00 &amp; RM1,387.00)"/>
    <m/>
  </r>
  <r>
    <d v="2021-01-27T00:00:00"/>
    <x v="7"/>
    <n v="2021"/>
    <x v="73"/>
    <s v="C00000003"/>
    <x v="2"/>
    <s v="RA Talcum Powder (25Kg)"/>
    <n v="5"/>
    <s v="T45"/>
    <n v="45"/>
    <d v="2021-03-13T00:00:00"/>
    <n v="3"/>
    <n v="2021"/>
    <n v="250"/>
    <n v="-250"/>
    <n v="0"/>
    <n v="223663.49999999997"/>
    <s v="Term"/>
    <s v="PD Chq 14/3, 21/3, 28/3, 31/3,  (RM1,500.00, RM1,500.00, RM1,500.00 &amp; RM1,387.00)"/>
    <m/>
  </r>
  <r>
    <d v="2021-01-27T00:00:00"/>
    <x v="7"/>
    <n v="2021"/>
    <x v="73"/>
    <s v="C00000003"/>
    <x v="2"/>
    <s v="RA Butanox M50 (5kg)"/>
    <n v="6"/>
    <s v="T45"/>
    <n v="45"/>
    <d v="2021-03-13T00:00:00"/>
    <n v="3"/>
    <n v="2021"/>
    <n v="555"/>
    <n v="-555"/>
    <n v="0"/>
    <n v="224218.49999999997"/>
    <s v="Term"/>
    <s v="PD Chq 14/3, 21/3, 28/3, 31/3,  (RM1,500.00, RM1,500.00, RM1,500.00 &amp; RM1,387.00)"/>
    <m/>
  </r>
  <r>
    <d v="2021-01-29T00:00:00"/>
    <x v="7"/>
    <n v="2021"/>
    <x v="74"/>
    <s v="C00000001"/>
    <x v="0"/>
    <s v="RA Nor 3338W (220Kg)"/>
    <n v="1"/>
    <s v="Cash"/>
    <n v="0"/>
    <d v="2021-01-29T00:00:00"/>
    <n v="1"/>
    <n v="2021"/>
    <n v="1694"/>
    <n v="-1694"/>
    <n v="0"/>
    <n v="225912.49999999997"/>
    <s v="Cash"/>
    <s v="Trsf 1/2/2021"/>
    <m/>
  </r>
  <r>
    <d v="2021-01-29T00:00:00"/>
    <x v="7"/>
    <n v="2021"/>
    <x v="74"/>
    <s v="C00000001"/>
    <x v="0"/>
    <s v="RA CSM 450 GSM TWL 30kg 64m(L) X 1040mm(W)"/>
    <n v="4"/>
    <s v="Cash"/>
    <n v="0"/>
    <d v="2021-01-29T00:00:00"/>
    <n v="1"/>
    <n v="2021"/>
    <n v="900"/>
    <n v="-900"/>
    <n v="0"/>
    <n v="226812.49999999997"/>
    <s v="Cash"/>
    <s v="Trsf 1/2/2021"/>
    <m/>
  </r>
  <r>
    <d v="2021-01-29T00:00:00"/>
    <x v="7"/>
    <n v="2021"/>
    <x v="74"/>
    <s v="C00000001"/>
    <x v="0"/>
    <s v="RC Woven Roving E-800 40Kg 1000mm"/>
    <n v="1"/>
    <s v="Cash"/>
    <n v="0"/>
    <d v="2021-01-29T00:00:00"/>
    <n v="1"/>
    <n v="2021"/>
    <n v="272"/>
    <n v="-272"/>
    <n v="0"/>
    <n v="227084.49999999997"/>
    <s v="Cash"/>
    <s v="Trsf 1/2/2021"/>
    <m/>
  </r>
  <r>
    <d v="2021-01-29T00:00:00"/>
    <x v="7"/>
    <n v="2021"/>
    <x v="75"/>
    <s v="C00000010"/>
    <x v="9"/>
    <s v="RA Norsodyne 3338W (220Kg)"/>
    <n v="5"/>
    <s v="T120"/>
    <s v="120"/>
    <d v="2021-05-29T00:00:00"/>
    <n v="5"/>
    <n v="2021"/>
    <n v="7700"/>
    <n v="-7700"/>
    <n v="0"/>
    <n v="234784.49999999997"/>
    <s v="Term"/>
    <s v="Trsf 21/5/2021"/>
    <m/>
  </r>
  <r>
    <d v="2021-01-29T00:00:00"/>
    <x v="7"/>
    <n v="2021"/>
    <x v="75"/>
    <s v="C00000010"/>
    <x v="9"/>
    <s v="RA CSM 450 30kg 79m(L) X 1040mm(W)"/>
    <n v="8"/>
    <s v="T120"/>
    <s v="120"/>
    <d v="2021-05-29T00:00:00"/>
    <n v="5"/>
    <n v="2021"/>
    <n v="1680"/>
    <n v="-1680"/>
    <n v="0"/>
    <n v="236464.49999999997"/>
    <s v="Term"/>
    <s v="Trsf 21/5/2021"/>
    <m/>
  </r>
  <r>
    <d v="2021-01-29T00:00:00"/>
    <x v="7"/>
    <n v="2021"/>
    <x v="75"/>
    <s v="C00000010"/>
    <x v="9"/>
    <s v="RA Talcum Powder (25kg)"/>
    <n v="10"/>
    <s v="T120"/>
    <s v="120"/>
    <d v="2021-05-29T00:00:00"/>
    <n v="5"/>
    <n v="2021"/>
    <n v="550"/>
    <n v="-550"/>
    <n v="0"/>
    <n v="237014.49999999997"/>
    <s v="Term"/>
    <s v="Trsf 21/5/2021"/>
    <m/>
  </r>
  <r>
    <d v="2021-01-29T00:00:00"/>
    <x v="7"/>
    <n v="2021"/>
    <x v="75"/>
    <s v="C00000010"/>
    <x v="9"/>
    <s v="RA Butanox M50 (5kg)"/>
    <n v="4"/>
    <s v="T120"/>
    <s v="120"/>
    <d v="2021-05-29T00:00:00"/>
    <n v="5"/>
    <n v="2021"/>
    <n v="380"/>
    <n v="-380"/>
    <n v="0"/>
    <n v="237394.49999999997"/>
    <s v="Term"/>
    <s v="Trsf 21/5/2021"/>
    <m/>
  </r>
  <r>
    <d v="2021-02-03T00:00:00"/>
    <x v="8"/>
    <n v="2021"/>
    <x v="76"/>
    <s v="C00000014"/>
    <x v="13"/>
    <s v="RA Resin 3317AW (220Kg)"/>
    <n v="2"/>
    <s v="Cash"/>
    <n v="0"/>
    <d v="2021-02-03T00:00:00"/>
    <n v="2"/>
    <n v="2021"/>
    <n v="3344"/>
    <n v="-3344"/>
    <n v="0"/>
    <n v="240738.49999999997"/>
    <s v="Cash"/>
    <s v="Cash 3/2/2021"/>
    <m/>
  </r>
  <r>
    <d v="2021-02-03T00:00:00"/>
    <x v="8"/>
    <n v="2021"/>
    <x v="76"/>
    <s v="C00000014"/>
    <x v="13"/>
    <s v="RA CSM 450 GSM TWL 30kg 64m(L) X 1040mm(W)"/>
    <n v="5"/>
    <s v="Cash"/>
    <n v="0"/>
    <d v="2021-02-03T00:00:00"/>
    <n v="2"/>
    <n v="2021"/>
    <n v="1125"/>
    <n v="-1125"/>
    <n v="0"/>
    <n v="241863.49999999997"/>
    <s v="Cash"/>
    <s v="Cash 3/2/2021"/>
    <m/>
  </r>
  <r>
    <d v="2021-02-03T00:00:00"/>
    <x v="8"/>
    <n v="2021"/>
    <x v="76"/>
    <s v="C00000014"/>
    <x v="13"/>
    <s v="RC Woven Roving E-800 1000mm (40Kg)"/>
    <n v="1"/>
    <s v="Cash"/>
    <n v="0"/>
    <d v="2021-02-03T00:00:00"/>
    <n v="2"/>
    <n v="2021"/>
    <n v="280"/>
    <n v="-280"/>
    <n v="0"/>
    <n v="242143.49999999997"/>
    <s v="Cash"/>
    <s v="Cash 3/2/2021"/>
    <m/>
  </r>
  <r>
    <d v="2021-02-03T00:00:00"/>
    <x v="8"/>
    <n v="2021"/>
    <x v="76"/>
    <s v="C00000014"/>
    <x v="13"/>
    <s v="RA Butanox M50 (5kg)"/>
    <n v="2"/>
    <s v="Cash"/>
    <n v="0"/>
    <d v="2021-02-03T00:00:00"/>
    <n v="2"/>
    <n v="2021"/>
    <n v="195"/>
    <n v="-195"/>
    <n v="0"/>
    <n v="242338.49999999997"/>
    <s v="Cash"/>
    <s v="Cash 3/2/2021"/>
    <m/>
  </r>
  <r>
    <d v="2021-02-03T00:00:00"/>
    <x v="8"/>
    <n v="2021"/>
    <x v="76"/>
    <s v="C00000014"/>
    <x v="13"/>
    <s v="RA Miracle Gloss Wax"/>
    <n v="4"/>
    <s v="Cash"/>
    <n v="0"/>
    <d v="2021-02-03T00:00:00"/>
    <n v="2"/>
    <n v="2021"/>
    <n v="180"/>
    <n v="-180"/>
    <n v="0"/>
    <n v="242518.49999999997"/>
    <s v="Cash"/>
    <s v="Cash 3/2/2021"/>
    <m/>
  </r>
  <r>
    <d v="2021-02-03T00:00:00"/>
    <x v="8"/>
    <n v="2021"/>
    <x v="76"/>
    <s v="C00000014"/>
    <x v="13"/>
    <s v="RA Gelcoat GP-H (20kg)"/>
    <n v="1"/>
    <s v="Cash"/>
    <n v="0"/>
    <d v="2021-02-03T00:00:00"/>
    <n v="2"/>
    <n v="2021"/>
    <n v="232"/>
    <n v="-232"/>
    <n v="0"/>
    <n v="242750.49999999997"/>
    <s v="Cash"/>
    <s v="Cash 3/2/2021"/>
    <m/>
  </r>
  <r>
    <d v="2021-02-02T00:00:00"/>
    <x v="8"/>
    <n v="2021"/>
    <x v="77"/>
    <s v="C00000005"/>
    <x v="4"/>
    <s v="RA Resin 3317AW (220Kg)"/>
    <n v="1"/>
    <s v="Cash"/>
    <n v="0"/>
    <d v="2021-02-02T00:00:00"/>
    <n v="2"/>
    <n v="2021"/>
    <n v="1650"/>
    <n v="-1650"/>
    <n v="0"/>
    <n v="244400.49999999997"/>
    <s v="Cash"/>
    <s v="Chq CIMB 000070 2/2/21, Banked in 3/2/21"/>
    <m/>
  </r>
  <r>
    <d v="2021-02-02T00:00:00"/>
    <x v="8"/>
    <n v="2021"/>
    <x v="77"/>
    <s v="C00000005"/>
    <x v="4"/>
    <s v="RA Butanox M50 (5kg)"/>
    <n v="1"/>
    <s v="Cash"/>
    <n v="0"/>
    <d v="2021-02-02T00:00:00"/>
    <n v="2"/>
    <n v="2021"/>
    <n v="100"/>
    <n v="-100"/>
    <n v="0"/>
    <n v="244500.49999999997"/>
    <s v="Cash"/>
    <s v="Chq CIMB 000070 2/2/21, Banked in 3/2/21"/>
    <m/>
  </r>
  <r>
    <d v="2021-02-06T00:00:00"/>
    <x v="8"/>
    <n v="2021"/>
    <x v="78"/>
    <s v="C00000014"/>
    <x v="13"/>
    <s v="RA Pigment Super White (5Kg)"/>
    <n v="1"/>
    <s v="Cash"/>
    <n v="0"/>
    <d v="2021-02-06T00:00:00"/>
    <n v="2"/>
    <n v="2021"/>
    <n v="130"/>
    <n v="-130"/>
    <n v="0"/>
    <n v="244630.49999999997"/>
    <s v="Cash"/>
    <s v="Cash 3/2/2021"/>
    <m/>
  </r>
  <r>
    <d v="2021-02-09T00:00:00"/>
    <x v="8"/>
    <n v="2021"/>
    <x v="79"/>
    <s v="C00000013"/>
    <x v="12"/>
    <s v="RA Deawa DW-5213"/>
    <n v="1"/>
    <s v="Cash"/>
    <n v="0"/>
    <d v="2021-02-09T00:00:00"/>
    <n v="2"/>
    <n v="2021"/>
    <n v="380"/>
    <n v="-380"/>
    <n v="0"/>
    <n v="245010.49999999997"/>
    <s v="Cash"/>
    <s v="Trsf 8/2/2021"/>
    <m/>
  </r>
  <r>
    <d v="2021-02-09T00:00:00"/>
    <x v="8"/>
    <n v="2021"/>
    <x v="79"/>
    <s v="C00000013"/>
    <x v="12"/>
    <s v="RA Gelcoat GP-H (20Kg)"/>
    <n v="2"/>
    <s v="Cash"/>
    <n v="0"/>
    <d v="2021-02-09T00:00:00"/>
    <n v="2"/>
    <n v="2021"/>
    <n v="472"/>
    <n v="-472"/>
    <n v="0"/>
    <n v="245482.49999999997"/>
    <s v="Cash"/>
    <s v="Trsf 8/2/2021"/>
    <m/>
  </r>
  <r>
    <d v="2021-02-09T00:00:00"/>
    <x v="8"/>
    <n v="2021"/>
    <x v="79"/>
    <s v="C00000013"/>
    <x v="12"/>
    <s v="RA Resin 3317AW (220Kg)"/>
    <n v="1"/>
    <s v="Cash"/>
    <n v="0"/>
    <d v="2021-02-09T00:00:00"/>
    <n v="2"/>
    <n v="2021"/>
    <n v="1716"/>
    <n v="-1716"/>
    <n v="0"/>
    <n v="247198.49999999997"/>
    <s v="Cash"/>
    <s v="Trsf 8/2/2021"/>
    <m/>
  </r>
  <r>
    <d v="2021-02-09T00:00:00"/>
    <x v="8"/>
    <n v="2021"/>
    <x v="79"/>
    <s v="C00000013"/>
    <x v="12"/>
    <s v="RA CSM 450 54kg 64m(L) X 1860mm(W)"/>
    <n v="1"/>
    <s v="Cash"/>
    <n v="0"/>
    <d v="2021-02-09T00:00:00"/>
    <n v="2"/>
    <n v="2021"/>
    <n v="405"/>
    <n v="-405"/>
    <n v="0"/>
    <n v="247603.49999999997"/>
    <s v="Cash"/>
    <s v="Trsf 8/2/2021"/>
    <m/>
  </r>
  <r>
    <d v="2021-02-09T00:00:00"/>
    <x v="8"/>
    <n v="2021"/>
    <x v="79"/>
    <s v="C00000013"/>
    <x v="12"/>
    <s v="RA Butanox M50 (5Kg)"/>
    <n v="1"/>
    <s v="Cash"/>
    <n v="0"/>
    <d v="2021-02-09T00:00:00"/>
    <n v="2"/>
    <n v="2021"/>
    <n v="95"/>
    <n v="-95"/>
    <n v="0"/>
    <n v="247698.49999999997"/>
    <s v="Cash"/>
    <s v="Trsf 9/2/2021"/>
    <m/>
  </r>
  <r>
    <d v="2021-02-09T00:00:00"/>
    <x v="8"/>
    <n v="2021"/>
    <x v="79"/>
    <s v="C00000013"/>
    <x v="12"/>
    <s v="RA Pigment H 2006 Dark Grey (5Kg)"/>
    <n v="1"/>
    <s v="Cash"/>
    <n v="0"/>
    <d v="2021-02-09T00:00:00"/>
    <n v="2"/>
    <n v="2021"/>
    <n v="130"/>
    <n v="-130"/>
    <n v="0"/>
    <n v="247828.49999999997"/>
    <s v="Cash"/>
    <s v="Trsf 9/2/2021"/>
    <m/>
  </r>
  <r>
    <d v="2021-02-17T00:00:00"/>
    <x v="8"/>
    <n v="2021"/>
    <x v="80"/>
    <s v="C00000005"/>
    <x v="4"/>
    <s v="RA CSM 450 GSM TWL 30kg 64m(L) X 1040mm(W)"/>
    <n v="1"/>
    <s v="Cash"/>
    <n v="0"/>
    <d v="2021-02-17T00:00:00"/>
    <n v="2"/>
    <n v="2021"/>
    <n v="225"/>
    <n v="-225"/>
    <n v="0"/>
    <n v="248053.49999999997"/>
    <s v="Cash"/>
    <m/>
    <m/>
  </r>
  <r>
    <d v="2021-02-19T00:00:00"/>
    <x v="8"/>
    <n v="2021"/>
    <x v="81"/>
    <s v="C00000001"/>
    <x v="0"/>
    <s v="RA Resin 3317AW (220Kg)"/>
    <n v="1"/>
    <s v="Cash"/>
    <n v="0"/>
    <d v="2021-02-19T00:00:00"/>
    <n v="2"/>
    <n v="2021"/>
    <n v="1694"/>
    <n v="-1694"/>
    <n v="0"/>
    <n v="249747.49999999997"/>
    <s v="Cash"/>
    <s v="Trsf 26/2/2021"/>
    <m/>
  </r>
  <r>
    <d v="2021-02-24T00:00:00"/>
    <x v="8"/>
    <n v="2021"/>
    <x v="82"/>
    <s v="C00000004"/>
    <x v="3"/>
    <s v="RA Nor 3338W (220Kg)"/>
    <n v="5"/>
    <s v="T120"/>
    <n v="120"/>
    <d v="2021-06-24T00:00:00"/>
    <n v="6"/>
    <n v="2021"/>
    <n v="7370"/>
    <n v="-7370"/>
    <n v="0"/>
    <n v="257117.49999999997"/>
    <s v="Term"/>
    <s v="Chq Cleared 2/8/2021"/>
    <m/>
  </r>
  <r>
    <d v="2021-02-24T00:00:00"/>
    <x v="8"/>
    <n v="2021"/>
    <x v="82"/>
    <s v="C00000004"/>
    <x v="3"/>
    <s v="RA CSM 450 54kg 64m(L) X 1860mm(W)"/>
    <n v="3"/>
    <s v="T120"/>
    <n v="120"/>
    <d v="2021-06-24T00:00:00"/>
    <n v="6"/>
    <n v="2021"/>
    <n v="1069.2"/>
    <n v="-1069.2"/>
    <n v="0"/>
    <n v="258186.69999999998"/>
    <s v="Term"/>
    <s v="Chq Cleared 2/8/2021"/>
    <m/>
  </r>
  <r>
    <d v="2021-02-24T00:00:00"/>
    <x v="8"/>
    <n v="2021"/>
    <x v="82"/>
    <s v="C00000004"/>
    <x v="3"/>
    <s v="RA Butanox M50 (5Kg)"/>
    <n v="1"/>
    <s v="T120"/>
    <n v="120"/>
    <d v="2021-06-24T00:00:00"/>
    <n v="6"/>
    <n v="2021"/>
    <n v="360"/>
    <n v="-360"/>
    <n v="0"/>
    <n v="258546.69999999998"/>
    <s v="Term"/>
    <s v="Chq Cleared 2/8/2021"/>
    <m/>
  </r>
  <r>
    <d v="2021-02-24T00:00:00"/>
    <x v="8"/>
    <n v="2021"/>
    <x v="82"/>
    <s v="C00000004"/>
    <x v="3"/>
    <s v="RA Accelerator (4Kg)"/>
    <n v="1"/>
    <s v="T120"/>
    <n v="120"/>
    <d v="2021-06-24T00:00:00"/>
    <n v="6"/>
    <n v="2021"/>
    <n v="312"/>
    <n v="-312"/>
    <n v="0"/>
    <n v="258858.69999999998"/>
    <s v="Term"/>
    <s v="Chq Cleared 2/8/2021"/>
    <m/>
  </r>
  <r>
    <d v="2021-02-23T00:00:00"/>
    <x v="8"/>
    <n v="2021"/>
    <x v="83"/>
    <s v="C00000008"/>
    <x v="7"/>
    <s v="RA Gelcoat GP-H (20Kg)"/>
    <n v="4"/>
    <s v="Cash"/>
    <n v="0"/>
    <d v="2021-02-23T00:00:00"/>
    <n v="2"/>
    <n v="2021"/>
    <n v="920"/>
    <n v="-920"/>
    <n v="0"/>
    <n v="259778.69999999998"/>
    <s v="Cash"/>
    <s v="Trsf 11/3/3021"/>
    <m/>
  </r>
  <r>
    <d v="2021-02-23T00:00:00"/>
    <x v="8"/>
    <n v="2021"/>
    <x v="83"/>
    <s v="C00000008"/>
    <x v="7"/>
    <s v="RA Butanox M50 (5Kg)"/>
    <n v="1"/>
    <s v="Cash"/>
    <n v="0"/>
    <d v="2021-02-23T00:00:00"/>
    <n v="2"/>
    <n v="2021"/>
    <n v="100"/>
    <n v="-100"/>
    <n v="0"/>
    <n v="259878.69999999998"/>
    <s v="Cash"/>
    <s v="Trsf 11/3/3021"/>
    <m/>
  </r>
  <r>
    <d v="2021-02-23T00:00:00"/>
    <x v="8"/>
    <n v="2021"/>
    <x v="83"/>
    <s v="C00000008"/>
    <x v="7"/>
    <s v="Brush 2 1/2&quot; (12 pc)"/>
    <n v="3"/>
    <s v="Cash"/>
    <n v="0"/>
    <d v="2021-02-23T00:00:00"/>
    <n v="2"/>
    <n v="2021"/>
    <n v="180"/>
    <n v="-180"/>
    <n v="0"/>
    <n v="260058.69999999998"/>
    <s v="Cash"/>
    <s v="Trsf 11/3/3021"/>
    <m/>
  </r>
  <r>
    <d v="2021-02-26T00:00:00"/>
    <x v="8"/>
    <n v="2021"/>
    <x v="84"/>
    <s v="C00000015"/>
    <x v="14"/>
    <s v="RA Nor 3338W (220Kg)"/>
    <n v="1"/>
    <s v="Cash"/>
    <n v="0"/>
    <d v="2021-02-26T00:00:00"/>
    <n v="2"/>
    <n v="2021"/>
    <n v="1694"/>
    <n v="-1694"/>
    <n v="0"/>
    <n v="261752.69999999998"/>
    <s v="Cash"/>
    <s v="Trsf 27/2/2021"/>
    <m/>
  </r>
  <r>
    <d v="2021-02-26T00:00:00"/>
    <x v="8"/>
    <n v="2021"/>
    <x v="84"/>
    <s v="C00000015"/>
    <x v="14"/>
    <s v="RA CSM 450 GSM TWL 30kg 64m(L) X 1040mm(W)"/>
    <n v="1"/>
    <s v="Cash"/>
    <n v="0"/>
    <d v="2021-02-26T00:00:00"/>
    <n v="2"/>
    <n v="2021"/>
    <n v="228"/>
    <n v="-228"/>
    <n v="0"/>
    <n v="261980.69999999998"/>
    <s v="Cash"/>
    <s v="Trsf 27/2/2021"/>
    <m/>
  </r>
  <r>
    <d v="2021-02-26T00:00:00"/>
    <x v="8"/>
    <n v="2021"/>
    <x v="84"/>
    <s v="C00000015"/>
    <x v="14"/>
    <s v="RA Butanox M50 (5kg)"/>
    <n v="1"/>
    <s v="Cash"/>
    <n v="0"/>
    <d v="2021-02-26T00:00:00"/>
    <n v="2"/>
    <n v="2021"/>
    <n v="100"/>
    <n v="-100"/>
    <n v="0"/>
    <n v="262080.69999999998"/>
    <s v="Cash"/>
    <s v="Trsf 27/2/2021"/>
    <m/>
  </r>
  <r>
    <d v="2021-03-08T00:00:00"/>
    <x v="9"/>
    <n v="2021"/>
    <x v="85"/>
    <s v="C00000004"/>
    <x v="3"/>
    <s v="RA Nor 3338W (220Kg)"/>
    <n v="6"/>
    <s v="T120"/>
    <n v="120"/>
    <d v="2021-07-06T00:00:00"/>
    <n v="7"/>
    <n v="2021"/>
    <n v="8976"/>
    <n v="-8976"/>
    <n v="0"/>
    <n v="271056.69999999995"/>
    <s v="Term"/>
    <s v="Chq Cleared 13/9/2021"/>
    <m/>
  </r>
  <r>
    <d v="2021-03-08T00:00:00"/>
    <x v="9"/>
    <n v="2021"/>
    <x v="85"/>
    <s v="C00000004"/>
    <x v="3"/>
    <s v="RA Nor 3338NW (220Kg)"/>
    <n v="1"/>
    <s v="T120"/>
    <n v="120"/>
    <d v="2021-07-06T00:00:00"/>
    <n v="7"/>
    <n v="2021"/>
    <n v="1496"/>
    <n v="-1496"/>
    <n v="0"/>
    <n v="272552.69999999995"/>
    <s v="Term"/>
    <s v="Chq Cleared 13/9/2021"/>
    <m/>
  </r>
  <r>
    <d v="2021-03-08T00:00:00"/>
    <x v="9"/>
    <n v="2021"/>
    <x v="85"/>
    <s v="C00000004"/>
    <x v="3"/>
    <s v="RA CSM 450 GSM 54kg 64m(L) X 1860mm(W)"/>
    <n v="7"/>
    <s v="T120"/>
    <n v="120"/>
    <d v="2021-07-06T00:00:00"/>
    <n v="7"/>
    <n v="2021"/>
    <n v="2532.6"/>
    <n v="-2532.6"/>
    <n v="0"/>
    <n v="275085.29999999993"/>
    <s v="Term"/>
    <s v="Chq Cleared 13/9/2021"/>
    <m/>
  </r>
  <r>
    <d v="2021-03-08T00:00:00"/>
    <x v="9"/>
    <n v="2021"/>
    <x v="85"/>
    <s v="C00000004"/>
    <x v="3"/>
    <s v="RA CSM 300 GSM 54Kg 96m(L) X 1860mm(W)"/>
    <n v="5"/>
    <s v="T120"/>
    <n v="120"/>
    <d v="2021-07-06T00:00:00"/>
    <n v="7"/>
    <n v="2021"/>
    <n v="1809"/>
    <n v="-1809"/>
    <n v="0"/>
    <n v="276894.29999999993"/>
    <s v="Term"/>
    <s v="Chq Cleared 13/9/2021"/>
    <m/>
  </r>
  <r>
    <d v="2021-03-10T00:00:00"/>
    <x v="9"/>
    <n v="2021"/>
    <x v="86"/>
    <s v="C00000016"/>
    <x v="15"/>
    <s v="RA Nor 3338W (220Kg)"/>
    <n v="2"/>
    <s v="Cash"/>
    <n v="0"/>
    <d v="2021-03-10T00:00:00"/>
    <n v="3"/>
    <n v="2021"/>
    <n v="3058"/>
    <n v="-3058"/>
    <n v="0"/>
    <n v="279952.29999999993"/>
    <s v="Cash"/>
    <s v="Trsf 10/3/2021"/>
    <m/>
  </r>
  <r>
    <d v="2021-03-10T00:00:00"/>
    <x v="9"/>
    <n v="2021"/>
    <x v="86"/>
    <s v="C00000016"/>
    <x v="15"/>
    <s v="RA Resin 3317AW (220Kg)"/>
    <n v="2"/>
    <s v="Cash"/>
    <n v="0"/>
    <d v="2021-03-10T00:00:00"/>
    <n v="3"/>
    <n v="2021"/>
    <n v="3058"/>
    <n v="-3058"/>
    <n v="0"/>
    <n v="283010.29999999993"/>
    <s v="Cash"/>
    <s v="Trsf 10/3/2021"/>
    <m/>
  </r>
  <r>
    <d v="2021-03-10T00:00:00"/>
    <x v="9"/>
    <n v="2021"/>
    <x v="86"/>
    <s v="C00000016"/>
    <x v="15"/>
    <s v="RA Resin 8201W (225Kg)"/>
    <n v="3"/>
    <s v="Cash"/>
    <n v="0"/>
    <d v="2021-03-10T00:00:00"/>
    <n v="3"/>
    <n v="2021"/>
    <n v="4691.25"/>
    <n v="-4691.25"/>
    <n v="0"/>
    <n v="287701.54999999993"/>
    <s v="Cash"/>
    <s v="Trsf 10/3/2021"/>
    <m/>
  </r>
  <r>
    <d v="2021-03-11T00:00:00"/>
    <x v="9"/>
    <n v="2021"/>
    <x v="87"/>
    <s v="C00000009"/>
    <x v="8"/>
    <s v="RA Nor 3338NW (220Kg)"/>
    <n v="2"/>
    <s v="T60"/>
    <n v="60"/>
    <d v="2021-05-10T00:00:00"/>
    <n v="5"/>
    <n v="2021"/>
    <n v="3212"/>
    <n v="-3212"/>
    <n v="0"/>
    <n v="290913.54999999993"/>
    <s v="Term"/>
    <s v="Chq HL 012137 dd 20/10/21, Cleared 21/10/21"/>
    <m/>
  </r>
  <r>
    <d v="2021-03-11T00:00:00"/>
    <x v="9"/>
    <n v="2021"/>
    <x v="87"/>
    <s v="C00000009"/>
    <x v="8"/>
    <s v="RA Nor 3338NW (220Kg)"/>
    <n v="1"/>
    <s v="T60"/>
    <n v="60"/>
    <d v="2021-05-10T00:00:00"/>
    <n v="5"/>
    <n v="2021"/>
    <n v="1606"/>
    <n v="-1606"/>
    <n v="0"/>
    <n v="292519.54999999993"/>
    <s v="Term"/>
    <s v="Chq HL 012137 dd 20/10/21, Cleared 21/10/21"/>
    <m/>
  </r>
  <r>
    <d v="2021-03-11T00:00:00"/>
    <x v="9"/>
    <n v="2021"/>
    <x v="87"/>
    <s v="C00000009"/>
    <x v="8"/>
    <s v="RA CSM 450 GSM 54kg 64m(L) X 1860mm(W)"/>
    <n v="2"/>
    <s v="T60"/>
    <n v="60"/>
    <d v="2021-05-10T00:00:00"/>
    <n v="5"/>
    <n v="2021"/>
    <n v="820.8"/>
    <n v="-820.8"/>
    <n v="0"/>
    <n v="293340.34999999992"/>
    <s v="Term"/>
    <s v="Chq HL 012137 dd 20/10/21, Cleared 21/10/21"/>
    <m/>
  </r>
  <r>
    <d v="2021-03-11T00:00:00"/>
    <x v="9"/>
    <n v="2021"/>
    <x v="87"/>
    <s v="C00000009"/>
    <x v="8"/>
    <s v="RA CSM 300 GSM 54Kg 96m(L) X 1860mm(W)"/>
    <n v="2"/>
    <s v="T60"/>
    <n v="60"/>
    <d v="2021-05-10T00:00:00"/>
    <n v="5"/>
    <n v="2021"/>
    <n v="820.8"/>
    <n v="-820.8"/>
    <n v="0"/>
    <n v="294161.14999999991"/>
    <s v="Term"/>
    <s v="Chq HL 012137 dd 20/10/21, Cleared 21/10/21"/>
    <m/>
  </r>
  <r>
    <d v="2021-03-23T00:00:00"/>
    <x v="9"/>
    <n v="2021"/>
    <x v="88"/>
    <s v="C00000004"/>
    <x v="3"/>
    <s v="RA Nor 3338W (220Kg)"/>
    <n v="5"/>
    <s v="T120"/>
    <n v="120"/>
    <d v="2021-07-21T00:00:00"/>
    <n v="7"/>
    <n v="2021"/>
    <n v="8140"/>
    <n v="-8140"/>
    <n v="0"/>
    <n v="302301.14999999991"/>
    <s v="Term"/>
    <s v="Chq Cleared 13/9/2021"/>
    <m/>
  </r>
  <r>
    <d v="2021-03-23T00:00:00"/>
    <x v="9"/>
    <n v="2021"/>
    <x v="88"/>
    <s v="C00000004"/>
    <x v="3"/>
    <s v="RA CSM 450 GSM 54kg 64m(L) X 1860mm(W)"/>
    <n v="4"/>
    <s v="T120"/>
    <n v="120"/>
    <d v="2021-07-21T00:00:00"/>
    <n v="7"/>
    <n v="2021"/>
    <n v="1641.6"/>
    <n v="-1641.6"/>
    <n v="0"/>
    <n v="303942.74999999988"/>
    <s v="Term"/>
    <s v="Chq Cleared 13/9/2021"/>
    <m/>
  </r>
  <r>
    <d v="2021-03-23T00:00:00"/>
    <x v="9"/>
    <n v="2021"/>
    <x v="88"/>
    <s v="C00000004"/>
    <x v="3"/>
    <s v="RA CSM 300 GSM 54Kg 96m(L) X 1860mm(W)"/>
    <n v="4"/>
    <s v="T120"/>
    <n v="120"/>
    <d v="2021-07-21T00:00:00"/>
    <n v="7"/>
    <n v="2021"/>
    <n v="1641.6"/>
    <n v="-1641.6"/>
    <n v="0"/>
    <n v="305584.34999999986"/>
    <s v="Term"/>
    <s v="Chq Cleared 13/9/2021"/>
    <m/>
  </r>
  <r>
    <d v="2021-03-23T00:00:00"/>
    <x v="9"/>
    <n v="2021"/>
    <x v="88"/>
    <s v="C00000004"/>
    <x v="3"/>
    <s v="RA Butanox M50 (5kg)"/>
    <n v="4"/>
    <s v="T120"/>
    <n v="120"/>
    <d v="2021-07-21T00:00:00"/>
    <n v="7"/>
    <n v="2021"/>
    <n v="380"/>
    <n v="-380"/>
    <n v="0"/>
    <n v="305964.34999999986"/>
    <s v="Term"/>
    <s v="Chq Cleared 13/9/2021"/>
    <m/>
  </r>
  <r>
    <d v="2021-03-24T00:00:00"/>
    <x v="9"/>
    <n v="2021"/>
    <x v="89"/>
    <s v="C00000009"/>
    <x v="8"/>
    <s v="RA Miracle Gloss Wax"/>
    <n v="2"/>
    <s v="T60"/>
    <n v="60"/>
    <d v="2021-05-23T00:00:00"/>
    <n v="5"/>
    <n v="2021"/>
    <n v="90"/>
    <n v="-90"/>
    <n v="0"/>
    <n v="306054.34999999986"/>
    <s v="Term"/>
    <m/>
    <m/>
  </r>
  <r>
    <d v="2021-03-24T00:00:00"/>
    <x v="9"/>
    <n v="2021"/>
    <x v="90"/>
    <s v="C00000010"/>
    <x v="9"/>
    <s v="RA Resin 3338AW (220Kg)"/>
    <n v="5"/>
    <s v="T120"/>
    <s v="120"/>
    <d v="2021-07-22T00:00:00"/>
    <n v="7"/>
    <n v="2021"/>
    <n v="8250"/>
    <n v="-8250"/>
    <n v="0"/>
    <n v="314304.34999999986"/>
    <s v="Term"/>
    <s v="Trsf 26/7/21"/>
    <m/>
  </r>
  <r>
    <d v="2021-03-24T00:00:00"/>
    <x v="9"/>
    <n v="2021"/>
    <x v="90"/>
    <s v="C00000010"/>
    <x v="9"/>
    <s v="RA CSM 450 30kg 79m(L) X 1040mm(W)"/>
    <n v="5"/>
    <s v="T120"/>
    <s v="120"/>
    <d v="2021-07-22T00:00:00"/>
    <n v="7"/>
    <n v="2021"/>
    <n v="1170"/>
    <n v="-1170"/>
    <n v="0"/>
    <n v="315474.34999999986"/>
    <s v="Term"/>
    <s v="Trsf 26/7/21"/>
    <m/>
  </r>
  <r>
    <d v="2021-03-24T00:00:00"/>
    <x v="9"/>
    <n v="2021"/>
    <x v="90"/>
    <s v="C00000010"/>
    <x v="9"/>
    <s v="RA Talcum Powder (25kg)"/>
    <n v="5"/>
    <s v="T120"/>
    <s v="120"/>
    <d v="2021-07-22T00:00:00"/>
    <n v="7"/>
    <n v="2021"/>
    <n v="275"/>
    <n v="-275"/>
    <n v="0"/>
    <n v="315749.34999999986"/>
    <s v="Term"/>
    <s v="Trsf 26/7/21"/>
    <m/>
  </r>
  <r>
    <d v="2021-03-24T00:00:00"/>
    <x v="9"/>
    <n v="2021"/>
    <x v="90"/>
    <s v="C00000010"/>
    <x v="9"/>
    <s v="RA Butanox M50 (5kg)"/>
    <n v="4"/>
    <s v="T120"/>
    <s v="120"/>
    <d v="2021-07-22T00:00:00"/>
    <n v="7"/>
    <n v="2021"/>
    <n v="380"/>
    <n v="-380"/>
    <n v="0"/>
    <n v="316129.34999999986"/>
    <s v="Term"/>
    <s v="Trsf 26/7/21"/>
    <m/>
  </r>
  <r>
    <d v="2021-03-25T00:00:00"/>
    <x v="9"/>
    <n v="2021"/>
    <x v="91"/>
    <s v="C00000014"/>
    <x v="13"/>
    <s v="RA Gelcoat GP-H (20Kg)"/>
    <n v="1"/>
    <s v="Cash"/>
    <n v="0"/>
    <d v="2021-03-25T00:00:00"/>
    <n v="3"/>
    <n v="2021"/>
    <n v="240"/>
    <n v="-240"/>
    <n v="0"/>
    <n v="316369.34999999986"/>
    <s v="Cash"/>
    <s v="Bank in Cash 18/4/2021"/>
    <m/>
  </r>
  <r>
    <d v="2021-03-30T00:00:00"/>
    <x v="9"/>
    <n v="2021"/>
    <x v="92"/>
    <s v="C00000004"/>
    <x v="3"/>
    <s v="RA Resin 9539NW (225Kg)"/>
    <n v="2"/>
    <s v="T120"/>
    <n v="120"/>
    <d v="2021-07-28T00:00:00"/>
    <n v="7"/>
    <n v="2021"/>
    <n v="3510"/>
    <n v="-3510"/>
    <n v="0"/>
    <n v="319879.34999999986"/>
    <s v="Term"/>
    <s v="Chq Cleared 13/9/2021"/>
    <m/>
  </r>
  <r>
    <d v="2021-04-01T00:00:00"/>
    <x v="10"/>
    <n v="2021"/>
    <x v="93"/>
    <s v="C00000003"/>
    <x v="2"/>
    <s v="RA Resin 3317AW (220Kg)"/>
    <n v="3"/>
    <s v="T45"/>
    <n v="45"/>
    <d v="2021-05-16T00:00:00"/>
    <n v="5"/>
    <n v="2021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d v="2021-04-01T00:00:00"/>
    <x v="10"/>
    <n v="2021"/>
    <x v="93"/>
    <s v="C00000003"/>
    <x v="2"/>
    <s v="RA CSM 300 GSM 54Kg 96m(L) X 1860mm(W)"/>
    <n v="1"/>
    <s v="T45"/>
    <n v="45"/>
    <d v="2021-05-16T00:00:00"/>
    <n v="5"/>
    <n v="2021"/>
    <n v="459"/>
    <n v="-459"/>
    <n v="0"/>
    <n v="325750.34999999986"/>
    <s v="Term"/>
    <s v="Chq dd 11/6 - RHB 001313 (RM1,521.00), changed new chq RHB 001441 18/9/21"/>
    <m/>
  </r>
  <r>
    <d v="2021-04-01T00:00:00"/>
    <x v="10"/>
    <n v="2021"/>
    <x v="93"/>
    <s v="C00000003"/>
    <x v="2"/>
    <s v="RA Talcum Powder (25Kg)"/>
    <n v="5"/>
    <s v="T45"/>
    <n v="45"/>
    <d v="2021-05-16T00:00:00"/>
    <n v="5"/>
    <n v="2021"/>
    <n v="250"/>
    <n v="-250"/>
    <n v="0"/>
    <n v="326000.34999999986"/>
    <s v="Term"/>
    <s v="Chq dd 11/6 - RHB 001313 (RM1,521.00), changed new chq RHB 001441 18/9/21"/>
    <m/>
  </r>
  <r>
    <d v="2021-04-01T00:00:00"/>
    <x v="10"/>
    <n v="2021"/>
    <x v="93"/>
    <s v="C00000003"/>
    <x v="2"/>
    <s v="RA Butanox M50 (5kg)"/>
    <n v="5"/>
    <s v="T45"/>
    <n v="45"/>
    <d v="2021-05-16T00:00:00"/>
    <n v="5"/>
    <n v="2021"/>
    <n v="500"/>
    <n v="-500"/>
    <n v="0"/>
    <n v="326500.34999999986"/>
    <s v="Term"/>
    <s v="Chq dd 11/6 - RHB 001313 (RM1,521.00), changed new chq RHB 001441 18/9/21"/>
    <m/>
  </r>
  <r>
    <d v="2021-04-01T00:00:00"/>
    <x v="10"/>
    <n v="2021"/>
    <x v="94"/>
    <s v="C00000003"/>
    <x v="2"/>
    <s v="RA Miracle Gloss Wax"/>
    <n v="2"/>
    <s v="T45"/>
    <n v="45"/>
    <d v="2021-05-16T00:00:00"/>
    <n v="5"/>
    <n v="2021"/>
    <n v="90"/>
    <n v="-90"/>
    <n v="0"/>
    <n v="326590.34999999986"/>
    <s v="Term"/>
    <s v="Bank in Cash 18/4/2021"/>
    <m/>
  </r>
  <r>
    <d v="2021-04-08T00:00:00"/>
    <x v="10"/>
    <n v="2021"/>
    <x v="95"/>
    <s v="C00000015"/>
    <x v="14"/>
    <s v="RA Nor 3338W (220Kg)"/>
    <n v="1"/>
    <s v="Cash"/>
    <n v="0"/>
    <d v="2021-04-08T00:00:00"/>
    <n v="4"/>
    <n v="2021"/>
    <n v="1870"/>
    <n v="-1870"/>
    <n v="0"/>
    <n v="328460.34999999986"/>
    <s v="Cash"/>
    <s v="Trsf 13/4/2021"/>
    <m/>
  </r>
  <r>
    <d v="2021-04-08T00:00:00"/>
    <x v="10"/>
    <n v="2021"/>
    <x v="95"/>
    <s v="C00000015"/>
    <x v="14"/>
    <s v="RA CSM 450 GSM TWL 30kg 64m(L) X 1040mm(W)"/>
    <n v="1"/>
    <s v="Cash"/>
    <n v="0"/>
    <d v="2021-04-08T00:00:00"/>
    <n v="4"/>
    <n v="2021"/>
    <n v="255"/>
    <n v="-255"/>
    <n v="0"/>
    <n v="328715.34999999986"/>
    <s v="Cash"/>
    <s v="Trsf 13/4/2021"/>
    <m/>
  </r>
  <r>
    <d v="2021-04-08T00:00:00"/>
    <x v="10"/>
    <n v="2021"/>
    <x v="95"/>
    <s v="C00000015"/>
    <x v="14"/>
    <s v="RA Butanox M50 (5kg)"/>
    <n v="1"/>
    <s v="Cash"/>
    <n v="0"/>
    <d v="2021-04-08T00:00:00"/>
    <n v="4"/>
    <n v="2021"/>
    <n v="100"/>
    <n v="-100"/>
    <n v="0"/>
    <n v="328815.34999999986"/>
    <s v="Cash"/>
    <s v="Trsf 13/4/2021"/>
    <m/>
  </r>
  <r>
    <d v="2021-04-08T00:00:00"/>
    <x v="10"/>
    <n v="2021"/>
    <x v="96"/>
    <s v="C00000010"/>
    <x v="9"/>
    <s v="RA Resin 3338AW (220kg)"/>
    <n v="5"/>
    <s v="T120"/>
    <n v="120"/>
    <d v="2021-08-06T00:00:00"/>
    <n v="8"/>
    <n v="2021"/>
    <n v="8690"/>
    <n v="-8690"/>
    <n v="0"/>
    <n v="337505.34999999986"/>
    <s v="Term"/>
    <s v="Trsf 17/8/2021"/>
    <m/>
  </r>
  <r>
    <d v="2021-04-08T00:00:00"/>
    <x v="10"/>
    <n v="2021"/>
    <x v="96"/>
    <s v="C00000010"/>
    <x v="9"/>
    <s v="RA CSM 450 GSM JUSHI 37kg 79m(L) X 1040mm(W)"/>
    <n v="6"/>
    <s v="T120"/>
    <n v="120"/>
    <d v="2021-08-06T00:00:00"/>
    <n v="8"/>
    <n v="2021"/>
    <n v="1731.6000000000001"/>
    <n v="-1731.6000000000001"/>
    <n v="0"/>
    <n v="339236.94999999984"/>
    <s v="Term"/>
    <s v="Trsf 17/8/2021"/>
    <m/>
  </r>
  <r>
    <d v="2021-04-08T00:00:00"/>
    <x v="10"/>
    <n v="2021"/>
    <x v="96"/>
    <s v="C00000010"/>
    <x v="9"/>
    <s v="RA Talcum Powder (25kg)"/>
    <n v="10"/>
    <s v="T120"/>
    <n v="120"/>
    <d v="2021-08-06T00:00:00"/>
    <n v="8"/>
    <n v="2021"/>
    <n v="550"/>
    <n v="-550"/>
    <n v="0"/>
    <n v="339786.94999999984"/>
    <s v="Term"/>
    <s v="Trsf 17/8/2021"/>
    <m/>
  </r>
  <r>
    <d v="2021-04-08T00:00:00"/>
    <x v="10"/>
    <n v="2021"/>
    <x v="96"/>
    <s v="C00000010"/>
    <x v="9"/>
    <s v="RA Butanox M50 (5kg)"/>
    <n v="2"/>
    <s v="T120"/>
    <n v="120"/>
    <d v="2021-08-06T00:00:00"/>
    <n v="8"/>
    <n v="2021"/>
    <n v="190"/>
    <n v="-190"/>
    <n v="0"/>
    <n v="339976.94999999984"/>
    <s v="Term"/>
    <s v="Trsf 17/8/2021"/>
    <m/>
  </r>
  <r>
    <d v="2021-04-08T00:00:00"/>
    <x v="10"/>
    <n v="2021"/>
    <x v="96"/>
    <s v="C00000010"/>
    <x v="9"/>
    <s v="RA Aerosil (10kg)"/>
    <n v="2"/>
    <s v="T120"/>
    <n v="120"/>
    <d v="2021-08-06T00:00:00"/>
    <n v="8"/>
    <n v="2021"/>
    <n v="720"/>
    <n v="-720"/>
    <n v="0"/>
    <n v="340696.94999999984"/>
    <s v="Term"/>
    <s v="Trsf 17/8/2021"/>
    <m/>
  </r>
  <r>
    <d v="2021-04-08T00:00:00"/>
    <x v="10"/>
    <n v="2021"/>
    <x v="96"/>
    <s v="C00000010"/>
    <x v="9"/>
    <s v="RD Paint Brush 3&quot;(12Pc/Ctr)"/>
    <n v="4"/>
    <s v="T120"/>
    <n v="120"/>
    <d v="2021-08-06T00:00:00"/>
    <n v="8"/>
    <n v="2021"/>
    <n v="220"/>
    <n v="-220"/>
    <n v="0"/>
    <n v="340916.94999999984"/>
    <s v="Term"/>
    <s v="Trsf 17/8/2021"/>
    <m/>
  </r>
  <r>
    <d v="2021-04-09T00:00:00"/>
    <x v="10"/>
    <n v="2021"/>
    <x v="97"/>
    <s v="C00000001"/>
    <x v="0"/>
    <s v="RA Gelcoat GS-S ISO (20Kg)"/>
    <n v="2"/>
    <s v="Cash"/>
    <n v="0"/>
    <d v="2021-04-09T00:00:00"/>
    <n v="4"/>
    <n v="2021"/>
    <n v="520"/>
    <n v="-520"/>
    <n v="0"/>
    <n v="341436.94999999984"/>
    <s v="Cash"/>
    <s v="Trsf 9/4/21"/>
    <m/>
  </r>
  <r>
    <d v="2021-04-27T00:00:00"/>
    <x v="10"/>
    <n v="2021"/>
    <x v="98"/>
    <s v="C00000009"/>
    <x v="8"/>
    <s v="RA Nor 3338W (220Kg)"/>
    <n v="2"/>
    <s v="T60"/>
    <n v="60"/>
    <d v="2021-06-26T00:00:00"/>
    <n v="6"/>
    <n v="2021"/>
    <n v="3476"/>
    <m/>
    <n v="3476"/>
    <n v="344912.94999999984"/>
    <s v="Term"/>
    <m/>
    <m/>
  </r>
  <r>
    <d v="2021-04-27T00:00:00"/>
    <x v="10"/>
    <n v="2021"/>
    <x v="98"/>
    <s v="C00000010"/>
    <x v="8"/>
    <s v="RA Nor 3338NW (220Kg)"/>
    <n v="1"/>
    <s v="T60"/>
    <n v="60"/>
    <d v="2021-06-26T00:00:00"/>
    <n v="6"/>
    <n v="2021"/>
    <n v="1738"/>
    <m/>
    <n v="1738"/>
    <n v="346650.94999999984"/>
    <s v="Term"/>
    <m/>
    <m/>
  </r>
  <r>
    <d v="2021-04-27T00:00:00"/>
    <x v="10"/>
    <n v="2021"/>
    <x v="98"/>
    <s v="C00000011"/>
    <x v="8"/>
    <s v="RA CSM 450 GSM 54kg 64m(L) X 1860mm(W)"/>
    <n v="5"/>
    <s v="T60"/>
    <n v="60"/>
    <d v="2021-06-26T00:00:00"/>
    <n v="6"/>
    <n v="2021"/>
    <n v="2268"/>
    <m/>
    <n v="2268"/>
    <n v="348918.94999999984"/>
    <s v="Term"/>
    <m/>
    <m/>
  </r>
  <r>
    <d v="2021-04-29T00:00:00"/>
    <x v="10"/>
    <n v="2021"/>
    <x v="99"/>
    <s v="C00000010"/>
    <x v="9"/>
    <s v="RA Resin 3338AW (220kg)"/>
    <n v="5"/>
    <s v="T120"/>
    <n v="120"/>
    <d v="2021-08-27T00:00:00"/>
    <n v="8"/>
    <n v="2021"/>
    <n v="8690"/>
    <n v="-8690"/>
    <n v="0"/>
    <n v="357608.94999999984"/>
    <s v="Term"/>
    <s v="Trsf 17/8/2021"/>
    <m/>
  </r>
  <r>
    <d v="2021-04-29T00:00:00"/>
    <x v="10"/>
    <n v="2021"/>
    <x v="99"/>
    <s v="C00000010"/>
    <x v="9"/>
    <s v="RA CSM 450 30kg 79m(L) X 1040mm(W)"/>
    <n v="5"/>
    <s v="T120"/>
    <n v="120"/>
    <d v="2021-08-27T00:00:00"/>
    <n v="8"/>
    <n v="2021"/>
    <n v="1230"/>
    <n v="-1230"/>
    <n v="0"/>
    <n v="358838.94999999984"/>
    <s v="Term"/>
    <s v="Trsf 17/8/2021"/>
    <m/>
  </r>
  <r>
    <d v="2021-04-29T00:00:00"/>
    <x v="10"/>
    <n v="2021"/>
    <x v="99"/>
    <s v="C00000010"/>
    <x v="9"/>
    <s v="RA Talcum Powder (25kg)"/>
    <n v="10"/>
    <s v="T120"/>
    <n v="120"/>
    <d v="2021-08-27T00:00:00"/>
    <n v="8"/>
    <n v="2021"/>
    <n v="550"/>
    <n v="-550"/>
    <n v="0"/>
    <n v="359388.94999999984"/>
    <s v="Term"/>
    <s v="Trsf 17/8/2021"/>
    <m/>
  </r>
  <r>
    <d v="2021-04-29T00:00:00"/>
    <x v="10"/>
    <n v="2021"/>
    <x v="99"/>
    <s v="C00000010"/>
    <x v="9"/>
    <s v="RA Butanox M50 (5kg)"/>
    <n v="4"/>
    <s v="T120"/>
    <n v="120"/>
    <d v="2021-08-27T00:00:00"/>
    <n v="8"/>
    <n v="2021"/>
    <n v="380"/>
    <n v="-380"/>
    <n v="0"/>
    <n v="359768.94999999984"/>
    <s v="Term"/>
    <s v="Trsf 17/8/2021"/>
    <m/>
  </r>
  <r>
    <d v="2021-04-29T00:00:00"/>
    <x v="10"/>
    <n v="2021"/>
    <x v="99"/>
    <s v="C00000010"/>
    <x v="9"/>
    <s v="RA Aerosil (10kg)"/>
    <n v="1"/>
    <s v="T120"/>
    <n v="120"/>
    <d v="2021-08-27T00:00:00"/>
    <n v="8"/>
    <n v="2021"/>
    <n v="360"/>
    <n v="-360"/>
    <n v="0"/>
    <n v="360128.94999999984"/>
    <s v="Term"/>
    <s v="Trsf 17/8/2021"/>
    <m/>
  </r>
  <r>
    <d v="2021-04-29T00:00:00"/>
    <x v="10"/>
    <n v="2021"/>
    <x v="99"/>
    <s v="C00000010"/>
    <x v="9"/>
    <s v="RH Bosny Wax (15kg)"/>
    <n v="1"/>
    <s v="T120"/>
    <n v="120"/>
    <d v="2021-08-27T00:00:00"/>
    <n v="8"/>
    <n v="2021"/>
    <n v="375"/>
    <n v="-375"/>
    <n v="0"/>
    <n v="360503.94999999984"/>
    <s v="Term"/>
    <s v="Trsf 17/8/2021, overpayment 179.40"/>
    <m/>
  </r>
  <r>
    <d v="2021-05-03T00:00:00"/>
    <x v="11"/>
    <n v="2021"/>
    <x v="100"/>
    <s v="C00000004"/>
    <x v="3"/>
    <s v="RA Nor 3338W (220Kg)"/>
    <n v="5"/>
    <s v="T120"/>
    <n v="120"/>
    <d v="2021-08-31T00:00:00"/>
    <n v="8"/>
    <n v="2021"/>
    <n v="8690"/>
    <m/>
    <n v="8690"/>
    <n v="369193.94999999984"/>
    <s v="Term"/>
    <m/>
    <m/>
  </r>
  <r>
    <d v="2021-05-03T00:00:00"/>
    <x v="11"/>
    <n v="2021"/>
    <x v="100"/>
    <s v="C00000004"/>
    <x v="3"/>
    <s v="RF Nor 3338NW (220Kg)"/>
    <n v="1"/>
    <s v="T120"/>
    <n v="120"/>
    <d v="2021-08-31T00:00:00"/>
    <n v="8"/>
    <n v="2021"/>
    <n v="1716"/>
    <m/>
    <n v="1716"/>
    <n v="370909.94999999984"/>
    <s v="Term"/>
    <m/>
    <m/>
  </r>
  <r>
    <d v="2021-05-03T00:00:00"/>
    <x v="11"/>
    <n v="2021"/>
    <x v="100"/>
    <s v="C00000004"/>
    <x v="3"/>
    <s v="RG CSM 450 GSM 54kg 64m(L) X 1860mm(W)"/>
    <n v="4"/>
    <s v="T120"/>
    <n v="120"/>
    <d v="2021-08-31T00:00:00"/>
    <n v="8"/>
    <n v="2021"/>
    <n v="1814.4"/>
    <m/>
    <n v="1814.4"/>
    <n v="372724.34999999986"/>
    <s v="Term"/>
    <m/>
    <m/>
  </r>
  <r>
    <d v="2021-05-03T00:00:00"/>
    <x v="11"/>
    <n v="2021"/>
    <x v="100"/>
    <s v="C00000004"/>
    <x v="3"/>
    <s v="RA CSM 300 GSM 54Kg 96m(L) X 1860mm(W)"/>
    <n v="4"/>
    <s v="T120"/>
    <n v="120"/>
    <d v="2021-08-31T00:00:00"/>
    <n v="8"/>
    <n v="2021"/>
    <n v="1814.4"/>
    <m/>
    <n v="1814.4"/>
    <n v="374538.74999999988"/>
    <s v="Term"/>
    <m/>
    <m/>
  </r>
  <r>
    <d v="2021-05-06T00:00:00"/>
    <x v="11"/>
    <n v="2021"/>
    <x v="101"/>
    <s v="C00000005"/>
    <x v="4"/>
    <s v="RA Resin 3317AW (220Kg)"/>
    <n v="1"/>
    <s v="Cash"/>
    <n v="0"/>
    <d v="2021-05-06T00:00:00"/>
    <n v="5"/>
    <n v="2021"/>
    <n v="1826"/>
    <n v="-1826"/>
    <n v="0"/>
    <n v="376364.74999999988"/>
    <s v="Cash"/>
    <s v="Chq CIMB 000077 8/5/21, Banked in 17/5/21"/>
    <m/>
  </r>
  <r>
    <d v="2021-05-06T00:00:00"/>
    <x v="11"/>
    <n v="2021"/>
    <x v="101"/>
    <s v="C00000005"/>
    <x v="4"/>
    <s v="Mould Released"/>
    <n v="1"/>
    <s v="Cash"/>
    <n v="0"/>
    <d v="2021-05-06T00:00:00"/>
    <n v="5"/>
    <n v="2021"/>
    <n v="50"/>
    <n v="-50"/>
    <n v="0"/>
    <n v="376414.74999999988"/>
    <s v="Cash"/>
    <s v="Chq CIMB 000077 8/5/21, Banked in 17/5/21"/>
    <m/>
  </r>
  <r>
    <d v="2021-05-07T00:00:00"/>
    <x v="11"/>
    <n v="2021"/>
    <x v="102"/>
    <s v="C00000001"/>
    <x v="0"/>
    <s v="RA Resin 3317AW (220Kg)"/>
    <n v="1"/>
    <s v="Cash"/>
    <n v="0"/>
    <d v="2021-05-07T00:00:00"/>
    <n v="5"/>
    <n v="2021"/>
    <n v="1826"/>
    <n v="-1826"/>
    <n v="0"/>
    <n v="378240.74999999988"/>
    <s v="Cash"/>
    <s v="Trsf 8/5/2021"/>
    <m/>
  </r>
  <r>
    <d v="2021-05-07T00:00:00"/>
    <x v="11"/>
    <n v="2021"/>
    <x v="102"/>
    <s v="C00000001"/>
    <x v="0"/>
    <s v="RA CSM 450 GSM TWL 30kg 64m(L) X 1040mm(W)"/>
    <n v="4"/>
    <s v="Cash"/>
    <n v="0"/>
    <d v="2021-05-07T00:00:00"/>
    <n v="5"/>
    <n v="2021"/>
    <n v="1020"/>
    <n v="-1020"/>
    <n v="0"/>
    <n v="379260.74999999988"/>
    <s v="Cash"/>
    <s v="Trsf 8/5/2021"/>
    <m/>
  </r>
  <r>
    <d v="2021-05-19T00:00:00"/>
    <x v="11"/>
    <n v="2021"/>
    <x v="103"/>
    <s v="C00000005"/>
    <x v="4"/>
    <s v="RA Resin 3317AW (220Kg)"/>
    <n v="1"/>
    <s v="Cash"/>
    <n v="0"/>
    <d v="2021-05-19T00:00:00"/>
    <n v="5"/>
    <n v="2021"/>
    <n v="1826"/>
    <n v="-1826"/>
    <n v="0"/>
    <n v="381086.74999999988"/>
    <s v="Cash"/>
    <s v="Chq CIMB 000079 18/5/21, Banked in 20/5/21"/>
    <m/>
  </r>
  <r>
    <d v="2021-05-21T00:00:00"/>
    <x v="11"/>
    <n v="2021"/>
    <x v="104"/>
    <s v="C00000003"/>
    <x v="2"/>
    <s v="RA Resin 3317AW (220Kg)"/>
    <n v="3"/>
    <s v="T45"/>
    <n v="45"/>
    <d v="2021-07-05T00:00:00"/>
    <n v="5"/>
    <n v="2021"/>
    <n v="5610"/>
    <n v="-5610"/>
    <n v="0"/>
    <n v="386696.74999999988"/>
    <s v="Term"/>
    <s v="13, 23, 27/6 &amp; 11/7 - RHB 001402, 4, 5 &amp; 6 (1,350.00, 3X1,700.00)"/>
    <m/>
  </r>
  <r>
    <d v="2021-05-21T00:00:00"/>
    <x v="11"/>
    <n v="2021"/>
    <x v="104"/>
    <s v="C00000003"/>
    <x v="2"/>
    <s v="RA Talcum Powder (25Kg)"/>
    <n v="5"/>
    <s v="T45"/>
    <n v="45"/>
    <d v="2021-07-05T00:00:00"/>
    <n v="5"/>
    <n v="2021"/>
    <n v="250"/>
    <n v="-250"/>
    <n v="0"/>
    <n v="386946.74999999988"/>
    <s v="Term"/>
    <s v="13, 23, 27/6 &amp; 11/7 - RHB 001402, 4, 5 &amp; 6 (1,350.00, 3X1,700.00)"/>
    <m/>
  </r>
  <r>
    <d v="2021-05-21T00:00:00"/>
    <x v="11"/>
    <n v="2021"/>
    <x v="104"/>
    <s v="C00000003"/>
    <x v="2"/>
    <s v="RA Butanox M50 (5kg)"/>
    <n v="5"/>
    <s v="T45"/>
    <n v="45"/>
    <d v="2021-07-05T00:00:00"/>
    <n v="5"/>
    <n v="2021"/>
    <n v="500"/>
    <n v="-500"/>
    <n v="0"/>
    <n v="387446.74999999988"/>
    <s v="Term"/>
    <s v="13, 23, 27/6 &amp; 11/7 - RHB 001402, 4, 5 &amp; 6 (1,350.00, 3X1,700.00)"/>
    <m/>
  </r>
  <r>
    <d v="2021-05-21T00:00:00"/>
    <x v="11"/>
    <n v="2021"/>
    <x v="104"/>
    <s v="C00000003"/>
    <x v="2"/>
    <s v="RA Miracle Gloss Wax"/>
    <n v="2"/>
    <s v="T45"/>
    <n v="45"/>
    <d v="2021-07-05T00:00:00"/>
    <n v="5"/>
    <n v="2021"/>
    <n v="90"/>
    <n v="-90"/>
    <n v="0"/>
    <n v="387536.74999999988"/>
    <s v="Term"/>
    <s v="13, 23, 27/6 &amp; 11/7 - RHB 001402, 4, 5 &amp; 6 (1,350.00, 3X1,700.00)"/>
    <m/>
  </r>
  <r>
    <d v="2021-05-25T00:00:00"/>
    <x v="11"/>
    <n v="2021"/>
    <x v="105"/>
    <s v="C00000013"/>
    <x v="12"/>
    <s v="RA CSM 450 GSM 54kg 64m(L) X 1860mm(W)"/>
    <n v="1"/>
    <s v="Cash"/>
    <n v="0"/>
    <d v="2021-05-25T00:00:00"/>
    <n v="5"/>
    <n v="2021"/>
    <n v="459"/>
    <n v="-459"/>
    <n v="0"/>
    <n v="387995.74999999988"/>
    <s v="Cash"/>
    <s v="Trsf 21 &amp; 22/5/2021"/>
    <m/>
  </r>
  <r>
    <d v="2021-05-25T00:00:00"/>
    <x v="11"/>
    <n v="2021"/>
    <x v="105"/>
    <s v="C00000013"/>
    <x v="12"/>
    <s v="RA CSM 300 GSM 54Kg 96m(L) X 1860mm(W)"/>
    <n v="1"/>
    <s v="Cash"/>
    <n v="0"/>
    <d v="2021-05-25T00:00:00"/>
    <n v="5"/>
    <n v="2021"/>
    <n v="459"/>
    <n v="-459"/>
    <n v="0"/>
    <n v="388454.74999999988"/>
    <s v="Cash"/>
    <s v="Trsf 21 &amp; 22/5/2021"/>
    <m/>
  </r>
  <r>
    <d v="2021-05-25T00:00:00"/>
    <x v="11"/>
    <n v="2021"/>
    <x v="105"/>
    <s v="C00000013"/>
    <x v="12"/>
    <s v="RA Butanox M50 (5Kg)"/>
    <n v="1"/>
    <s v="Cash"/>
    <n v="0"/>
    <d v="2021-05-25T00:00:00"/>
    <n v="5"/>
    <n v="2021"/>
    <n v="100"/>
    <n v="-100"/>
    <n v="0"/>
    <n v="388554.74999999988"/>
    <s v="Cash"/>
    <s v="Trsf 21 &amp; 22/5/2021"/>
    <m/>
  </r>
  <r>
    <d v="2021-05-25T00:00:00"/>
    <x v="11"/>
    <n v="2021"/>
    <x v="105"/>
    <s v="C00000013"/>
    <x v="12"/>
    <s v="RE Frekote 770NC (1 Gallon)"/>
    <n v="1"/>
    <s v="Cash"/>
    <n v="0"/>
    <d v="2021-05-25T00:00:00"/>
    <n v="5"/>
    <n v="2021"/>
    <n v="380"/>
    <n v="-380"/>
    <n v="0"/>
    <n v="388934.74999999988"/>
    <s v="Cash"/>
    <s v="Trsf 21 &amp; 22/5/2021"/>
    <m/>
  </r>
  <r>
    <d v="2021-05-25T00:00:00"/>
    <x v="11"/>
    <n v="2021"/>
    <x v="105"/>
    <s v="C00000013"/>
    <x v="12"/>
    <s v="RA Gelcoat GP-H (20Kg)"/>
    <n v="1"/>
    <s v="Cash"/>
    <n v="0"/>
    <d v="2021-05-25T00:00:00"/>
    <n v="5"/>
    <n v="2021"/>
    <n v="246"/>
    <n v="-246"/>
    <n v="0"/>
    <n v="389180.74999999988"/>
    <s v="Cash"/>
    <s v="Trsf 21 &amp; 22/5/2021"/>
    <m/>
  </r>
  <r>
    <d v="2021-05-25T00:00:00"/>
    <x v="11"/>
    <n v="2021"/>
    <x v="105"/>
    <s v="C00000013"/>
    <x v="12"/>
    <s v="RA Miracle Gloss Wax"/>
    <n v="2"/>
    <s v="Cash"/>
    <n v="0"/>
    <d v="2021-05-25T00:00:00"/>
    <n v="5"/>
    <n v="2021"/>
    <n v="90"/>
    <n v="-90"/>
    <n v="0"/>
    <n v="389270.74999999988"/>
    <s v="Cash"/>
    <s v="Trsf 21 &amp; 22/5/2021"/>
    <m/>
  </r>
  <r>
    <d v="2021-05-25T00:00:00"/>
    <x v="11"/>
    <n v="2021"/>
    <x v="105"/>
    <s v="C00000013"/>
    <x v="12"/>
    <s v="RD Steel Roller 4&quot;"/>
    <n v="1"/>
    <s v="Cash"/>
    <n v="0"/>
    <d v="2021-05-25T00:00:00"/>
    <n v="5"/>
    <n v="2021"/>
    <n v="68"/>
    <n v="-68"/>
    <n v="0"/>
    <n v="389338.74999999988"/>
    <s v="Cash"/>
    <s v="Trsf 21 &amp; 22/5/2021"/>
    <m/>
  </r>
  <r>
    <d v="2021-05-25T00:00:00"/>
    <x v="11"/>
    <n v="2021"/>
    <x v="105"/>
    <s v="C00000013"/>
    <x v="12"/>
    <s v="RD Steel Roller 3&quot;"/>
    <n v="2"/>
    <s v="Cash"/>
    <n v="0"/>
    <d v="2021-05-25T00:00:00"/>
    <n v="5"/>
    <n v="2021"/>
    <n v="130"/>
    <n v="-130"/>
    <n v="0"/>
    <n v="389468.74999999988"/>
    <s v="Cash"/>
    <s v="Trsf 21 &amp; 22/5/2021"/>
    <m/>
  </r>
  <r>
    <d v="2021-05-25T00:00:00"/>
    <x v="11"/>
    <n v="2021"/>
    <x v="105"/>
    <s v="C00000013"/>
    <x v="12"/>
    <s v="RD Brush 1.1/2 (12 PC)"/>
    <n v="1"/>
    <s v="Cash"/>
    <n v="0"/>
    <d v="2021-05-25T00:00:00"/>
    <n v="5"/>
    <n v="2021"/>
    <n v="42"/>
    <n v="-42"/>
    <n v="0"/>
    <n v="389510.74999999988"/>
    <s v="Cash"/>
    <s v="Trsf 21 &amp; 22/5/2021"/>
    <m/>
  </r>
  <r>
    <d v="2021-05-25T00:00:00"/>
    <x v="11"/>
    <n v="2021"/>
    <x v="105"/>
    <s v="C00000013"/>
    <x v="12"/>
    <s v="RD Brush 3&quot; (12 PC)"/>
    <n v="1"/>
    <s v="Cash"/>
    <n v="0"/>
    <d v="2021-05-25T00:00:00"/>
    <n v="5"/>
    <n v="2021"/>
    <n v="60"/>
    <n v="-60"/>
    <n v="0"/>
    <n v="389570.74999999988"/>
    <s v="Cash"/>
    <s v="Trsf 21 &amp; 22/5/2021"/>
    <m/>
  </r>
  <r>
    <d v="2021-05-25T00:00:00"/>
    <x v="11"/>
    <n v="2021"/>
    <x v="105"/>
    <s v="C00000013"/>
    <x v="12"/>
    <s v="RA Resin 3317AW (220Kg)"/>
    <n v="1"/>
    <s v="Cash"/>
    <n v="0"/>
    <d v="2021-05-25T00:00:00"/>
    <n v="5"/>
    <n v="2021"/>
    <n v="1870"/>
    <n v="-1870"/>
    <n v="0"/>
    <n v="391440.74999999988"/>
    <s v="Cash"/>
    <s v="Trsf 21 &amp; 22/5/2021"/>
    <m/>
  </r>
  <r>
    <d v="2021-05-25T00:00:00"/>
    <x v="11"/>
    <n v="2021"/>
    <x v="105"/>
    <s v="C00000013"/>
    <x v="12"/>
    <s v="RA Talcum Powder (25kg)"/>
    <n v="1"/>
    <s v="Cash"/>
    <n v="0"/>
    <d v="2021-05-25T00:00:00"/>
    <n v="5"/>
    <n v="2021"/>
    <n v="55"/>
    <n v="-55"/>
    <n v="0"/>
    <n v="391495.74999999988"/>
    <s v="Cash"/>
    <s v="Trsf 21 &amp; 22/5/2021"/>
    <m/>
  </r>
  <r>
    <d v="2021-05-25T00:00:00"/>
    <x v="11"/>
    <n v="2021"/>
    <x v="106"/>
    <s v="C00000005"/>
    <x v="4"/>
    <s v="RA Butanox M50 (5Kg)"/>
    <n v="1"/>
    <s v="Cash"/>
    <n v="0"/>
    <d v="2021-05-25T00:00:00"/>
    <n v="5"/>
    <n v="2021"/>
    <n v="100"/>
    <n v="-100"/>
    <n v="0"/>
    <n v="391595.74999999988"/>
    <s v="Cash"/>
    <s v="Bank in Cash 27/5/2021"/>
    <m/>
  </r>
  <r>
    <d v="2021-06-01T00:00:00"/>
    <x v="1"/>
    <n v="2021"/>
    <x v="107"/>
    <s v="C00000010"/>
    <x v="9"/>
    <s v="RA Resin 3338AW (220kg)"/>
    <n v="4"/>
    <s v="T120"/>
    <n v="120"/>
    <d v="2021-09-29T00:00:00"/>
    <n v="9"/>
    <n v="2021"/>
    <n v="6952"/>
    <n v="-6952"/>
    <n v="0"/>
    <n v="398547.74999999988"/>
    <s v="Term"/>
    <s v="Trsf 20/10/2021"/>
    <m/>
  </r>
  <r>
    <d v="2021-06-01T00:00:00"/>
    <x v="1"/>
    <n v="2021"/>
    <x v="108"/>
    <s v="C00000009"/>
    <x v="8"/>
    <s v="RA CSM 450 TWL 60kg 64m(L) X 2080mm(W)"/>
    <n v="3"/>
    <s v="T60"/>
    <n v="60"/>
    <d v="2021-06-26T00:00:00"/>
    <n v="6"/>
    <n v="2021"/>
    <n v="1530"/>
    <m/>
    <n v="1530"/>
    <n v="400077.74999999988"/>
    <s v="Term"/>
    <m/>
    <m/>
  </r>
  <r>
    <d v="2021-06-01T00:00:00"/>
    <x v="1"/>
    <n v="2021"/>
    <x v="108"/>
    <s v="C00000009"/>
    <x v="8"/>
    <s v="RA CSM 300 GSM 54kg 64m(L) X 1860mm(W)"/>
    <n v="5"/>
    <s v="T60"/>
    <n v="60"/>
    <d v="2021-06-26T00:00:00"/>
    <n v="6"/>
    <n v="2021"/>
    <n v="2295"/>
    <m/>
    <n v="2295"/>
    <n v="402372.74999999988"/>
    <s v="Term"/>
    <m/>
    <m/>
  </r>
  <r>
    <d v="2021-06-01T00:00:00"/>
    <x v="1"/>
    <n v="2021"/>
    <x v="109"/>
    <s v="C00000009"/>
    <x v="8"/>
    <s v="RA Gelcoat GP-H (20kg)"/>
    <n v="3"/>
    <s v="T60"/>
    <n v="60"/>
    <d v="2021-06-26T00:00:00"/>
    <n v="6"/>
    <n v="2021"/>
    <n v="690"/>
    <m/>
    <n v="690"/>
    <n v="403062.74999999988"/>
    <s v="Term"/>
    <m/>
    <m/>
  </r>
  <r>
    <d v="2021-06-01T00:00:00"/>
    <x v="1"/>
    <n v="2021"/>
    <x v="110"/>
    <s v="C00000010"/>
    <x v="9"/>
    <s v="RA Talcum Powder (25kg)"/>
    <n v="10"/>
    <s v="T120"/>
    <n v="120"/>
    <d v="2021-09-29T00:00:00"/>
    <n v="9"/>
    <n v="2021"/>
    <n v="550"/>
    <n v="-550"/>
    <n v="0"/>
    <n v="403612.74999999988"/>
    <s v="Term"/>
    <s v="Trsf 20/10/2021"/>
    <m/>
  </r>
  <r>
    <d v="2021-06-01T00:00:00"/>
    <x v="1"/>
    <n v="2021"/>
    <x v="110"/>
    <s v="C00000010"/>
    <x v="9"/>
    <s v="RA Butanox M50 (5kg)"/>
    <n v="4"/>
    <s v="T120"/>
    <n v="120"/>
    <d v="2021-09-29T00:00:00"/>
    <n v="9"/>
    <n v="2021"/>
    <n v="380"/>
    <n v="-380"/>
    <n v="0"/>
    <n v="403992.74999999988"/>
    <s v="Term"/>
    <s v="Trsf 20/10/2021"/>
    <m/>
  </r>
  <r>
    <d v="2021-09-01T00:00:00"/>
    <x v="4"/>
    <n v="2021"/>
    <x v="111"/>
    <s v="C00000017"/>
    <x v="16"/>
    <s v="RA Resin (25kg)"/>
    <n v="2"/>
    <s v="Cash"/>
    <n v="0"/>
    <d v="2021-09-01T00:00:00"/>
    <n v="9"/>
    <n v="2021"/>
    <n v="600"/>
    <n v="-600"/>
    <n v="0"/>
    <n v="404592.74999999988"/>
    <s v="Term"/>
    <s v="Advance payment 26/7/2021"/>
    <m/>
  </r>
  <r>
    <d v="2021-09-01T00:00:00"/>
    <x v="4"/>
    <n v="2021"/>
    <x v="111"/>
    <s v="C00000017"/>
    <x v="16"/>
    <s v="RA CSM 450 GSM TWL 30kg 64m(L) X 1040mm(W)"/>
    <n v="1"/>
    <s v="Cash"/>
    <n v="0"/>
    <d v="2021-09-01T00:00:00"/>
    <n v="9"/>
    <n v="2021"/>
    <n v="255"/>
    <n v="-255"/>
    <n v="0"/>
    <n v="404847.74999999988"/>
    <s v="Term"/>
    <s v="Advance payment 26/7/2021"/>
    <m/>
  </r>
  <r>
    <d v="2021-09-01T00:00:00"/>
    <x v="4"/>
    <n v="2021"/>
    <x v="112"/>
    <s v="C00000005"/>
    <x v="4"/>
    <s v="RA Resin 3317AW (220Kg)"/>
    <n v="1"/>
    <s v="Cash"/>
    <n v="0"/>
    <d v="2021-09-01T00:00:00"/>
    <n v="9"/>
    <n v="2021"/>
    <n v="1826"/>
    <n v="-1826"/>
    <n v="0"/>
    <n v="406673.74999999988"/>
    <s v="Cash"/>
    <s v="Advance payment 20/8/2021"/>
    <m/>
  </r>
  <r>
    <d v="2021-09-01T00:00:00"/>
    <x v="4"/>
    <n v="2021"/>
    <x v="113"/>
    <s v="C00000005"/>
    <x v="4"/>
    <s v="RA Resin 3317AW (220Kg)"/>
    <n v="1"/>
    <s v="Cash"/>
    <n v="0"/>
    <d v="2021-09-01T00:00:00"/>
    <n v="9"/>
    <n v="2021"/>
    <n v="1826"/>
    <n v="-1826"/>
    <n v="0"/>
    <n v="408499.74999999988"/>
    <s v="Cash"/>
    <s v="Advance payment 9/9/2021"/>
    <m/>
  </r>
  <r>
    <d v="2021-09-01T00:00:00"/>
    <x v="4"/>
    <n v="2021"/>
    <x v="113"/>
    <s v="C00000005"/>
    <x v="4"/>
    <s v="RA Butanox M50 (5kg)"/>
    <n v="1"/>
    <s v="Cash"/>
    <n v="0"/>
    <d v="2021-09-01T00:00:00"/>
    <n v="9"/>
    <n v="2021"/>
    <n v="100"/>
    <n v="-100"/>
    <n v="0"/>
    <n v="408599.74999999988"/>
    <s v="Cash"/>
    <s v="Advance payment 9/9/2021"/>
    <m/>
  </r>
  <r>
    <d v="2021-09-01T00:00:00"/>
    <x v="4"/>
    <n v="2021"/>
    <x v="114"/>
    <s v="C00000004"/>
    <x v="3"/>
    <s v="RA CSM 450 TWL 60kg 64m(L) X 2080mm(W)"/>
    <n v="4"/>
    <s v="T120"/>
    <n v="120"/>
    <d v="2021-12-30T00:00:00"/>
    <n v="12"/>
    <n v="2021"/>
    <n v="2016"/>
    <m/>
    <n v="2016"/>
    <n v="410615.74999999988"/>
    <s v="Term"/>
    <m/>
    <m/>
  </r>
  <r>
    <d v="2021-09-01T00:00:00"/>
    <x v="4"/>
    <n v="2021"/>
    <x v="114"/>
    <s v="C00000004"/>
    <x v="3"/>
    <s v="RA CSM 300 GSM 54kg 64m(L) X 1860mm(W)"/>
    <n v="4"/>
    <s v="T120"/>
    <n v="120"/>
    <d v="2021-12-30T00:00:00"/>
    <n v="12"/>
    <n v="2021"/>
    <n v="1814.4"/>
    <m/>
    <n v="1814.4"/>
    <n v="412430.14999999991"/>
    <s v="Term"/>
    <m/>
    <m/>
  </r>
  <r>
    <d v="2021-09-01T00:00:00"/>
    <x v="4"/>
    <n v="2021"/>
    <x v="115"/>
    <s v="C00000002"/>
    <x v="1"/>
    <s v="RA Resin 3338AW (220kg)"/>
    <n v="2"/>
    <s v="Cash"/>
    <n v="0"/>
    <d v="2021-09-01T00:00:00"/>
    <n v="9"/>
    <n v="2021"/>
    <n v="3432"/>
    <n v="-3432"/>
    <n v="0"/>
    <n v="415862.14999999991"/>
    <s v="Cash"/>
    <s v="Chq 494585,  Cleared 13/10/21"/>
    <m/>
  </r>
  <r>
    <d v="2021-09-14T00:00:00"/>
    <x v="4"/>
    <n v="2021"/>
    <x v="116"/>
    <s v="C00000003"/>
    <x v="2"/>
    <s v="RA Resin 3317AW (220Kg)"/>
    <n v="3"/>
    <s v="T45"/>
    <n v="45"/>
    <d v="2021-10-29T00:00:00"/>
    <n v="10"/>
    <n v="2021"/>
    <n v="5610"/>
    <m/>
    <n v="5610"/>
    <n v="421472.14999999991"/>
    <s v="Term"/>
    <m/>
    <m/>
  </r>
  <r>
    <d v="2021-09-14T00:00:00"/>
    <x v="4"/>
    <n v="2021"/>
    <x v="116"/>
    <s v="C00000003"/>
    <x v="2"/>
    <s v="RA Talcum Powder (25Kg)"/>
    <n v="4"/>
    <s v="T45"/>
    <n v="45"/>
    <d v="2021-10-29T00:00:00"/>
    <n v="10"/>
    <n v="2021"/>
    <n v="200"/>
    <m/>
    <n v="200"/>
    <n v="421672.14999999991"/>
    <s v="Term"/>
    <m/>
    <m/>
  </r>
  <r>
    <d v="2021-09-14T00:00:00"/>
    <x v="4"/>
    <n v="2021"/>
    <x v="116"/>
    <s v="C00000003"/>
    <x v="2"/>
    <s v="RA Butanox M50 (5kg)"/>
    <n v="6"/>
    <s v="T45"/>
    <n v="45"/>
    <d v="2021-10-29T00:00:00"/>
    <n v="10"/>
    <n v="2021"/>
    <n v="600"/>
    <m/>
    <n v="600"/>
    <n v="422272.14999999991"/>
    <s v="Term"/>
    <m/>
    <m/>
  </r>
  <r>
    <d v="2021-09-14T00:00:00"/>
    <x v="4"/>
    <n v="2021"/>
    <x v="116"/>
    <s v="C00000003"/>
    <x v="2"/>
    <s v="RA Miracle Gloss Wax"/>
    <n v="1"/>
    <s v="T45"/>
    <n v="45"/>
    <d v="2021-10-29T00:00:00"/>
    <n v="10"/>
    <n v="2021"/>
    <n v="45"/>
    <m/>
    <n v="45"/>
    <n v="422317.14999999991"/>
    <s v="Term"/>
    <m/>
    <m/>
  </r>
  <r>
    <d v="2021-09-14T00:00:00"/>
    <x v="4"/>
    <n v="2021"/>
    <x v="116"/>
    <s v="C00000003"/>
    <x v="2"/>
    <s v="RA CSM 300 GSM 54Kg 96m(L) X 1860mm(W)"/>
    <n v="1"/>
    <s v="T45"/>
    <n v="45"/>
    <d v="2021-10-29T00:00:00"/>
    <n v="10"/>
    <n v="2021"/>
    <n v="459"/>
    <m/>
    <n v="459"/>
    <n v="422776.14999999991"/>
    <s v="Term"/>
    <m/>
    <m/>
  </r>
  <r>
    <d v="2021-09-14T00:00:00"/>
    <x v="4"/>
    <n v="2021"/>
    <x v="117"/>
    <s v="C00000010"/>
    <x v="9"/>
    <s v="RA Resin 3338AW (220kg)"/>
    <n v="6"/>
    <s v="T120"/>
    <n v="120"/>
    <d v="2022-01-12T00:00:00"/>
    <n v="1"/>
    <n v="2022"/>
    <n v="10428"/>
    <n v="-179.4"/>
    <n v="10248.6"/>
    <n v="433204.14999999991"/>
    <s v="Term"/>
    <m/>
    <m/>
  </r>
  <r>
    <d v="2021-09-14T00:00:00"/>
    <x v="4"/>
    <n v="2021"/>
    <x v="117"/>
    <s v="C00000010"/>
    <x v="9"/>
    <s v="RA CSM 450 30kg 79m(L) X 1040mm(W)"/>
    <n v="10"/>
    <s v="T120"/>
    <n v="120"/>
    <d v="2022-01-12T00:00:00"/>
    <n v="1"/>
    <n v="2022"/>
    <n v="2550"/>
    <m/>
    <n v="2550"/>
    <n v="435754.14999999991"/>
    <s v="Term"/>
    <m/>
    <m/>
  </r>
  <r>
    <d v="2021-09-14T00:00:00"/>
    <x v="4"/>
    <n v="2021"/>
    <x v="117"/>
    <s v="C00000010"/>
    <x v="9"/>
    <s v="RA Talcum Powder (25kg)"/>
    <n v="10"/>
    <s v="T120"/>
    <n v="120"/>
    <d v="2022-01-12T00:00:00"/>
    <n v="1"/>
    <n v="2022"/>
    <n v="550"/>
    <m/>
    <n v="550"/>
    <n v="436304.14999999991"/>
    <s v="Term"/>
    <m/>
    <m/>
  </r>
  <r>
    <d v="2021-09-14T00:00:00"/>
    <x v="4"/>
    <n v="2021"/>
    <x v="117"/>
    <s v="C00000010"/>
    <x v="9"/>
    <s v="RA Mepoxe M (5kg)"/>
    <n v="4"/>
    <s v="T120"/>
    <n v="120"/>
    <d v="2022-01-12T00:00:00"/>
    <n v="1"/>
    <n v="2022"/>
    <n v="320"/>
    <m/>
    <n v="320"/>
    <n v="436624.14999999991"/>
    <s v="Term"/>
    <m/>
    <m/>
  </r>
  <r>
    <d v="2021-09-14T00:00:00"/>
    <x v="4"/>
    <n v="2021"/>
    <x v="117"/>
    <s v="C00000010"/>
    <x v="9"/>
    <s v="RA Aerosil (10kg)"/>
    <n v="1"/>
    <s v="T120"/>
    <n v="120"/>
    <d v="2022-01-12T00:00:00"/>
    <n v="1"/>
    <n v="2022"/>
    <n v="360"/>
    <m/>
    <n v="360"/>
    <n v="436984.14999999991"/>
    <s v="Term"/>
    <m/>
    <m/>
  </r>
  <r>
    <d v="2021-09-21T00:00:00"/>
    <x v="4"/>
    <n v="2021"/>
    <x v="118"/>
    <s v="C00000018"/>
    <x v="17"/>
    <s v="RA Resin 3317AW (220Kg)"/>
    <n v="4"/>
    <s v="Cash"/>
    <n v="0"/>
    <d v="2021-09-21T00:00:00"/>
    <n v="9"/>
    <n v="2021"/>
    <n v="6952"/>
    <n v="-6952"/>
    <n v="0"/>
    <n v="443936.14999999991"/>
    <s v="Cash"/>
    <s v="Trsf 21/9/2021"/>
    <m/>
  </r>
  <r>
    <d v="2021-09-21T00:00:00"/>
    <x v="4"/>
    <n v="2021"/>
    <x v="118"/>
    <s v="C00000018"/>
    <x v="17"/>
    <s v="RA CSM 450 30kg 79m(L) X 1040mm(W)"/>
    <n v="10"/>
    <s v="Cash"/>
    <n v="0"/>
    <d v="2021-09-21T00:00:00"/>
    <n v="9"/>
    <n v="2021"/>
    <n v="2400"/>
    <n v="-2400"/>
    <n v="0"/>
    <n v="446336.14999999991"/>
    <s v="Cash"/>
    <s v="Trsf 21/9/2021"/>
    <m/>
  </r>
  <r>
    <d v="2021-09-21T00:00:00"/>
    <x v="4"/>
    <n v="2021"/>
    <x v="118"/>
    <s v="C00000018"/>
    <x v="17"/>
    <s v="RA Mepoxe M (5kg)"/>
    <n v="3"/>
    <s v="Cash"/>
    <n v="0"/>
    <d v="2021-09-21T00:00:00"/>
    <n v="9"/>
    <n v="2021"/>
    <n v="240"/>
    <n v="-240"/>
    <n v="0"/>
    <n v="446576.14999999991"/>
    <s v="Cash"/>
    <s v="Trsf 21/9/2021"/>
    <m/>
  </r>
  <r>
    <d v="2021-09-25T00:00:00"/>
    <x v="4"/>
    <n v="2021"/>
    <x v="119"/>
    <s v="C00000001"/>
    <x v="0"/>
    <s v="RA Resin 3317AW (220Kg)"/>
    <n v="1"/>
    <s v="Cash"/>
    <n v="0"/>
    <d v="2021-09-25T00:00:00"/>
    <n v="9"/>
    <n v="2021"/>
    <n v="1870"/>
    <n v="-1870"/>
    <n v="0"/>
    <n v="448446.14999999991"/>
    <s v="Cash"/>
    <s v="Trsf 4/10/2021"/>
    <m/>
  </r>
  <r>
    <d v="2021-09-27T00:00:00"/>
    <x v="4"/>
    <n v="2021"/>
    <x v="120"/>
    <s v="C00000004"/>
    <x v="3"/>
    <s v="RA Resin 3338AW (220kg)"/>
    <n v="5"/>
    <s v="T120"/>
    <n v="120"/>
    <d v="2022-01-25T00:00:00"/>
    <n v="1"/>
    <n v="2022"/>
    <n v="8690"/>
    <m/>
    <n v="8690"/>
    <n v="457136.14999999991"/>
    <s v="Term"/>
    <m/>
    <m/>
  </r>
  <r>
    <d v="2021-09-27T00:00:00"/>
    <x v="4"/>
    <n v="2021"/>
    <x v="120"/>
    <s v="C00000004"/>
    <x v="3"/>
    <s v="RA Resin 3338NW (220kg)"/>
    <n v="1"/>
    <s v="T120"/>
    <n v="120"/>
    <d v="2022-01-25T00:00:00"/>
    <n v="1"/>
    <n v="2022"/>
    <n v="1738"/>
    <m/>
    <n v="1738"/>
    <n v="458874.14999999991"/>
    <s v="Term"/>
    <m/>
    <m/>
  </r>
  <r>
    <d v="2021-09-27T00:00:00"/>
    <x v="4"/>
    <n v="2021"/>
    <x v="120"/>
    <s v="C00000004"/>
    <x v="3"/>
    <s v="RA CSM 450 TWL 60kg 64m(L) X 2080mm(W)"/>
    <n v="4"/>
    <s v="T120"/>
    <n v="120"/>
    <d v="2022-01-25T00:00:00"/>
    <n v="1"/>
    <n v="2022"/>
    <n v="2016"/>
    <m/>
    <n v="2016"/>
    <n v="460890.14999999991"/>
    <s v="Term"/>
    <m/>
    <m/>
  </r>
  <r>
    <d v="2021-09-27T00:00:00"/>
    <x v="4"/>
    <n v="2021"/>
    <x v="120"/>
    <s v="C00000004"/>
    <x v="3"/>
    <s v="RA Mepoxe M (5kg)"/>
    <n v="1"/>
    <s v="T120"/>
    <n v="120"/>
    <d v="2022-01-25T00:00:00"/>
    <n v="1"/>
    <n v="2022"/>
    <n v="80"/>
    <m/>
    <n v="80"/>
    <n v="460970.14999999991"/>
    <s v="Term"/>
    <m/>
    <m/>
  </r>
  <r>
    <d v="2021-09-28T00:00:00"/>
    <x v="4"/>
    <n v="2021"/>
    <x v="121"/>
    <s v="C00000005"/>
    <x v="4"/>
    <s v="RA Resin 3317AW (220Kg)"/>
    <n v="1"/>
    <s v="Cash"/>
    <n v="0"/>
    <d v="2021-09-28T00:00:00"/>
    <n v="9"/>
    <n v="2021"/>
    <n v="1826"/>
    <n v="-1826"/>
    <n v="0"/>
    <n v="462796.14999999991"/>
    <s v="Term"/>
    <s v="Chq CIMB 000086, cleared 8/10/2021"/>
    <m/>
  </r>
  <r>
    <d v="2021-09-30T00:00:00"/>
    <x v="4"/>
    <n v="2021"/>
    <x v="122"/>
    <s v="C00000004"/>
    <x v="3"/>
    <s v="RA Butanox M50 (5Kg)"/>
    <n v="3"/>
    <s v="T120"/>
    <n v="120"/>
    <d v="2022-01-28T00:00:00"/>
    <n v="1"/>
    <n v="2022"/>
    <n v="240"/>
    <m/>
    <n v="240"/>
    <n v="463036.14999999991"/>
    <s v="Term"/>
    <m/>
    <m/>
  </r>
  <r>
    <d v="2021-10-01T00:00:00"/>
    <x v="5"/>
    <n v="2021"/>
    <x v="123"/>
    <s v="C00000006"/>
    <x v="5"/>
    <s v="RA Gelcoat GP-H (20Kg)"/>
    <n v="1"/>
    <s v="Cash"/>
    <n v="0"/>
    <d v="2021-10-01T00:00:00"/>
    <n v="10"/>
    <n v="2021"/>
    <n v="240"/>
    <m/>
    <n v="240"/>
    <n v="463276.14999999991"/>
    <s v="Cash"/>
    <m/>
    <m/>
  </r>
  <r>
    <d v="2021-10-02T00:00:00"/>
    <x v="5"/>
    <n v="2021"/>
    <x v="124"/>
    <s v="C00000019"/>
    <x v="18"/>
    <s v="RA Resin 3338AW (220kg)"/>
    <n v="2"/>
    <s v="Cash"/>
    <n v="0"/>
    <d v="2021-10-02T00:00:00"/>
    <n v="10"/>
    <n v="2021"/>
    <n v="3696"/>
    <n v="-3696"/>
    <n v="0"/>
    <n v="466972.14999999991"/>
    <s v="Cash"/>
    <s v="Trsf 2/10/2021"/>
    <m/>
  </r>
  <r>
    <d v="2021-10-02T00:00:00"/>
    <x v="5"/>
    <n v="2021"/>
    <x v="124"/>
    <s v="C00000019"/>
    <x v="18"/>
    <s v="RA CSM 450 GSM 54kg 64m(L) X 1860mm(W)"/>
    <n v="1"/>
    <s v="Cash"/>
    <n v="0"/>
    <d v="2021-10-02T00:00:00"/>
    <n v="10"/>
    <n v="2021"/>
    <n v="475.2"/>
    <n v="-475.2"/>
    <n v="0"/>
    <n v="467447.34999999992"/>
    <s v="Cash"/>
    <s v="Trsf 2/10/2021"/>
    <m/>
  </r>
  <r>
    <d v="2021-10-02T00:00:00"/>
    <x v="5"/>
    <n v="2021"/>
    <x v="124"/>
    <s v="C00000019"/>
    <x v="18"/>
    <s v="RE Frekote 770NC (1 Gallon)"/>
    <n v="2"/>
    <s v="Cash"/>
    <n v="0"/>
    <d v="2021-10-02T00:00:00"/>
    <n v="10"/>
    <n v="2021"/>
    <n v="720"/>
    <n v="-720"/>
    <n v="0"/>
    <n v="468167.34999999992"/>
    <s v="Cash"/>
    <s v="Trsf 2/10/2021"/>
    <m/>
  </r>
  <r>
    <d v="2021-10-02T00:00:00"/>
    <x v="5"/>
    <n v="2021"/>
    <x v="124"/>
    <s v="C00000019"/>
    <x v="18"/>
    <s v="RA Talcum Powder (25kg)"/>
    <n v="3"/>
    <s v="Cash"/>
    <n v="0"/>
    <d v="2021-10-02T00:00:00"/>
    <n v="10"/>
    <n v="2021"/>
    <n v="165"/>
    <n v="-165"/>
    <n v="0"/>
    <n v="468332.34999999992"/>
    <s v="Cash"/>
    <s v="Trsf 2/10/2021"/>
    <m/>
  </r>
  <r>
    <d v="2021-10-05T00:00:00"/>
    <x v="5"/>
    <n v="2021"/>
    <x v="125"/>
    <s v="C00000019"/>
    <x v="18"/>
    <s v="RA Butanox M50 (5kg)"/>
    <n v="1"/>
    <s v="Cash"/>
    <n v="0"/>
    <d v="2021-10-05T00:00:00"/>
    <n v="10"/>
    <n v="2021"/>
    <n v="100"/>
    <n v="-100"/>
    <n v="0"/>
    <n v="468432.34999999992"/>
    <s v="Cash"/>
    <s v="Trsf 11/10/2021"/>
    <m/>
  </r>
  <r>
    <d v="2021-10-05T00:00:00"/>
    <x v="5"/>
    <n v="2021"/>
    <x v="126"/>
    <s v="C00000010"/>
    <x v="9"/>
    <s v="RA Resin 3338AW (220kg)"/>
    <n v="6"/>
    <s v="T120"/>
    <n v="120"/>
    <d v="2022-02-02T00:00:00"/>
    <n v="2"/>
    <n v="2022"/>
    <n v="10428"/>
    <m/>
    <n v="10428"/>
    <n v="478860.34999999992"/>
    <s v="Term"/>
    <m/>
    <m/>
  </r>
  <r>
    <d v="2021-10-05T00:00:00"/>
    <x v="5"/>
    <n v="2021"/>
    <x v="126"/>
    <s v="C00000010"/>
    <x v="9"/>
    <s v="RA CSM 450 30kg 79m(L) X 1040mm(W)"/>
    <n v="4"/>
    <s v="T120"/>
    <n v="120"/>
    <d v="2022-02-02T00:00:00"/>
    <n v="2"/>
    <n v="2022"/>
    <n v="1258"/>
    <m/>
    <n v="1258"/>
    <n v="480118.34999999992"/>
    <s v="Term"/>
    <m/>
    <m/>
  </r>
  <r>
    <d v="2021-10-05T00:00:00"/>
    <x v="5"/>
    <n v="2021"/>
    <x v="126"/>
    <s v="C00000010"/>
    <x v="9"/>
    <s v="RA Talcum Powder (25kg)"/>
    <n v="5"/>
    <s v="T120"/>
    <n v="120"/>
    <d v="2022-02-02T00:00:00"/>
    <n v="2"/>
    <n v="2022"/>
    <n v="275"/>
    <m/>
    <n v="275"/>
    <n v="480393.34999999992"/>
    <s v="Term"/>
    <m/>
    <m/>
  </r>
  <r>
    <d v="2021-10-05T00:00:00"/>
    <x v="5"/>
    <n v="2021"/>
    <x v="126"/>
    <s v="C00000010"/>
    <x v="9"/>
    <s v="RA Butanox M50 (5kg)"/>
    <n v="2"/>
    <s v="T120"/>
    <n v="120"/>
    <d v="2022-02-02T00:00:00"/>
    <n v="2"/>
    <n v="2022"/>
    <n v="160"/>
    <m/>
    <n v="160"/>
    <n v="480553.34999999992"/>
    <s v="Term"/>
    <m/>
    <m/>
  </r>
  <r>
    <d v="2021-10-07T00:00:00"/>
    <x v="5"/>
    <n v="2021"/>
    <x v="127"/>
    <s v="C00000003"/>
    <x v="2"/>
    <s v="RF Resin 3317AW (220Kg)"/>
    <n v="1"/>
    <s v="T45"/>
    <n v="45"/>
    <d v="2021-11-21T00:00:00"/>
    <n v="11"/>
    <n v="2021"/>
    <n v="1870"/>
    <m/>
    <n v="1870"/>
    <n v="482423.34999999992"/>
    <s v="Term"/>
    <m/>
    <m/>
  </r>
  <r>
    <d v="2021-10-07T00:00:00"/>
    <x v="5"/>
    <n v="2021"/>
    <x v="127"/>
    <s v="C00000003"/>
    <x v="2"/>
    <s v="RA Talcum Powder (25Kg)"/>
    <n v="6"/>
    <s v="T45"/>
    <n v="45"/>
    <d v="2021-11-21T00:00:00"/>
    <n v="11"/>
    <n v="2021"/>
    <n v="300"/>
    <m/>
    <n v="300"/>
    <n v="482723.34999999992"/>
    <s v="Term"/>
    <m/>
    <m/>
  </r>
  <r>
    <d v="2021-10-07T00:00:00"/>
    <x v="5"/>
    <n v="2021"/>
    <x v="127"/>
    <s v="C00000003"/>
    <x v="2"/>
    <s v="RA Mepoxe M (5kg)"/>
    <n v="2"/>
    <s v="T45"/>
    <n v="45"/>
    <d v="2021-11-21T00:00:00"/>
    <n v="11"/>
    <n v="2021"/>
    <n v="160"/>
    <m/>
    <n v="160"/>
    <n v="482883.34999999992"/>
    <s v="Term"/>
    <m/>
    <m/>
  </r>
  <r>
    <d v="2021-10-08T00:00:00"/>
    <x v="5"/>
    <n v="2021"/>
    <x v="128"/>
    <s v="C00000003"/>
    <x v="2"/>
    <s v="RI Silicone Rubber (25kg)"/>
    <n v="1"/>
    <s v="T45"/>
    <n v="45"/>
    <d v="2021-11-22T00:00:00"/>
    <n v="11"/>
    <n v="2021"/>
    <n v="1300"/>
    <m/>
    <n v="1300"/>
    <n v="484183.34999999992"/>
    <s v="Term"/>
    <m/>
    <m/>
  </r>
  <r>
    <d v="2021-10-09T00:00:00"/>
    <x v="5"/>
    <n v="2021"/>
    <x v="129"/>
    <s v="C00000020"/>
    <x v="19"/>
    <s v="RA Nor 3338NW (220Kg)"/>
    <n v="1"/>
    <s v="Cash"/>
    <n v="0"/>
    <d v="2021-10-09T00:00:00"/>
    <n v="10"/>
    <n v="2021"/>
    <n v="1760"/>
    <n v="-1760"/>
    <n v="0"/>
    <n v="485943.34999999992"/>
    <s v="Cash"/>
    <s v="Trsf 11/10/2021"/>
    <m/>
  </r>
  <r>
    <d v="2021-10-11T00:00:00"/>
    <x v="5"/>
    <n v="2021"/>
    <x v="130"/>
    <s v="C00000013"/>
    <x v="12"/>
    <s v="RA Talcum Powder (25kg)"/>
    <n v="2"/>
    <s v="Cash"/>
    <n v="0"/>
    <d v="2021-10-11T00:00:00"/>
    <n v="10"/>
    <n v="2021"/>
    <n v="125"/>
    <n v="-125"/>
    <n v="0"/>
    <n v="486068.34999999992"/>
    <s v="Cash"/>
    <s v="Trsf 11/10/2021"/>
    <m/>
  </r>
  <r>
    <d v="2021-10-11T00:00:00"/>
    <x v="5"/>
    <n v="2021"/>
    <x v="130"/>
    <s v="C00000013"/>
    <x v="12"/>
    <s v="RA Mepoxe M (5kg)"/>
    <n v="1"/>
    <s v="Cash"/>
    <n v="0"/>
    <d v="2021-10-11T00:00:00"/>
    <n v="10"/>
    <n v="2021"/>
    <n v="80"/>
    <n v="-80"/>
    <n v="0"/>
    <n v="486148.34999999992"/>
    <s v="Cash"/>
    <s v="Trsf 11/10/2021"/>
    <m/>
  </r>
  <r>
    <d v="2021-10-12T00:00:00"/>
    <x v="5"/>
    <n v="2021"/>
    <x v="131"/>
    <s v="C00000020"/>
    <x v="19"/>
    <s v="RA Resin SHCP268W (225kg)"/>
    <n v="4"/>
    <s v="Cash"/>
    <n v="0"/>
    <d v="2021-10-12T00:00:00"/>
    <n v="10"/>
    <n v="2021"/>
    <n v="7650"/>
    <n v="-7650"/>
    <n v="0"/>
    <n v="493798.34999999992"/>
    <s v="Cash"/>
    <s v="Trsf 13/10/2021"/>
    <m/>
  </r>
  <r>
    <d v="2021-10-12T00:00:00"/>
    <x v="5"/>
    <n v="2021"/>
    <x v="131"/>
    <s v="C00000020"/>
    <x v="19"/>
    <s v="RA CSM 450 TWL (37Kg) 1040mm"/>
    <n v="10"/>
    <s v="Cash"/>
    <n v="0"/>
    <d v="2021-10-12T00:00:00"/>
    <n v="10"/>
    <n v="2021"/>
    <n v="3182"/>
    <n v="-3182"/>
    <n v="0"/>
    <n v="496980.34999999992"/>
    <s v="Cash"/>
    <s v="Trsf 13/10/2021"/>
    <m/>
  </r>
  <r>
    <d v="2021-10-12T00:00:00"/>
    <x v="5"/>
    <n v="2021"/>
    <x v="131"/>
    <s v="C00000020"/>
    <x v="19"/>
    <s v="RA Talcum Powder (25kg)"/>
    <n v="2"/>
    <s v="Cash"/>
    <n v="0"/>
    <d v="2021-10-12T00:00:00"/>
    <n v="10"/>
    <n v="2021"/>
    <n v="125"/>
    <n v="-125"/>
    <n v="0"/>
    <n v="497105.34999999992"/>
    <s v="Cash"/>
    <s v="Trsf 13/10/2021"/>
    <m/>
  </r>
  <r>
    <d v="2021-10-12T00:00:00"/>
    <x v="5"/>
    <n v="2021"/>
    <x v="131"/>
    <s v="C00000020"/>
    <x v="19"/>
    <s v="RA Mepoxe M (5kg)"/>
    <n v="4"/>
    <s v="Cash"/>
    <n v="0"/>
    <d v="2021-10-12T00:00:00"/>
    <n v="10"/>
    <n v="2021"/>
    <n v="320"/>
    <n v="-320"/>
    <n v="0"/>
    <n v="497425.34999999992"/>
    <s v="Cash"/>
    <s v="Trsf 13/10/2021"/>
    <m/>
  </r>
  <r>
    <d v="2021-10-12T00:00:00"/>
    <x v="5"/>
    <n v="2021"/>
    <x v="131"/>
    <s v="C00000020"/>
    <x v="19"/>
    <s v="RA Woven Roving E-600 (45kg) 1120mm"/>
    <n v="4"/>
    <s v="Cash"/>
    <n v="0"/>
    <d v="2021-10-12T00:00:00"/>
    <n v="10"/>
    <n v="2021"/>
    <n v="1350"/>
    <n v="-1350"/>
    <n v="0"/>
    <n v="498775.34999999992"/>
    <s v="Cash"/>
    <s v="Trsf 13/10/2021"/>
    <m/>
  </r>
  <r>
    <d v="2021-10-13T00:00:00"/>
    <x v="5"/>
    <n v="2021"/>
    <x v="132"/>
    <s v="C00000019"/>
    <x v="18"/>
    <s v="RA Resin 3338AW (220kg)"/>
    <n v="2"/>
    <s v="Cash"/>
    <n v="0"/>
    <d v="2021-10-13T00:00:00"/>
    <n v="10"/>
    <n v="2021"/>
    <n v="3696"/>
    <n v="-3696"/>
    <n v="0"/>
    <n v="502471.34999999992"/>
    <s v="Cash"/>
    <s v="Trsf 14/10/2021"/>
    <m/>
  </r>
  <r>
    <d v="2021-10-13T00:00:00"/>
    <x v="5"/>
    <n v="2021"/>
    <x v="132"/>
    <s v="C00000019"/>
    <x v="18"/>
    <s v="RG CSM 300 GSM 54Kg 96m(L) X 1860mm(W)"/>
    <n v="2"/>
    <s v="Cash"/>
    <n v="0"/>
    <d v="2021-10-13T00:00:00"/>
    <n v="10"/>
    <n v="2021"/>
    <n v="950.4"/>
    <n v="-950.4"/>
    <n v="0"/>
    <n v="503421.74999999994"/>
    <s v="Cash"/>
    <s v="Trsf 14/10/2021"/>
    <m/>
  </r>
  <r>
    <d v="2021-10-13T00:00:00"/>
    <x v="5"/>
    <n v="2021"/>
    <x v="132"/>
    <s v="C00000019"/>
    <x v="18"/>
    <s v="RA Aerosil (Silica Fume) (10Kg)"/>
    <n v="1"/>
    <s v="Cash"/>
    <n v="0"/>
    <d v="2021-10-13T00:00:00"/>
    <n v="10"/>
    <n v="2021"/>
    <n v="360"/>
    <n v="-360"/>
    <n v="0"/>
    <n v="503781.74999999994"/>
    <s v="Cash"/>
    <s v="Trsf 14/10/2021"/>
    <m/>
  </r>
  <r>
    <d v="2021-10-14T00:00:00"/>
    <x v="5"/>
    <n v="2021"/>
    <x v="133"/>
    <s v="C00000019"/>
    <x v="18"/>
    <s v="RJ TR104 Hi Temp Wax"/>
    <n v="6"/>
    <s v="Cash"/>
    <n v="0"/>
    <d v="2021-10-14T00:00:00"/>
    <n v="10"/>
    <n v="2021"/>
    <n v="300"/>
    <n v="-300"/>
    <n v="0"/>
    <n v="504081.74999999994"/>
    <s v="Cash"/>
    <s v="Trsf 14/10/2021"/>
    <m/>
  </r>
  <r>
    <d v="2021-10-14T00:00:00"/>
    <x v="5"/>
    <n v="2021"/>
    <x v="133"/>
    <s v="C00000019"/>
    <x v="18"/>
    <s v="RA Butanox M50 (5kg)"/>
    <n v="1"/>
    <s v="Cash"/>
    <n v="0"/>
    <d v="2021-10-14T00:00:00"/>
    <n v="10"/>
    <n v="2021"/>
    <n v="100"/>
    <n v="-100"/>
    <n v="0"/>
    <n v="504181.74999999994"/>
    <s v="Cash"/>
    <s v="Trsf 14/10/2021"/>
    <m/>
  </r>
  <r>
    <d v="2021-10-14T00:00:00"/>
    <x v="5"/>
    <n v="2021"/>
    <x v="134"/>
    <s v="C00000009"/>
    <x v="8"/>
    <s v="RA CSM 450 TWL 60kg 64m(L) X 2080mm(W)"/>
    <n v="10"/>
    <s v="T60"/>
    <n v="60"/>
    <d v="2021-12-13T00:00:00"/>
    <n v="12"/>
    <n v="2021"/>
    <n v="5100"/>
    <m/>
    <n v="5100"/>
    <n v="509281.74999999994"/>
    <s v="Term"/>
    <m/>
    <m/>
  </r>
  <r>
    <d v="2021-10-15T00:00:00"/>
    <x v="5"/>
    <n v="2021"/>
    <x v="135"/>
    <s v="C00000014"/>
    <x v="13"/>
    <s v="RA VE Resin (25kg)"/>
    <n v="3"/>
    <s v="Cash"/>
    <n v="0"/>
    <d v="2021-10-15T00:00:00"/>
    <n v="10"/>
    <n v="2021"/>
    <n v="2025"/>
    <n v="-2025"/>
    <n v="0"/>
    <n v="511306.74999999994"/>
    <s v="Cash"/>
    <s v="Cash 17/10/2021"/>
    <m/>
  </r>
  <r>
    <d v="2021-10-15T00:00:00"/>
    <x v="5"/>
    <n v="2021"/>
    <x v="135"/>
    <s v="C00000014"/>
    <x v="13"/>
    <s v="RA CSM 450 TWL (37Kg) 1040mm"/>
    <n v="2"/>
    <s v="Cash"/>
    <n v="0"/>
    <d v="2021-10-15T00:00:00"/>
    <n v="10"/>
    <n v="2021"/>
    <n v="516"/>
    <n v="-516"/>
    <n v="0"/>
    <n v="511822.74999999994"/>
    <s v="Cash"/>
    <s v="Cash 17/10/2021"/>
    <m/>
  </r>
  <r>
    <d v="2021-10-15T00:00:00"/>
    <x v="5"/>
    <n v="2021"/>
    <x v="135"/>
    <s v="C00000014"/>
    <x v="13"/>
    <s v="RA Talcum Powder (25kg)"/>
    <n v="1"/>
    <s v="Cash"/>
    <n v="0"/>
    <d v="2021-10-15T00:00:00"/>
    <n v="10"/>
    <n v="2021"/>
    <n v="55"/>
    <n v="-55"/>
    <n v="0"/>
    <n v="511877.74999999994"/>
    <s v="Cash"/>
    <s v="Cash 17/10/2021"/>
    <m/>
  </r>
  <r>
    <d v="2021-10-15T00:00:00"/>
    <x v="5"/>
    <n v="2021"/>
    <x v="135"/>
    <s v="C00000014"/>
    <x v="13"/>
    <s v="RA Mepoxe M (5kg)"/>
    <n v="1"/>
    <s v="Cash"/>
    <n v="0"/>
    <d v="2021-10-15T00:00:00"/>
    <n v="10"/>
    <n v="2021"/>
    <n v="80"/>
    <n v="-80"/>
    <n v="0"/>
    <n v="511957.74999999994"/>
    <s v="Cash"/>
    <s v="Cash 17/10/2021"/>
    <m/>
  </r>
  <r>
    <d v="2021-10-15T00:00:00"/>
    <x v="5"/>
    <n v="2021"/>
    <x v="136"/>
    <s v="C00000005"/>
    <x v="4"/>
    <s v="RA Resin 3317AW (220Kg)"/>
    <n v="1"/>
    <s v="Cash"/>
    <n v="0"/>
    <d v="2021-10-15T00:00:00"/>
    <n v="10"/>
    <n v="2021"/>
    <n v="1826"/>
    <m/>
    <n v="1826"/>
    <n v="513783.74999999994"/>
    <s v="Cash"/>
    <m/>
    <m/>
  </r>
  <r>
    <d v="2021-10-15T00:00:00"/>
    <x v="5"/>
    <n v="2021"/>
    <x v="136"/>
    <s v="C00000005"/>
    <x v="4"/>
    <s v="RA Butanox M50 (5kg)"/>
    <n v="1"/>
    <s v="Cash"/>
    <n v="0"/>
    <d v="2021-10-15T00:00:00"/>
    <n v="10"/>
    <n v="2021"/>
    <n v="100"/>
    <m/>
    <n v="100"/>
    <n v="513883.74999999994"/>
    <s v="Cash"/>
    <m/>
    <m/>
  </r>
  <r>
    <d v="2021-10-15T00:00:00"/>
    <x v="5"/>
    <n v="2021"/>
    <x v="137"/>
    <s v="C00000020"/>
    <x v="19"/>
    <s v="RA CSM 450 30kg 79m(L) X 1040mm(W)"/>
    <n v="2"/>
    <s v="Cash"/>
    <n v="0"/>
    <d v="2021-10-15T00:00:00"/>
    <n v="10"/>
    <n v="2021"/>
    <n v="636.4"/>
    <n v="-636.4"/>
    <n v="0"/>
    <n v="514520.14999999997"/>
    <s v="Cash"/>
    <s v="Trsf 16/10/2021"/>
    <m/>
  </r>
  <r>
    <d v="2021-10-15T00:00:00"/>
    <x v="5"/>
    <n v="2021"/>
    <x v="137"/>
    <s v="C00000020"/>
    <x v="19"/>
    <s v="RA Woven Roving E-600 (45kg) 1120mm"/>
    <n v="2"/>
    <s v="Cash"/>
    <n v="0"/>
    <d v="2021-10-15T00:00:00"/>
    <n v="10"/>
    <n v="2021"/>
    <n v="675"/>
    <n v="-675"/>
    <n v="0"/>
    <n v="515195.14999999997"/>
    <s v="Cash"/>
    <s v="Trsf 16/10/2021"/>
    <m/>
  </r>
  <r>
    <d v="2021-10-18T00:00:00"/>
    <x v="5"/>
    <n v="2021"/>
    <x v="138"/>
    <s v="C00000020"/>
    <x v="19"/>
    <s v="RA GP ResinW (225Kg)"/>
    <n v="2"/>
    <s v="Cash"/>
    <n v="0"/>
    <d v="2021-10-18T00:00:00"/>
    <n v="10"/>
    <n v="2021"/>
    <n v="3825"/>
    <m/>
    <n v="3825"/>
    <n v="519020.14999999997"/>
    <s v="Cash"/>
    <m/>
    <m/>
  </r>
  <r>
    <d v="2021-10-18T00:00:00"/>
    <x v="5"/>
    <n v="2021"/>
    <x v="138"/>
    <s v="C00000020"/>
    <x v="19"/>
    <s v="RA Nor 3338W (220Kg)"/>
    <n v="2"/>
    <s v="Cash"/>
    <n v="0"/>
    <d v="2021-10-18T00:00:00"/>
    <n v="10"/>
    <n v="2021"/>
    <n v="3740"/>
    <m/>
    <n v="3740"/>
    <n v="522760.14999999997"/>
    <s v="Cash"/>
    <m/>
    <m/>
  </r>
  <r>
    <d v="2021-10-18T00:00:00"/>
    <x v="5"/>
    <n v="2021"/>
    <x v="138"/>
    <s v="C00000020"/>
    <x v="19"/>
    <s v="RA CSM 450 TWL (37Kg) 1040mm"/>
    <n v="6"/>
    <s v="Cash"/>
    <n v="0"/>
    <d v="2021-10-18T00:00:00"/>
    <n v="10"/>
    <n v="2021"/>
    <n v="1909.2"/>
    <m/>
    <n v="1909.2"/>
    <n v="524669.35"/>
    <s v="Cash"/>
    <m/>
    <m/>
  </r>
  <r>
    <d v="2021-10-18T00:00:00"/>
    <x v="5"/>
    <n v="2021"/>
    <x v="138"/>
    <s v="C00000020"/>
    <x v="19"/>
    <s v="RA Talcum Powder (25kg)"/>
    <n v="7"/>
    <s v="Cash"/>
    <n v="0"/>
    <d v="2021-10-18T00:00:00"/>
    <n v="10"/>
    <n v="2021"/>
    <n v="437.5"/>
    <m/>
    <n v="437.5"/>
    <n v="525106.85"/>
    <s v="Cash"/>
    <m/>
    <m/>
  </r>
  <r>
    <d v="2021-10-18T00:00:00"/>
    <x v="5"/>
    <n v="2021"/>
    <x v="138"/>
    <s v="C00000020"/>
    <x v="19"/>
    <s v="RA Mepoxe M (5kg)"/>
    <n v="2"/>
    <s v="Cash"/>
    <n v="0"/>
    <d v="2021-10-18T00:00:00"/>
    <n v="10"/>
    <n v="2021"/>
    <n v="160"/>
    <m/>
    <n v="160"/>
    <n v="525266.85"/>
    <s v="Cash"/>
    <m/>
    <m/>
  </r>
  <r>
    <d v="2021-10-18T00:00:00"/>
    <x v="5"/>
    <n v="2021"/>
    <x v="138"/>
    <s v="C00000020"/>
    <x v="19"/>
    <s v="RA Woven Roving E-600 (45kg) 1120mm"/>
    <n v="9"/>
    <s v="Cash"/>
    <n v="0"/>
    <d v="2021-10-18T00:00:00"/>
    <n v="10"/>
    <n v="2021"/>
    <n v="3037.5"/>
    <m/>
    <n v="3037.5"/>
    <n v="528304.35"/>
    <s v="Cash"/>
    <m/>
    <m/>
  </r>
  <r>
    <d v="2021-10-19T00:00:00"/>
    <x v="5"/>
    <n v="2021"/>
    <x v="139"/>
    <s v="C00000020"/>
    <x v="19"/>
    <s v="RK Smooth Cream (25kg)"/>
    <n v="1"/>
    <s v="Cash"/>
    <n v="0"/>
    <d v="2021-10-19T00:00:00"/>
    <n v="10"/>
    <n v="2021"/>
    <n v="1000"/>
    <m/>
    <n v="1000"/>
    <n v="529304.35"/>
    <s v="Cash"/>
    <m/>
    <m/>
  </r>
  <r>
    <d v="2021-10-20T00:00:00"/>
    <x v="5"/>
    <n v="2021"/>
    <x v="140"/>
    <s v="C00000020"/>
    <x v="19"/>
    <s v="RA GP ResinW (225Kg)"/>
    <n v="2"/>
    <s v="Cash"/>
    <n v="0"/>
    <d v="2021-10-20T00:00:00"/>
    <n v="10"/>
    <n v="2021"/>
    <n v="3825"/>
    <m/>
    <n v="3825"/>
    <n v="533129.35"/>
    <s v="Cash"/>
    <m/>
    <m/>
  </r>
  <r>
    <d v="2021-10-20T00:00:00"/>
    <x v="5"/>
    <n v="2021"/>
    <x v="140"/>
    <s v="C00000020"/>
    <x v="19"/>
    <s v="RA Nor 3338W (220Kg)"/>
    <n v="1"/>
    <s v="Cash"/>
    <n v="0"/>
    <d v="2021-10-20T00:00:00"/>
    <n v="10"/>
    <n v="2021"/>
    <n v="1870"/>
    <m/>
    <n v="1870"/>
    <n v="534999.35"/>
    <s v="Cash"/>
    <m/>
    <m/>
  </r>
  <r>
    <d v="2021-10-20T00:00:00"/>
    <x v="5"/>
    <n v="2021"/>
    <x v="140"/>
    <s v="C00000020"/>
    <x v="19"/>
    <s v="RA CSM 450 TWL (37Kg) 1040mm"/>
    <n v="12"/>
    <s v="Cash"/>
    <n v="0"/>
    <d v="2021-10-20T00:00:00"/>
    <n v="10"/>
    <n v="2021"/>
    <n v="3818.4"/>
    <m/>
    <n v="3818.4"/>
    <n v="538817.75"/>
    <s v="Cash"/>
    <m/>
    <m/>
  </r>
  <r>
    <d v="2021-10-20T00:00:00"/>
    <x v="5"/>
    <n v="2021"/>
    <x v="140"/>
    <s v="C00000020"/>
    <x v="19"/>
    <s v="RA Mepoxe M (5kg)"/>
    <n v="2"/>
    <s v="Cash"/>
    <n v="0"/>
    <d v="2021-10-20T00:00:00"/>
    <n v="10"/>
    <n v="2021"/>
    <n v="160"/>
    <m/>
    <n v="160"/>
    <n v="538977.75"/>
    <s v="Cash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x v="0"/>
    <x v="0"/>
    <x v="0"/>
    <x v="0"/>
    <x v="0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x v="0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x v="0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x v="1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x v="1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x v="0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x v="0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x v="0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x v="2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x v="2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x v="3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x v="2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x v="0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x v="0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x v="0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x v="3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x v="3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x v="3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x v="4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x v="4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x v="2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x v="2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x v="0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x v="0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x v="0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x v="0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x v="2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x v="5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x v="5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x v="6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x v="6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x v="6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x v="6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x v="7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x v="2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x v="2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x v="2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x v="8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x v="8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x v="0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x v="9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x v="9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x v="9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x v="9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x v="9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x v="7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x v="7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x v="7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x v="0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x v="0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x v="0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x v="3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x v="3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x v="3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x v="3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x v="3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x v="3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x v="3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x v="0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x v="0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x v="3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x v="3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x v="3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x v="3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x v="3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x v="9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x v="9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x v="9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x v="9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x v="0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x v="0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x v="4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x v="2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x v="2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x v="2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x v="2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x v="3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x v="3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x v="3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x v="3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x v="3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x v="3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x v="3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x v="0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x v="0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x v="6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x v="6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x v="6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x v="2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x v="2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x v="0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x v="0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x v="0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x v="4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x v="4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x v="9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x v="9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x v="9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x v="9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x v="2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x v="2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x v="0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x v="0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x v="4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x v="5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x v="5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x v="5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x v="5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x v="0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x v="0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x v="4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x v="4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x v="8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x v="8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x v="0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x v="0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x v="9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x v="9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x v="9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x v="9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x v="9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x v="9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x v="7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x v="7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x v="7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x v="7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x v="4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x v="10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x v="10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x v="2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x v="2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x v="2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x v="2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x v="0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x v="0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x v="8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x v="7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x v="9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x v="9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x v="9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x v="9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x v="9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x v="10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x v="0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x v="0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x v="3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x v="2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x v="2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x v="2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x v="9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x v="9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x v="9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x v="9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x v="11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x v="11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x v="11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x v="11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x v="11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x v="11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x v="11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x v="11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x v="11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x v="11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x v="11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x v="11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x v="9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x v="11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x v="2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x v="2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x v="11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x v="11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x v="11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x v="11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x v="11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x v="11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x v="11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x v="2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x v="2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x v="2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x v="0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x v="0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x v="0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x v="9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x v="9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x v="9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x v="9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x v="12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x v="12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x v="12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x v="12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x v="12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x v="12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x v="4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x v="4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x v="12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x v="11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x v="11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x v="11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x v="11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x v="11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x v="11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x v="4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x v="0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x v="3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x v="3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x v="3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x v="3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x v="7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x v="7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x v="7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x v="13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x v="13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x v="13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x v="3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x v="3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x v="3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x v="3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x v="14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x v="14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x v="14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x v="8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, Cleared 21/10/21"/>
    <m/>
  </r>
  <r>
    <x v="68"/>
    <x v="9"/>
    <x v="2"/>
    <x v="87"/>
    <x v="8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, Cleared 21/10/21"/>
    <m/>
  </r>
  <r>
    <x v="68"/>
    <x v="9"/>
    <x v="2"/>
    <x v="87"/>
    <x v="8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, Cleared 21/10/21"/>
    <m/>
  </r>
  <r>
    <x v="68"/>
    <x v="9"/>
    <x v="2"/>
    <x v="87"/>
    <x v="8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, Cleared 21/10/21"/>
    <m/>
  </r>
  <r>
    <x v="69"/>
    <x v="9"/>
    <x v="2"/>
    <x v="88"/>
    <x v="3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x v="3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x v="3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x v="3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x v="8"/>
    <x v="8"/>
    <x v="25"/>
    <n v="2"/>
    <s v="T60"/>
    <x v="3"/>
    <d v="2021-05-23T00:00:00"/>
    <x v="11"/>
    <x v="2"/>
    <n v="90"/>
    <n v="-90"/>
    <n v="0"/>
    <n v="306054.34999999986"/>
    <s v="Term"/>
    <m/>
    <m/>
  </r>
  <r>
    <x v="70"/>
    <x v="9"/>
    <x v="2"/>
    <x v="90"/>
    <x v="9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x v="9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x v="9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x v="9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x v="12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x v="3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x v="2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x v="2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x v="2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x v="2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x v="2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x v="13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x v="13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x v="13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x v="9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x v="9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x v="9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x v="9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x v="9"/>
    <x v="9"/>
    <x v="4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x v="9"/>
    <x v="9"/>
    <x v="48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x v="0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x v="8"/>
    <x v="8"/>
    <x v="7"/>
    <n v="2"/>
    <s v="T60"/>
    <x v="3"/>
    <d v="2021-06-26T00:00:00"/>
    <x v="1"/>
    <x v="2"/>
    <n v="3476"/>
    <m/>
    <n v="3476"/>
    <n v="344912.94999999984"/>
    <s v="Term"/>
    <m/>
    <m/>
  </r>
  <r>
    <x v="76"/>
    <x v="10"/>
    <x v="2"/>
    <x v="98"/>
    <x v="9"/>
    <x v="8"/>
    <x v="43"/>
    <n v="1"/>
    <s v="T60"/>
    <x v="3"/>
    <d v="2021-06-26T00:00:00"/>
    <x v="1"/>
    <x v="2"/>
    <n v="1738"/>
    <m/>
    <n v="1738"/>
    <n v="346650.94999999984"/>
    <s v="Term"/>
    <m/>
    <m/>
  </r>
  <r>
    <x v="76"/>
    <x v="10"/>
    <x v="2"/>
    <x v="98"/>
    <x v="10"/>
    <x v="8"/>
    <x v="10"/>
    <n v="5"/>
    <s v="T60"/>
    <x v="3"/>
    <d v="2021-06-26T00:00:00"/>
    <x v="1"/>
    <x v="2"/>
    <n v="2268"/>
    <m/>
    <n v="2268"/>
    <n v="348918.94999999984"/>
    <s v="Term"/>
    <m/>
    <m/>
  </r>
  <r>
    <x v="77"/>
    <x v="10"/>
    <x v="2"/>
    <x v="99"/>
    <x v="9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x v="9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x v="9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x v="9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x v="9"/>
    <x v="9"/>
    <x v="4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x v="9"/>
    <x v="9"/>
    <x v="49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x v="3"/>
    <x v="3"/>
    <x v="7"/>
    <n v="5"/>
    <s v="T120"/>
    <x v="4"/>
    <d v="2021-08-31T00:00:00"/>
    <x v="2"/>
    <x v="2"/>
    <n v="8690"/>
    <m/>
    <n v="8690"/>
    <n v="369193.94999999984"/>
    <s v="Term"/>
    <m/>
    <m/>
  </r>
  <r>
    <x v="78"/>
    <x v="11"/>
    <x v="2"/>
    <x v="100"/>
    <x v="3"/>
    <x v="3"/>
    <x v="50"/>
    <n v="1"/>
    <s v="T120"/>
    <x v="4"/>
    <d v="2021-08-31T00:00:00"/>
    <x v="2"/>
    <x v="2"/>
    <n v="1716"/>
    <m/>
    <n v="1716"/>
    <n v="370909.94999999984"/>
    <s v="Term"/>
    <m/>
    <m/>
  </r>
  <r>
    <x v="78"/>
    <x v="11"/>
    <x v="2"/>
    <x v="100"/>
    <x v="3"/>
    <x v="3"/>
    <x v="51"/>
    <n v="4"/>
    <s v="T120"/>
    <x v="4"/>
    <d v="2021-08-31T00:00:00"/>
    <x v="2"/>
    <x v="2"/>
    <n v="1814.4"/>
    <m/>
    <n v="1814.4"/>
    <n v="372724.34999999986"/>
    <s v="Term"/>
    <m/>
    <m/>
  </r>
  <r>
    <x v="78"/>
    <x v="11"/>
    <x v="2"/>
    <x v="100"/>
    <x v="3"/>
    <x v="3"/>
    <x v="16"/>
    <n v="4"/>
    <s v="T120"/>
    <x v="4"/>
    <d v="2021-08-31T00:00:00"/>
    <x v="2"/>
    <x v="2"/>
    <n v="1814.4"/>
    <m/>
    <n v="1814.4"/>
    <n v="374538.74999999988"/>
    <s v="Term"/>
    <m/>
    <m/>
  </r>
  <r>
    <x v="79"/>
    <x v="11"/>
    <x v="2"/>
    <x v="101"/>
    <x v="4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x v="4"/>
    <x v="4"/>
    <x v="52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x v="0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x v="0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x v="4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x v="2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x v="2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x v="2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x v="2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x v="11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x v="11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x v="11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x v="11"/>
    <x v="12"/>
    <x v="53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x v="11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x v="11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x v="11"/>
    <x v="12"/>
    <x v="54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x v="11"/>
    <x v="12"/>
    <x v="55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x v="11"/>
    <x v="12"/>
    <x v="56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x v="11"/>
    <x v="12"/>
    <x v="57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x v="11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x v="11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x v="4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x v="9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x v="8"/>
    <x v="8"/>
    <x v="58"/>
    <n v="3"/>
    <s v="T60"/>
    <x v="3"/>
    <d v="2021-06-26T00:00:00"/>
    <x v="1"/>
    <x v="2"/>
    <n v="1530"/>
    <m/>
    <n v="1530"/>
    <n v="400077.74999999988"/>
    <s v="Term"/>
    <m/>
    <m/>
  </r>
  <r>
    <x v="84"/>
    <x v="1"/>
    <x v="2"/>
    <x v="108"/>
    <x v="8"/>
    <x v="8"/>
    <x v="59"/>
    <n v="5"/>
    <s v="T60"/>
    <x v="3"/>
    <d v="2021-06-26T00:00:00"/>
    <x v="1"/>
    <x v="2"/>
    <n v="2295"/>
    <m/>
    <n v="2295"/>
    <n v="402372.74999999988"/>
    <s v="Term"/>
    <m/>
    <m/>
  </r>
  <r>
    <x v="84"/>
    <x v="1"/>
    <x v="2"/>
    <x v="109"/>
    <x v="8"/>
    <x v="8"/>
    <x v="5"/>
    <n v="3"/>
    <s v="T60"/>
    <x v="3"/>
    <d v="2021-06-26T00:00:00"/>
    <x v="1"/>
    <x v="2"/>
    <n v="690"/>
    <m/>
    <n v="690"/>
    <n v="403062.74999999988"/>
    <s v="Term"/>
    <m/>
    <m/>
  </r>
  <r>
    <x v="84"/>
    <x v="1"/>
    <x v="2"/>
    <x v="110"/>
    <x v="9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x v="9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x v="15"/>
    <x v="16"/>
    <x v="60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x v="15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x v="4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x v="4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x v="4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x v="3"/>
    <x v="3"/>
    <x v="58"/>
    <n v="4"/>
    <s v="T120"/>
    <x v="4"/>
    <d v="2021-12-30T00:00:00"/>
    <x v="0"/>
    <x v="2"/>
    <n v="2016"/>
    <m/>
    <n v="2016"/>
    <n v="410615.74999999988"/>
    <s v="Term"/>
    <m/>
    <m/>
  </r>
  <r>
    <x v="85"/>
    <x v="4"/>
    <x v="2"/>
    <x v="114"/>
    <x v="3"/>
    <x v="3"/>
    <x v="59"/>
    <n v="4"/>
    <s v="T120"/>
    <x v="4"/>
    <d v="2021-12-30T00:00:00"/>
    <x v="0"/>
    <x v="2"/>
    <n v="1814.4"/>
    <m/>
    <n v="1814.4"/>
    <n v="412430.14999999991"/>
    <s v="Term"/>
    <m/>
    <m/>
  </r>
  <r>
    <x v="85"/>
    <x v="4"/>
    <x v="2"/>
    <x v="115"/>
    <x v="1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x v="2"/>
    <x v="2"/>
    <x v="15"/>
    <n v="3"/>
    <s v="T45"/>
    <x v="1"/>
    <d v="2021-10-29T00:00:00"/>
    <x v="3"/>
    <x v="2"/>
    <n v="5610"/>
    <m/>
    <n v="5610"/>
    <n v="421472.14999999991"/>
    <s v="Term"/>
    <m/>
    <m/>
  </r>
  <r>
    <x v="86"/>
    <x v="4"/>
    <x v="2"/>
    <x v="116"/>
    <x v="2"/>
    <x v="2"/>
    <x v="12"/>
    <n v="4"/>
    <s v="T45"/>
    <x v="1"/>
    <d v="2021-10-29T00:00:00"/>
    <x v="3"/>
    <x v="2"/>
    <n v="200"/>
    <m/>
    <n v="200"/>
    <n v="421672.14999999991"/>
    <s v="Term"/>
    <m/>
    <m/>
  </r>
  <r>
    <x v="86"/>
    <x v="4"/>
    <x v="2"/>
    <x v="116"/>
    <x v="2"/>
    <x v="2"/>
    <x v="4"/>
    <n v="6"/>
    <s v="T45"/>
    <x v="1"/>
    <d v="2021-10-29T00:00:00"/>
    <x v="3"/>
    <x v="2"/>
    <n v="600"/>
    <m/>
    <n v="600"/>
    <n v="422272.14999999991"/>
    <s v="Term"/>
    <m/>
    <m/>
  </r>
  <r>
    <x v="86"/>
    <x v="4"/>
    <x v="2"/>
    <x v="116"/>
    <x v="2"/>
    <x v="2"/>
    <x v="25"/>
    <n v="1"/>
    <s v="T45"/>
    <x v="1"/>
    <d v="2021-10-29T00:00:00"/>
    <x v="3"/>
    <x v="2"/>
    <n v="45"/>
    <m/>
    <n v="45"/>
    <n v="422317.14999999991"/>
    <s v="Term"/>
    <m/>
    <m/>
  </r>
  <r>
    <x v="86"/>
    <x v="4"/>
    <x v="2"/>
    <x v="116"/>
    <x v="2"/>
    <x v="2"/>
    <x v="16"/>
    <n v="1"/>
    <s v="T45"/>
    <x v="1"/>
    <d v="2021-10-29T00:00:00"/>
    <x v="3"/>
    <x v="2"/>
    <n v="459"/>
    <m/>
    <n v="459"/>
    <n v="422776.14999999991"/>
    <s v="Term"/>
    <m/>
    <m/>
  </r>
  <r>
    <x v="86"/>
    <x v="4"/>
    <x v="2"/>
    <x v="117"/>
    <x v="9"/>
    <x v="9"/>
    <x v="45"/>
    <n v="6"/>
    <s v="T120"/>
    <x v="4"/>
    <d v="2022-01-12T00:00:00"/>
    <x v="7"/>
    <x v="3"/>
    <n v="10428"/>
    <n v="-179.4"/>
    <n v="10248.6"/>
    <n v="433204.14999999991"/>
    <s v="Term"/>
    <m/>
    <m/>
  </r>
  <r>
    <x v="86"/>
    <x v="4"/>
    <x v="2"/>
    <x v="117"/>
    <x v="9"/>
    <x v="9"/>
    <x v="28"/>
    <n v="10"/>
    <s v="T120"/>
    <x v="4"/>
    <d v="2022-01-12T00:00:00"/>
    <x v="7"/>
    <x v="3"/>
    <n v="2550"/>
    <m/>
    <n v="2550"/>
    <n v="435754.14999999991"/>
    <s v="Term"/>
    <m/>
    <m/>
  </r>
  <r>
    <x v="86"/>
    <x v="4"/>
    <x v="2"/>
    <x v="117"/>
    <x v="9"/>
    <x v="9"/>
    <x v="12"/>
    <n v="10"/>
    <s v="T120"/>
    <x v="4"/>
    <d v="2022-01-12T00:00:00"/>
    <x v="7"/>
    <x v="3"/>
    <n v="550"/>
    <m/>
    <n v="550"/>
    <n v="436304.14999999991"/>
    <s v="Term"/>
    <m/>
    <m/>
  </r>
  <r>
    <x v="86"/>
    <x v="4"/>
    <x v="2"/>
    <x v="117"/>
    <x v="9"/>
    <x v="9"/>
    <x v="61"/>
    <n v="4"/>
    <s v="T120"/>
    <x v="4"/>
    <d v="2022-01-12T00:00:00"/>
    <x v="7"/>
    <x v="3"/>
    <n v="320"/>
    <m/>
    <n v="320"/>
    <n v="436624.14999999991"/>
    <s v="Term"/>
    <m/>
    <m/>
  </r>
  <r>
    <x v="86"/>
    <x v="4"/>
    <x v="2"/>
    <x v="117"/>
    <x v="9"/>
    <x v="9"/>
    <x v="47"/>
    <n v="1"/>
    <s v="T120"/>
    <x v="4"/>
    <d v="2022-01-12T00:00:00"/>
    <x v="7"/>
    <x v="3"/>
    <n v="360"/>
    <m/>
    <n v="360"/>
    <n v="436984.14999999991"/>
    <s v="Term"/>
    <m/>
    <m/>
  </r>
  <r>
    <x v="87"/>
    <x v="4"/>
    <x v="2"/>
    <x v="118"/>
    <x v="16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x v="16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x v="16"/>
    <x v="17"/>
    <x v="61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x v="0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x v="3"/>
    <x v="3"/>
    <x v="45"/>
    <n v="5"/>
    <s v="T120"/>
    <x v="4"/>
    <d v="2022-01-25T00:00:00"/>
    <x v="7"/>
    <x v="3"/>
    <n v="8690"/>
    <m/>
    <n v="8690"/>
    <n v="457136.14999999991"/>
    <s v="Term"/>
    <m/>
    <m/>
  </r>
  <r>
    <x v="89"/>
    <x v="4"/>
    <x v="2"/>
    <x v="120"/>
    <x v="3"/>
    <x v="3"/>
    <x v="62"/>
    <n v="1"/>
    <s v="T120"/>
    <x v="4"/>
    <d v="2022-01-25T00:00:00"/>
    <x v="7"/>
    <x v="3"/>
    <n v="1738"/>
    <m/>
    <n v="1738"/>
    <n v="458874.14999999991"/>
    <s v="Term"/>
    <m/>
    <m/>
  </r>
  <r>
    <x v="89"/>
    <x v="4"/>
    <x v="2"/>
    <x v="120"/>
    <x v="3"/>
    <x v="3"/>
    <x v="58"/>
    <n v="4"/>
    <s v="T120"/>
    <x v="4"/>
    <d v="2022-01-25T00:00:00"/>
    <x v="7"/>
    <x v="3"/>
    <n v="2016"/>
    <m/>
    <n v="2016"/>
    <n v="460890.14999999991"/>
    <s v="Term"/>
    <m/>
    <m/>
  </r>
  <r>
    <x v="89"/>
    <x v="4"/>
    <x v="2"/>
    <x v="120"/>
    <x v="3"/>
    <x v="3"/>
    <x v="61"/>
    <n v="1"/>
    <s v="T120"/>
    <x v="4"/>
    <d v="2022-01-25T00:00:00"/>
    <x v="7"/>
    <x v="3"/>
    <n v="80"/>
    <m/>
    <n v="80"/>
    <n v="460970.14999999991"/>
    <s v="Term"/>
    <m/>
    <m/>
  </r>
  <r>
    <x v="90"/>
    <x v="4"/>
    <x v="2"/>
    <x v="121"/>
    <x v="4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x v="3"/>
    <x v="3"/>
    <x v="4"/>
    <n v="3"/>
    <s v="T120"/>
    <x v="4"/>
    <d v="2022-01-28T00:00:00"/>
    <x v="7"/>
    <x v="3"/>
    <n v="240"/>
    <m/>
    <n v="240"/>
    <n v="463036.14999999991"/>
    <s v="Term"/>
    <m/>
    <m/>
  </r>
  <r>
    <x v="92"/>
    <x v="5"/>
    <x v="2"/>
    <x v="123"/>
    <x v="5"/>
    <x v="5"/>
    <x v="5"/>
    <n v="1"/>
    <s v="Cash"/>
    <x v="0"/>
    <d v="2021-10-01T00:00:00"/>
    <x v="3"/>
    <x v="2"/>
    <n v="240"/>
    <m/>
    <n v="240"/>
    <n v="463276.14999999991"/>
    <s v="Cash"/>
    <m/>
    <m/>
  </r>
  <r>
    <x v="93"/>
    <x v="5"/>
    <x v="2"/>
    <x v="124"/>
    <x v="17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x v="17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x v="17"/>
    <x v="18"/>
    <x v="53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x v="17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x v="17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x v="9"/>
    <x v="9"/>
    <x v="45"/>
    <n v="6"/>
    <s v="T120"/>
    <x v="4"/>
    <d v="2022-02-02T00:00:00"/>
    <x v="8"/>
    <x v="3"/>
    <n v="10428"/>
    <m/>
    <n v="10428"/>
    <n v="478860.34999999992"/>
    <s v="Term"/>
    <m/>
    <m/>
  </r>
  <r>
    <x v="94"/>
    <x v="5"/>
    <x v="2"/>
    <x v="126"/>
    <x v="9"/>
    <x v="9"/>
    <x v="28"/>
    <n v="4"/>
    <s v="T120"/>
    <x v="4"/>
    <d v="2022-02-02T00:00:00"/>
    <x v="8"/>
    <x v="3"/>
    <n v="1258"/>
    <m/>
    <n v="1258"/>
    <n v="480118.34999999992"/>
    <s v="Term"/>
    <m/>
    <m/>
  </r>
  <r>
    <x v="94"/>
    <x v="5"/>
    <x v="2"/>
    <x v="126"/>
    <x v="9"/>
    <x v="9"/>
    <x v="12"/>
    <n v="5"/>
    <s v="T120"/>
    <x v="4"/>
    <d v="2022-02-02T00:00:00"/>
    <x v="8"/>
    <x v="3"/>
    <n v="275"/>
    <m/>
    <n v="275"/>
    <n v="480393.34999999992"/>
    <s v="Term"/>
    <m/>
    <m/>
  </r>
  <r>
    <x v="94"/>
    <x v="5"/>
    <x v="2"/>
    <x v="126"/>
    <x v="9"/>
    <x v="9"/>
    <x v="4"/>
    <n v="2"/>
    <s v="T120"/>
    <x v="4"/>
    <d v="2022-02-02T00:00:00"/>
    <x v="8"/>
    <x v="3"/>
    <n v="160"/>
    <m/>
    <n v="160"/>
    <n v="480553.34999999992"/>
    <s v="Term"/>
    <m/>
    <m/>
  </r>
  <r>
    <x v="95"/>
    <x v="5"/>
    <x v="2"/>
    <x v="127"/>
    <x v="2"/>
    <x v="2"/>
    <x v="63"/>
    <n v="1"/>
    <s v="T45"/>
    <x v="1"/>
    <d v="2021-11-21T00:00:00"/>
    <x v="5"/>
    <x v="2"/>
    <n v="1870"/>
    <m/>
    <n v="1870"/>
    <n v="482423.34999999992"/>
    <s v="Term"/>
    <m/>
    <m/>
  </r>
  <r>
    <x v="95"/>
    <x v="5"/>
    <x v="2"/>
    <x v="127"/>
    <x v="2"/>
    <x v="2"/>
    <x v="12"/>
    <n v="6"/>
    <s v="T45"/>
    <x v="1"/>
    <d v="2021-11-21T00:00:00"/>
    <x v="5"/>
    <x v="2"/>
    <n v="300"/>
    <m/>
    <n v="300"/>
    <n v="482723.34999999992"/>
    <s v="Term"/>
    <m/>
    <m/>
  </r>
  <r>
    <x v="95"/>
    <x v="5"/>
    <x v="2"/>
    <x v="127"/>
    <x v="2"/>
    <x v="2"/>
    <x v="61"/>
    <n v="2"/>
    <s v="T45"/>
    <x v="1"/>
    <d v="2021-11-21T00:00:00"/>
    <x v="5"/>
    <x v="2"/>
    <n v="160"/>
    <m/>
    <n v="160"/>
    <n v="482883.34999999992"/>
    <s v="Term"/>
    <m/>
    <m/>
  </r>
  <r>
    <x v="96"/>
    <x v="5"/>
    <x v="2"/>
    <x v="128"/>
    <x v="2"/>
    <x v="2"/>
    <x v="64"/>
    <n v="1"/>
    <s v="T45"/>
    <x v="1"/>
    <d v="2021-11-22T00:00:00"/>
    <x v="5"/>
    <x v="2"/>
    <n v="1300"/>
    <m/>
    <n v="1300"/>
    <n v="484183.34999999992"/>
    <s v="Term"/>
    <m/>
    <m/>
  </r>
  <r>
    <x v="97"/>
    <x v="5"/>
    <x v="2"/>
    <x v="129"/>
    <x v="18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x v="11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x v="11"/>
    <x v="12"/>
    <x v="61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x v="18"/>
    <x v="19"/>
    <x v="65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x v="18"/>
    <x v="19"/>
    <x v="66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x v="18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x v="18"/>
    <x v="19"/>
    <x v="61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x v="18"/>
    <x v="19"/>
    <x v="67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x v="17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x v="17"/>
    <x v="18"/>
    <x v="68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x v="17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x v="17"/>
    <x v="18"/>
    <x v="69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x v="17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x v="8"/>
    <x v="8"/>
    <x v="58"/>
    <n v="10"/>
    <s v="T60"/>
    <x v="3"/>
    <d v="2021-12-13T00:00:00"/>
    <x v="0"/>
    <x v="2"/>
    <n v="5100"/>
    <m/>
    <n v="5100"/>
    <n v="509281.74999999994"/>
    <s v="Term"/>
    <m/>
    <m/>
  </r>
  <r>
    <x v="102"/>
    <x v="5"/>
    <x v="2"/>
    <x v="135"/>
    <x v="12"/>
    <x v="13"/>
    <x v="70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x v="12"/>
    <x v="13"/>
    <x v="66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x v="12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x v="12"/>
    <x v="13"/>
    <x v="61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x v="4"/>
    <x v="4"/>
    <x v="15"/>
    <n v="1"/>
    <s v="Cash"/>
    <x v="0"/>
    <d v="2021-10-15T00:00:00"/>
    <x v="3"/>
    <x v="2"/>
    <n v="1826"/>
    <m/>
    <n v="1826"/>
    <n v="513783.74999999994"/>
    <s v="Cash"/>
    <m/>
    <m/>
  </r>
  <r>
    <x v="102"/>
    <x v="5"/>
    <x v="2"/>
    <x v="136"/>
    <x v="4"/>
    <x v="4"/>
    <x v="4"/>
    <n v="1"/>
    <s v="Cash"/>
    <x v="0"/>
    <d v="2021-10-15T00:00:00"/>
    <x v="3"/>
    <x v="2"/>
    <n v="100"/>
    <m/>
    <n v="100"/>
    <n v="513883.74999999994"/>
    <s v="Cash"/>
    <m/>
    <m/>
  </r>
  <r>
    <x v="102"/>
    <x v="5"/>
    <x v="2"/>
    <x v="137"/>
    <x v="18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x v="18"/>
    <x v="19"/>
    <x v="67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x v="18"/>
    <x v="19"/>
    <x v="71"/>
    <n v="2"/>
    <s v="Cash"/>
    <x v="0"/>
    <d v="2021-10-18T00:00:00"/>
    <x v="3"/>
    <x v="2"/>
    <n v="3825"/>
    <m/>
    <n v="3825"/>
    <n v="519020.14999999997"/>
    <s v="Cash"/>
    <m/>
    <m/>
  </r>
  <r>
    <x v="103"/>
    <x v="5"/>
    <x v="2"/>
    <x v="138"/>
    <x v="18"/>
    <x v="19"/>
    <x v="7"/>
    <n v="2"/>
    <s v="Cash"/>
    <x v="0"/>
    <d v="2021-10-18T00:00:00"/>
    <x v="3"/>
    <x v="2"/>
    <n v="3740"/>
    <m/>
    <n v="3740"/>
    <n v="522760.14999999997"/>
    <s v="Cash"/>
    <m/>
    <m/>
  </r>
  <r>
    <x v="103"/>
    <x v="5"/>
    <x v="2"/>
    <x v="138"/>
    <x v="18"/>
    <x v="19"/>
    <x v="66"/>
    <n v="6"/>
    <s v="Cash"/>
    <x v="0"/>
    <d v="2021-10-18T00:00:00"/>
    <x v="3"/>
    <x v="2"/>
    <n v="1909.2"/>
    <m/>
    <n v="1909.2"/>
    <n v="524669.35"/>
    <s v="Cash"/>
    <m/>
    <m/>
  </r>
  <r>
    <x v="103"/>
    <x v="5"/>
    <x v="2"/>
    <x v="138"/>
    <x v="18"/>
    <x v="19"/>
    <x v="12"/>
    <n v="7"/>
    <s v="Cash"/>
    <x v="0"/>
    <d v="2021-10-18T00:00:00"/>
    <x v="3"/>
    <x v="2"/>
    <n v="437.5"/>
    <m/>
    <n v="437.5"/>
    <n v="525106.85"/>
    <s v="Cash"/>
    <m/>
    <m/>
  </r>
  <r>
    <x v="103"/>
    <x v="5"/>
    <x v="2"/>
    <x v="138"/>
    <x v="18"/>
    <x v="19"/>
    <x v="61"/>
    <n v="2"/>
    <s v="Cash"/>
    <x v="0"/>
    <d v="2021-10-18T00:00:00"/>
    <x v="3"/>
    <x v="2"/>
    <n v="160"/>
    <m/>
    <n v="160"/>
    <n v="525266.85"/>
    <s v="Cash"/>
    <m/>
    <m/>
  </r>
  <r>
    <x v="103"/>
    <x v="5"/>
    <x v="2"/>
    <x v="138"/>
    <x v="18"/>
    <x v="19"/>
    <x v="67"/>
    <n v="9"/>
    <s v="Cash"/>
    <x v="0"/>
    <d v="2021-10-18T00:00:00"/>
    <x v="3"/>
    <x v="2"/>
    <n v="3037.5"/>
    <m/>
    <n v="3037.5"/>
    <n v="528304.35"/>
    <s v="Cash"/>
    <m/>
    <m/>
  </r>
  <r>
    <x v="104"/>
    <x v="5"/>
    <x v="2"/>
    <x v="139"/>
    <x v="18"/>
    <x v="19"/>
    <x v="72"/>
    <n v="1"/>
    <s v="Cash"/>
    <x v="0"/>
    <d v="2021-10-19T00:00:00"/>
    <x v="3"/>
    <x v="2"/>
    <n v="1000"/>
    <m/>
    <n v="1000"/>
    <n v="529304.35"/>
    <s v="Cash"/>
    <m/>
    <m/>
  </r>
  <r>
    <x v="105"/>
    <x v="5"/>
    <x v="2"/>
    <x v="140"/>
    <x v="18"/>
    <x v="19"/>
    <x v="71"/>
    <n v="2"/>
    <s v="Cash"/>
    <x v="0"/>
    <d v="2021-10-20T00:00:00"/>
    <x v="3"/>
    <x v="2"/>
    <n v="3825"/>
    <m/>
    <n v="3825"/>
    <n v="533129.35"/>
    <s v="Cash"/>
    <m/>
    <m/>
  </r>
  <r>
    <x v="105"/>
    <x v="5"/>
    <x v="2"/>
    <x v="140"/>
    <x v="18"/>
    <x v="19"/>
    <x v="7"/>
    <n v="1"/>
    <s v="Cash"/>
    <x v="0"/>
    <d v="2021-10-20T00:00:00"/>
    <x v="3"/>
    <x v="2"/>
    <n v="1870"/>
    <m/>
    <n v="1870"/>
    <n v="534999.35"/>
    <s v="Cash"/>
    <m/>
    <m/>
  </r>
  <r>
    <x v="105"/>
    <x v="5"/>
    <x v="2"/>
    <x v="140"/>
    <x v="18"/>
    <x v="19"/>
    <x v="66"/>
    <n v="12"/>
    <s v="Cash"/>
    <x v="0"/>
    <d v="2021-10-20T00:00:00"/>
    <x v="3"/>
    <x v="2"/>
    <n v="3818.4"/>
    <m/>
    <n v="3818.4"/>
    <n v="538817.75"/>
    <s v="Cash"/>
    <m/>
    <m/>
  </r>
  <r>
    <x v="105"/>
    <x v="5"/>
    <x v="2"/>
    <x v="140"/>
    <x v="18"/>
    <x v="19"/>
    <x v="61"/>
    <n v="2"/>
    <s v="Cash"/>
    <x v="0"/>
    <d v="2021-10-20T00:00:00"/>
    <x v="3"/>
    <x v="2"/>
    <n v="160"/>
    <m/>
    <n v="160"/>
    <n v="538977.75"/>
    <s v="Cash"/>
    <m/>
    <m/>
  </r>
  <r>
    <x v="106"/>
    <x v="5"/>
    <x v="2"/>
    <x v="141"/>
    <x v="7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x v="7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x v="7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x v="0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x v="0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x v="0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x v="0"/>
    <x v="0"/>
    <x v="39"/>
    <n v="1"/>
    <s v="Cash"/>
    <x v="0"/>
    <d v="2021-10-26T00:00:00"/>
    <x v="3"/>
    <x v="2"/>
    <n v="0"/>
    <m/>
    <n v="0"/>
    <n v="548995.75"/>
    <s v="Cash"/>
    <m/>
    <m/>
  </r>
  <r>
    <x v="107"/>
    <x v="5"/>
    <x v="2"/>
    <x v="143"/>
    <x v="18"/>
    <x v="19"/>
    <x v="15"/>
    <n v="2"/>
    <s v="Cash"/>
    <x v="0"/>
    <d v="2021-10-26T00:00:00"/>
    <x v="3"/>
    <x v="2"/>
    <n v="3916"/>
    <m/>
    <n v="3916"/>
    <n v="552911.75"/>
    <s v="Cash"/>
    <m/>
    <m/>
  </r>
  <r>
    <x v="107"/>
    <x v="5"/>
    <x v="2"/>
    <x v="143"/>
    <x v="18"/>
    <x v="19"/>
    <x v="7"/>
    <n v="2"/>
    <s v="Cash"/>
    <x v="0"/>
    <d v="2021-10-26T00:00:00"/>
    <x v="3"/>
    <x v="2"/>
    <n v="3916"/>
    <m/>
    <n v="3916"/>
    <n v="556827.75"/>
    <s v="Cash"/>
    <m/>
    <m/>
  </r>
  <r>
    <x v="107"/>
    <x v="5"/>
    <x v="2"/>
    <x v="143"/>
    <x v="18"/>
    <x v="19"/>
    <x v="28"/>
    <n v="14"/>
    <s v="Cash"/>
    <x v="0"/>
    <d v="2021-10-26T00:00:00"/>
    <x v="3"/>
    <x v="2"/>
    <n v="4610.2"/>
    <m/>
    <n v="4610.2"/>
    <n v="561437.94999999995"/>
    <s v="Cash"/>
    <m/>
    <m/>
  </r>
  <r>
    <x v="107"/>
    <x v="5"/>
    <x v="2"/>
    <x v="143"/>
    <x v="18"/>
    <x v="19"/>
    <x v="12"/>
    <n v="6"/>
    <s v="Cash"/>
    <x v="0"/>
    <d v="2021-10-26T00:00:00"/>
    <x v="3"/>
    <x v="2"/>
    <n v="375"/>
    <m/>
    <n v="375"/>
    <n v="561812.94999999995"/>
    <s v="Cash"/>
    <m/>
    <m/>
  </r>
  <r>
    <x v="107"/>
    <x v="5"/>
    <x v="2"/>
    <x v="143"/>
    <x v="18"/>
    <x v="19"/>
    <x v="67"/>
    <n v="9"/>
    <s v="Cash"/>
    <x v="0"/>
    <d v="2021-10-26T00:00:00"/>
    <x v="3"/>
    <x v="2"/>
    <n v="3159"/>
    <m/>
    <n v="3159"/>
    <n v="564971.94999999995"/>
    <s v="Cash"/>
    <m/>
    <m/>
  </r>
  <r>
    <x v="107"/>
    <x v="5"/>
    <x v="2"/>
    <x v="143"/>
    <x v="18"/>
    <x v="19"/>
    <x v="72"/>
    <n v="1"/>
    <s v="Cash"/>
    <x v="0"/>
    <d v="2021-10-26T00:00:00"/>
    <x v="3"/>
    <x v="2"/>
    <n v="1000"/>
    <m/>
    <n v="1000"/>
    <n v="565971.94999999995"/>
    <s v="Cash"/>
    <m/>
    <m/>
  </r>
  <r>
    <x v="108"/>
    <x v="5"/>
    <x v="2"/>
    <x v="144"/>
    <x v="7"/>
    <x v="7"/>
    <x v="28"/>
    <n v="2"/>
    <s v="Cash"/>
    <x v="0"/>
    <d v="2021-10-28T00:00:00"/>
    <x v="3"/>
    <x v="2"/>
    <n v="510"/>
    <m/>
    <n v="510"/>
    <n v="566481.94999999995"/>
    <s v="Cash"/>
    <m/>
    <m/>
  </r>
  <r>
    <x v="109"/>
    <x v="5"/>
    <x v="2"/>
    <x v="145"/>
    <x v="18"/>
    <x v="19"/>
    <x v="15"/>
    <n v="3"/>
    <s v="Cash"/>
    <x v="0"/>
    <d v="2021-10-27T00:00:00"/>
    <x v="3"/>
    <x v="2"/>
    <n v="5874"/>
    <m/>
    <n v="5874"/>
    <n v="572355.94999999995"/>
    <s v="Cash"/>
    <m/>
    <m/>
  </r>
  <r>
    <x v="108"/>
    <x v="5"/>
    <x v="2"/>
    <x v="146"/>
    <x v="9"/>
    <x v="9"/>
    <x v="45"/>
    <n v="6"/>
    <s v="T120"/>
    <x v="4"/>
    <d v="2022-02-25T00:00:00"/>
    <x v="8"/>
    <x v="3"/>
    <n v="11748"/>
    <m/>
    <n v="11748"/>
    <n v="584103.94999999995"/>
    <s v="Term"/>
    <m/>
    <m/>
  </r>
  <r>
    <x v="108"/>
    <x v="5"/>
    <x v="2"/>
    <x v="146"/>
    <x v="9"/>
    <x v="9"/>
    <x v="73"/>
    <n v="6"/>
    <s v="T120"/>
    <x v="4"/>
    <d v="2022-02-25T00:00:00"/>
    <x v="8"/>
    <x v="3"/>
    <n v="1975.8"/>
    <m/>
    <n v="1975.8"/>
    <n v="586079.75"/>
    <s v="Term"/>
    <m/>
    <m/>
  </r>
  <r>
    <x v="108"/>
    <x v="5"/>
    <x v="2"/>
    <x v="147"/>
    <x v="17"/>
    <x v="18"/>
    <x v="53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x v="9"/>
    <x v="9"/>
    <x v="45"/>
    <n v="4"/>
    <s v="T120"/>
    <x v="4"/>
    <d v="2022-02-25T00:00:00"/>
    <x v="8"/>
    <x v="3"/>
    <n v="7832"/>
    <m/>
    <n v="7832"/>
    <n v="594631.75"/>
    <s v="Term"/>
    <m/>
    <m/>
  </r>
  <r>
    <x v="110"/>
    <x v="5"/>
    <x v="2"/>
    <x v="148"/>
    <x v="9"/>
    <x v="9"/>
    <x v="73"/>
    <n v="4"/>
    <s v="T120"/>
    <x v="4"/>
    <d v="2022-02-25T00:00:00"/>
    <x v="8"/>
    <x v="3"/>
    <n v="1317.2"/>
    <m/>
    <n v="1317.2"/>
    <n v="595948.94999999995"/>
    <s v="Term"/>
    <m/>
    <m/>
  </r>
  <r>
    <x v="110"/>
    <x v="5"/>
    <x v="2"/>
    <x v="148"/>
    <x v="9"/>
    <x v="9"/>
    <x v="12"/>
    <n v="10"/>
    <s v="T120"/>
    <x v="4"/>
    <d v="2022-02-25T00:00:00"/>
    <x v="8"/>
    <x v="3"/>
    <n v="550"/>
    <m/>
    <n v="550"/>
    <n v="596498.94999999995"/>
    <s v="Term"/>
    <m/>
    <m/>
  </r>
  <r>
    <x v="110"/>
    <x v="5"/>
    <x v="2"/>
    <x v="148"/>
    <x v="9"/>
    <x v="9"/>
    <x v="4"/>
    <n v="4"/>
    <s v="T120"/>
    <x v="4"/>
    <d v="2022-02-25T00:00:00"/>
    <x v="8"/>
    <x v="3"/>
    <n v="320"/>
    <m/>
    <n v="320"/>
    <n v="596818.94999999995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6E0AB-7220-4991-B8D6-E4E3C4390417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W176" firstHeaderRow="1" firstDataRow="2" firstDataCol="5"/>
  <pivotFields count="20">
    <pivotField axis="axisRow" compact="0" outline="0" showAll="0" defaultSubtota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compact="0" outline="0" showAll="0"/>
    <pivotField compact="0" outline="0" showAll="0"/>
    <pivotField axis="axisRow" compact="0" outline="0" showAll="0">
      <items count="150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171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t="default">
      <x v="1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5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53A84-503A-4346-97CA-26824F9FC6A0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6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37895-BA51-4351-AF06-F44131919795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B113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108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t="default">
      <x v="4"/>
    </i>
    <i>
      <x v="5"/>
      <x/>
      <x v="6"/>
    </i>
    <i r="2">
      <x v="9"/>
    </i>
    <i r="1">
      <x v="1"/>
      <x v="8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t="default">
      <x v="18"/>
    </i>
    <i>
      <x v="19"/>
      <x v="1"/>
      <x v="8"/>
    </i>
    <i t="default">
      <x v="1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7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CF7A9-C1C1-460A-8105-281D183EA066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Q4:AF27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2"/>
    <field x="9"/>
  </colFields>
  <colItems count="15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Sales Amount" fld="13" baseField="4" baseItem="9" numFmtId="4"/>
  </dataFields>
  <formats count="1"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7B0B2-8504-4F10-B110-64AE9D92F795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H39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34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2"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FF4B8-F312-4584-AD9C-96EFA0F25867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I168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14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</pivotField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63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t="default">
      <x v="4"/>
    </i>
    <i>
      <x v="5"/>
      <x v="15"/>
    </i>
    <i r="1">
      <x v="46"/>
    </i>
    <i r="1">
      <x v="123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t="default">
      <x v="19"/>
    </i>
    <i t="grand">
      <x/>
    </i>
  </rowItems>
  <colFields count="2">
    <field x="2"/>
    <field x="1"/>
  </colFields>
  <colItems count="20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7">
      <pivotArea dataOnly="0" outline="0" fieldPosition="0">
        <references count="1">
          <reference field="1" count="0" defaultSubtotal="1"/>
        </references>
      </pivotArea>
    </format>
    <format dxfId="6">
      <pivotArea dataOnly="0" outline="0" fieldPosition="0">
        <references count="1">
          <reference field="5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867FE-80F1-49F5-A61A-58FBE00592EA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58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4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compact="0" outline="0" showAll="0"/>
    <pivotField axis="axisRow" compact="0" outline="0" showAll="0">
      <items count="21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54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r="1">
      <x v="111"/>
      <x v="16"/>
    </i>
    <i r="1">
      <x v="112"/>
      <x/>
    </i>
    <i r="1">
      <x v="113"/>
      <x/>
    </i>
    <i r="1">
      <x v="114"/>
      <x v="8"/>
    </i>
    <i r="1">
      <x v="115"/>
      <x v="9"/>
    </i>
    <i r="1">
      <x v="116"/>
      <x v="6"/>
    </i>
    <i r="1">
      <x v="117"/>
      <x v="11"/>
    </i>
    <i r="1">
      <x v="118"/>
      <x v="17"/>
    </i>
    <i r="1">
      <x v="119"/>
      <x v="5"/>
    </i>
    <i r="1">
      <x v="120"/>
      <x v="8"/>
    </i>
    <i r="1">
      <x v="121"/>
      <x/>
    </i>
    <i r="1">
      <x v="122"/>
      <x v="8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r="1">
      <x v="123"/>
      <x v="7"/>
    </i>
    <i r="1">
      <x v="124"/>
      <x v="18"/>
    </i>
    <i r="1">
      <x v="125"/>
      <x v="18"/>
    </i>
    <i r="1">
      <x v="126"/>
      <x v="11"/>
    </i>
    <i r="1">
      <x v="127"/>
      <x v="6"/>
    </i>
    <i r="1">
      <x v="128"/>
      <x v="6"/>
    </i>
    <i r="1">
      <x v="129"/>
      <x v="19"/>
    </i>
    <i r="1">
      <x v="130"/>
      <x v="12"/>
    </i>
    <i r="1">
      <x v="131"/>
      <x v="19"/>
    </i>
    <i r="1">
      <x v="132"/>
      <x v="18"/>
    </i>
    <i r="1">
      <x v="133"/>
      <x v="18"/>
    </i>
    <i r="1">
      <x v="134"/>
      <x v="3"/>
    </i>
    <i r="1">
      <x v="135"/>
      <x v="13"/>
    </i>
    <i r="1">
      <x v="136"/>
      <x/>
    </i>
    <i r="1">
      <x v="137"/>
      <x v="19"/>
    </i>
    <i r="1">
      <x v="138"/>
      <x v="19"/>
    </i>
    <i r="1">
      <x v="139"/>
      <x v="19"/>
    </i>
    <i r="1">
      <x v="140"/>
      <x v="19"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1">
      <pivotArea dataOnly="0" outline="0" fieldPosition="0">
        <references count="1">
          <reference field="1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D91A8-8428-421B-BB5E-11BD7C3A10CE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K66" firstHeaderRow="1" firstDataRow="3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h="1" x="0"/>
        <item h="1" x="1"/>
        <item x="2"/>
        <item t="default"/>
      </items>
    </pivotField>
    <pivotField compact="0" outline="0" showAll="0"/>
    <pivotField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howAll="0" defaultSubtotal="0">
      <items count="20">
        <item x="4"/>
        <item x="16"/>
        <item x="11"/>
        <item x="12"/>
        <item x="6"/>
        <item x="18"/>
        <item x="13"/>
        <item x="8"/>
        <item x="10"/>
        <item x="0"/>
        <item x="17"/>
        <item x="2"/>
        <item x="5"/>
        <item x="14"/>
        <item x="3"/>
        <item x="1"/>
        <item x="15"/>
        <item x="7"/>
        <item x="19"/>
        <item x="9"/>
      </items>
    </pivotField>
    <pivotField axis="axisRow" compact="0" outline="0" showAll="0">
      <items count="75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3"/>
        <item x="54"/>
        <item x="55"/>
        <item x="56"/>
        <item x="57"/>
        <item x="45"/>
        <item x="46"/>
        <item x="47"/>
        <item x="48"/>
        <item x="50"/>
        <item x="51"/>
        <item x="49"/>
        <item x="52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1">
    <i>
      <x v="1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21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2">
    <field x="2"/>
    <field x="1"/>
  </colFields>
  <colItems count="10">
    <i>
      <x v="2"/>
      <x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Qty" fld="7" baseField="0" baseItem="0"/>
  </dataFields>
  <formats count="3">
    <format dxfId="2">
      <pivotArea dataOnly="0" labelOnly="1" grandCol="1" outline="0" fieldPosition="0"/>
    </format>
    <format dxfId="1">
      <pivotArea field="1" type="button" dataOnly="0" labelOnly="1" outline="0" axis="axisCol" fieldPosition="1"/>
    </format>
    <format dxfId="0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dimension ref="A1:AX176"/>
  <sheetViews>
    <sheetView topLeftCell="AC124" workbookViewId="0">
      <selection activeCell="AX106" sqref="AX106"/>
    </sheetView>
  </sheetViews>
  <sheetFormatPr defaultRowHeight="14.5" x14ac:dyDescent="0.35"/>
  <cols>
    <col min="1" max="1" width="37.90625" bestFit="1" customWidth="1"/>
    <col min="2" max="6" width="8.90625" bestFit="1" customWidth="1"/>
    <col min="7" max="7" width="10.7265625" bestFit="1" customWidth="1"/>
    <col min="8" max="19" width="1.6328125" customWidth="1"/>
    <col min="20" max="20" width="31.7265625" customWidth="1"/>
    <col min="21" max="21" width="11.6328125" customWidth="1"/>
    <col min="22" max="22" width="13.6328125" bestFit="1" customWidth="1"/>
    <col min="23" max="27" width="8.90625" bestFit="1" customWidth="1"/>
    <col min="28" max="28" width="10.7265625" bestFit="1" customWidth="1"/>
    <col min="29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48" width="8.90625" bestFit="1" customWidth="1"/>
    <col min="49" max="49" width="10.7265625" bestFit="1" customWidth="1"/>
  </cols>
  <sheetData>
    <row r="1" spans="1:49" x14ac:dyDescent="0.35">
      <c r="A1" t="s">
        <v>207</v>
      </c>
    </row>
    <row r="2" spans="1:49" x14ac:dyDescent="0.35">
      <c r="A2" t="s">
        <v>391</v>
      </c>
    </row>
    <row r="4" spans="1:49" x14ac:dyDescent="0.35">
      <c r="A4" s="20" t="s">
        <v>204</v>
      </c>
      <c r="B4" s="20" t="s">
        <v>91</v>
      </c>
      <c r="T4" s="20" t="s">
        <v>204</v>
      </c>
      <c r="W4" s="20" t="s">
        <v>91</v>
      </c>
      <c r="AM4" s="20" t="s">
        <v>204</v>
      </c>
      <c r="AR4" s="20" t="s">
        <v>91</v>
      </c>
    </row>
    <row r="5" spans="1:49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T5" s="20" t="s">
        <v>1</v>
      </c>
      <c r="U5" s="20" t="s">
        <v>211</v>
      </c>
      <c r="V5" s="20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 t="s">
        <v>135</v>
      </c>
      <c r="AM5" s="20" t="s">
        <v>1</v>
      </c>
      <c r="AN5" s="20" t="s">
        <v>211</v>
      </c>
      <c r="AO5" s="20" t="s">
        <v>166</v>
      </c>
      <c r="AP5" s="20" t="s">
        <v>3</v>
      </c>
      <c r="AQ5" s="20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 t="s">
        <v>135</v>
      </c>
    </row>
    <row r="6" spans="1:49" x14ac:dyDescent="0.35">
      <c r="A6" t="s">
        <v>35</v>
      </c>
      <c r="B6" s="24">
        <v>1926</v>
      </c>
      <c r="C6" s="24"/>
      <c r="D6" s="24"/>
      <c r="E6" s="24"/>
      <c r="F6" s="24"/>
      <c r="G6" s="24">
        <v>1926</v>
      </c>
      <c r="T6" t="s">
        <v>35</v>
      </c>
      <c r="U6">
        <v>2020</v>
      </c>
      <c r="V6">
        <v>8</v>
      </c>
      <c r="W6" s="24">
        <v>0</v>
      </c>
      <c r="X6" s="24"/>
      <c r="Y6" s="24"/>
      <c r="Z6" s="24"/>
      <c r="AA6" s="24"/>
      <c r="AB6" s="24">
        <v>0</v>
      </c>
      <c r="AM6" t="s">
        <v>35</v>
      </c>
      <c r="AN6">
        <v>2020</v>
      </c>
      <c r="AO6">
        <v>8</v>
      </c>
      <c r="AP6" s="74">
        <v>44053</v>
      </c>
      <c r="AQ6" t="s">
        <v>33</v>
      </c>
      <c r="AR6" s="24">
        <v>0</v>
      </c>
      <c r="AS6" s="24"/>
      <c r="AT6" s="24"/>
      <c r="AU6" s="24"/>
      <c r="AV6" s="24"/>
      <c r="AW6" s="24">
        <v>0</v>
      </c>
    </row>
    <row r="7" spans="1:49" x14ac:dyDescent="0.35">
      <c r="A7" t="s">
        <v>47</v>
      </c>
      <c r="B7" s="24"/>
      <c r="C7" s="24"/>
      <c r="D7" s="24">
        <v>0</v>
      </c>
      <c r="E7" s="24"/>
      <c r="F7" s="24"/>
      <c r="G7" s="24">
        <v>0</v>
      </c>
      <c r="V7">
        <v>10</v>
      </c>
      <c r="W7" s="24">
        <v>0</v>
      </c>
      <c r="X7" s="24"/>
      <c r="Y7" s="24"/>
      <c r="Z7" s="24"/>
      <c r="AA7" s="24"/>
      <c r="AB7" s="24">
        <v>0</v>
      </c>
      <c r="AO7">
        <v>10</v>
      </c>
      <c r="AP7" s="74">
        <v>44109</v>
      </c>
      <c r="AQ7" t="s">
        <v>110</v>
      </c>
      <c r="AR7" s="24">
        <v>0</v>
      </c>
      <c r="AS7" s="24"/>
      <c r="AT7" s="24"/>
      <c r="AU7" s="24"/>
      <c r="AV7" s="24"/>
      <c r="AW7" s="24">
        <v>0</v>
      </c>
    </row>
    <row r="8" spans="1:49" x14ac:dyDescent="0.35">
      <c r="A8" t="s">
        <v>60</v>
      </c>
      <c r="B8" s="24"/>
      <c r="C8" s="24"/>
      <c r="D8" s="24">
        <v>17097</v>
      </c>
      <c r="E8" s="24"/>
      <c r="F8" s="24"/>
      <c r="G8" s="24">
        <v>17097</v>
      </c>
      <c r="V8">
        <v>11</v>
      </c>
      <c r="W8" s="24">
        <v>0</v>
      </c>
      <c r="X8" s="24"/>
      <c r="Y8" s="24"/>
      <c r="Z8" s="24"/>
      <c r="AA8" s="24"/>
      <c r="AB8" s="24">
        <v>0</v>
      </c>
      <c r="AP8" s="74">
        <v>44123</v>
      </c>
      <c r="AQ8" t="s">
        <v>127</v>
      </c>
      <c r="AR8" s="24">
        <v>0</v>
      </c>
      <c r="AS8" s="24"/>
      <c r="AT8" s="24"/>
      <c r="AU8" s="24"/>
      <c r="AV8" s="24"/>
      <c r="AW8" s="24">
        <v>0</v>
      </c>
    </row>
    <row r="9" spans="1:49" x14ac:dyDescent="0.35">
      <c r="A9" t="s">
        <v>7</v>
      </c>
      <c r="B9" s="24">
        <v>0</v>
      </c>
      <c r="C9" s="24"/>
      <c r="D9" s="24"/>
      <c r="E9" s="24"/>
      <c r="F9" s="24"/>
      <c r="G9" s="24">
        <v>0</v>
      </c>
      <c r="U9">
        <v>2021</v>
      </c>
      <c r="V9">
        <v>2</v>
      </c>
      <c r="W9" s="24">
        <v>0</v>
      </c>
      <c r="X9" s="24"/>
      <c r="Y9" s="24"/>
      <c r="Z9" s="24"/>
      <c r="AA9" s="24"/>
      <c r="AB9" s="24">
        <v>0</v>
      </c>
      <c r="AP9" s="74">
        <v>44125</v>
      </c>
      <c r="AQ9" t="s">
        <v>130</v>
      </c>
      <c r="AR9" s="24">
        <v>0</v>
      </c>
      <c r="AS9" s="24"/>
      <c r="AT9" s="24"/>
      <c r="AU9" s="24"/>
      <c r="AV9" s="24"/>
      <c r="AW9" s="24">
        <v>0</v>
      </c>
    </row>
    <row r="10" spans="1:49" x14ac:dyDescent="0.35">
      <c r="A10" t="s">
        <v>20</v>
      </c>
      <c r="B10" s="24">
        <v>0</v>
      </c>
      <c r="C10" s="24">
        <v>10544</v>
      </c>
      <c r="D10" s="24"/>
      <c r="E10" s="24"/>
      <c r="F10" s="24"/>
      <c r="G10" s="24">
        <v>10544</v>
      </c>
      <c r="V10">
        <v>5</v>
      </c>
      <c r="W10" s="24">
        <v>0</v>
      </c>
      <c r="X10" s="24"/>
      <c r="Y10" s="24"/>
      <c r="Z10" s="24"/>
      <c r="AA10" s="24"/>
      <c r="AB10" s="24">
        <v>0</v>
      </c>
      <c r="AP10" s="74">
        <v>44135</v>
      </c>
      <c r="AQ10" t="s">
        <v>153</v>
      </c>
      <c r="AR10" s="24">
        <v>0</v>
      </c>
      <c r="AS10" s="24"/>
      <c r="AT10" s="24"/>
      <c r="AU10" s="24"/>
      <c r="AV10" s="24"/>
      <c r="AW10" s="24">
        <v>0</v>
      </c>
    </row>
    <row r="11" spans="1:49" x14ac:dyDescent="0.35">
      <c r="A11" t="s">
        <v>43</v>
      </c>
      <c r="B11" s="24">
        <v>240</v>
      </c>
      <c r="C11" s="24"/>
      <c r="D11" s="24"/>
      <c r="E11" s="24"/>
      <c r="F11" s="24"/>
      <c r="G11" s="24">
        <v>240</v>
      </c>
      <c r="V11">
        <v>9</v>
      </c>
      <c r="W11" s="24">
        <v>0</v>
      </c>
      <c r="X11" s="24"/>
      <c r="Y11" s="24"/>
      <c r="Z11" s="24"/>
      <c r="AA11" s="24"/>
      <c r="AB11" s="24">
        <v>0</v>
      </c>
      <c r="AO11">
        <v>11</v>
      </c>
      <c r="AP11" s="74">
        <v>44145</v>
      </c>
      <c r="AQ11" t="s">
        <v>159</v>
      </c>
      <c r="AR11" s="24">
        <v>0</v>
      </c>
      <c r="AS11" s="24"/>
      <c r="AT11" s="24"/>
      <c r="AU11" s="24"/>
      <c r="AV11" s="24"/>
      <c r="AW11" s="24">
        <v>0</v>
      </c>
    </row>
    <row r="12" spans="1:49" x14ac:dyDescent="0.35">
      <c r="A12" t="s">
        <v>23</v>
      </c>
      <c r="B12" s="24"/>
      <c r="C12" s="24"/>
      <c r="D12" s="24"/>
      <c r="E12" s="24">
        <v>0</v>
      </c>
      <c r="F12" s="24">
        <v>30629.200000000001</v>
      </c>
      <c r="G12" s="24">
        <v>30629.200000000001</v>
      </c>
      <c r="V12">
        <v>10</v>
      </c>
      <c r="W12" s="24">
        <v>1926</v>
      </c>
      <c r="X12" s="24"/>
      <c r="Y12" s="24"/>
      <c r="Z12" s="24"/>
      <c r="AA12" s="24"/>
      <c r="AB12" s="24">
        <v>1926</v>
      </c>
      <c r="AP12" s="74">
        <v>44158</v>
      </c>
      <c r="AQ12" t="s">
        <v>177</v>
      </c>
      <c r="AR12" s="24">
        <v>0</v>
      </c>
      <c r="AS12" s="24"/>
      <c r="AT12" s="24"/>
      <c r="AU12" s="24"/>
      <c r="AV12" s="24"/>
      <c r="AW12" s="24">
        <v>0</v>
      </c>
    </row>
    <row r="13" spans="1:49" x14ac:dyDescent="0.35">
      <c r="A13" t="s">
        <v>14</v>
      </c>
      <c r="B13" s="24">
        <v>0</v>
      </c>
      <c r="C13" s="24"/>
      <c r="D13" s="24"/>
      <c r="E13" s="24"/>
      <c r="F13" s="24"/>
      <c r="G13" s="24">
        <v>0</v>
      </c>
      <c r="T13" s="46" t="s">
        <v>136</v>
      </c>
      <c r="U13" s="46"/>
      <c r="V13" s="46"/>
      <c r="W13" s="47">
        <v>1926</v>
      </c>
      <c r="X13" s="47"/>
      <c r="Y13" s="47"/>
      <c r="Z13" s="47"/>
      <c r="AA13" s="47"/>
      <c r="AB13" s="47">
        <v>1926</v>
      </c>
      <c r="AN13">
        <v>2021</v>
      </c>
      <c r="AO13">
        <v>2</v>
      </c>
      <c r="AP13" s="74">
        <v>44229</v>
      </c>
      <c r="AQ13" t="s">
        <v>266</v>
      </c>
      <c r="AR13" s="24">
        <v>0</v>
      </c>
      <c r="AS13" s="24"/>
      <c r="AT13" s="24"/>
      <c r="AU13" s="24"/>
      <c r="AV13" s="24"/>
      <c r="AW13" s="24">
        <v>0</v>
      </c>
    </row>
    <row r="14" spans="1:49" x14ac:dyDescent="0.35">
      <c r="A14" t="s">
        <v>54</v>
      </c>
      <c r="B14" s="24">
        <v>510</v>
      </c>
      <c r="C14" s="24"/>
      <c r="D14" s="24"/>
      <c r="E14" s="24"/>
      <c r="F14" s="24"/>
      <c r="G14" s="24">
        <v>510</v>
      </c>
      <c r="T14" t="s">
        <v>47</v>
      </c>
      <c r="U14">
        <v>2020</v>
      </c>
      <c r="V14">
        <v>10</v>
      </c>
      <c r="W14" s="24"/>
      <c r="X14" s="24"/>
      <c r="Y14" s="24">
        <v>0</v>
      </c>
      <c r="Z14" s="24"/>
      <c r="AA14" s="24"/>
      <c r="AB14" s="24">
        <v>0</v>
      </c>
      <c r="AP14" s="74">
        <v>44244</v>
      </c>
      <c r="AQ14" t="s">
        <v>272</v>
      </c>
      <c r="AR14" s="24">
        <v>0</v>
      </c>
      <c r="AS14" s="24"/>
      <c r="AT14" s="24"/>
      <c r="AU14" s="24"/>
      <c r="AV14" s="24"/>
      <c r="AW14" s="24">
        <v>0</v>
      </c>
    </row>
    <row r="15" spans="1:49" x14ac:dyDescent="0.35">
      <c r="A15" t="s">
        <v>64</v>
      </c>
      <c r="B15" s="24">
        <v>0</v>
      </c>
      <c r="C15" s="24"/>
      <c r="D15" s="24"/>
      <c r="E15" s="24">
        <v>0</v>
      </c>
      <c r="F15" s="24">
        <v>49892.6</v>
      </c>
      <c r="G15" s="24">
        <v>49892.6</v>
      </c>
      <c r="V15">
        <v>12</v>
      </c>
      <c r="W15" s="24"/>
      <c r="X15" s="24"/>
      <c r="Y15" s="24">
        <v>0</v>
      </c>
      <c r="Z15" s="24"/>
      <c r="AA15" s="24"/>
      <c r="AB15" s="24">
        <v>0</v>
      </c>
      <c r="AO15">
        <v>5</v>
      </c>
      <c r="AP15" s="74">
        <v>44322</v>
      </c>
      <c r="AQ15" t="s">
        <v>344</v>
      </c>
      <c r="AR15" s="24">
        <v>0</v>
      </c>
      <c r="AS15" s="24"/>
      <c r="AT15" s="24"/>
      <c r="AU15" s="24"/>
      <c r="AV15" s="24"/>
      <c r="AW15" s="24">
        <v>0</v>
      </c>
    </row>
    <row r="16" spans="1:49" x14ac:dyDescent="0.35">
      <c r="A16" t="s">
        <v>178</v>
      </c>
      <c r="B16" s="24">
        <v>0</v>
      </c>
      <c r="C16" s="24"/>
      <c r="D16" s="24"/>
      <c r="E16" s="24"/>
      <c r="F16" s="24"/>
      <c r="G16" s="24">
        <v>0</v>
      </c>
      <c r="T16" s="46" t="s">
        <v>137</v>
      </c>
      <c r="U16" s="46"/>
      <c r="V16" s="46"/>
      <c r="W16" s="47"/>
      <c r="X16" s="47"/>
      <c r="Y16" s="47">
        <v>0</v>
      </c>
      <c r="Z16" s="47"/>
      <c r="AA16" s="47"/>
      <c r="AB16" s="47">
        <v>0</v>
      </c>
      <c r="AP16" s="74">
        <v>44335</v>
      </c>
      <c r="AQ16" t="s">
        <v>347</v>
      </c>
      <c r="AR16" s="24">
        <v>0</v>
      </c>
      <c r="AS16" s="24"/>
      <c r="AT16" s="24"/>
      <c r="AU16" s="24"/>
      <c r="AV16" s="24"/>
      <c r="AW16" s="24">
        <v>0</v>
      </c>
    </row>
    <row r="17" spans="1:49" x14ac:dyDescent="0.35">
      <c r="A17" t="s">
        <v>228</v>
      </c>
      <c r="B17" s="24">
        <v>0</v>
      </c>
      <c r="C17" s="24"/>
      <c r="D17" s="24"/>
      <c r="E17" s="24"/>
      <c r="F17" s="24"/>
      <c r="G17" s="24">
        <v>0</v>
      </c>
      <c r="T17" t="s">
        <v>60</v>
      </c>
      <c r="U17">
        <v>2020</v>
      </c>
      <c r="V17">
        <v>10</v>
      </c>
      <c r="W17" s="24"/>
      <c r="X17" s="24"/>
      <c r="Y17" s="24">
        <v>0</v>
      </c>
      <c r="Z17" s="24"/>
      <c r="AA17" s="24"/>
      <c r="AB17" s="24">
        <v>0</v>
      </c>
      <c r="AP17" s="74">
        <v>44341</v>
      </c>
      <c r="AQ17" t="s">
        <v>349</v>
      </c>
      <c r="AR17" s="24">
        <v>0</v>
      </c>
      <c r="AS17" s="24"/>
      <c r="AT17" s="24"/>
      <c r="AU17" s="24"/>
      <c r="AV17" s="24"/>
      <c r="AW17" s="24">
        <v>0</v>
      </c>
    </row>
    <row r="18" spans="1:49" x14ac:dyDescent="0.35">
      <c r="A18" t="s">
        <v>233</v>
      </c>
      <c r="B18" s="24">
        <v>0</v>
      </c>
      <c r="C18" s="24"/>
      <c r="D18" s="24"/>
      <c r="E18" s="24"/>
      <c r="F18" s="24"/>
      <c r="G18" s="24">
        <v>0</v>
      </c>
      <c r="U18">
        <v>2021</v>
      </c>
      <c r="V18">
        <v>1</v>
      </c>
      <c r="W18" s="24"/>
      <c r="X18" s="24"/>
      <c r="Y18" s="24">
        <v>0</v>
      </c>
      <c r="Z18" s="24"/>
      <c r="AA18" s="24"/>
      <c r="AB18" s="24">
        <v>0</v>
      </c>
      <c r="AO18">
        <v>9</v>
      </c>
      <c r="AP18" s="74">
        <v>44440</v>
      </c>
      <c r="AQ18" t="s">
        <v>374</v>
      </c>
      <c r="AR18" s="24">
        <v>0</v>
      </c>
      <c r="AS18" s="24"/>
      <c r="AT18" s="24"/>
      <c r="AU18" s="24"/>
      <c r="AV18" s="24"/>
      <c r="AW18" s="24">
        <v>0</v>
      </c>
    </row>
    <row r="19" spans="1:49" x14ac:dyDescent="0.35">
      <c r="A19" t="s">
        <v>268</v>
      </c>
      <c r="B19" s="24">
        <v>0</v>
      </c>
      <c r="C19" s="24"/>
      <c r="D19" s="24"/>
      <c r="E19" s="24"/>
      <c r="F19" s="24"/>
      <c r="G19" s="24">
        <v>0</v>
      </c>
      <c r="V19">
        <v>5</v>
      </c>
      <c r="W19" s="24"/>
      <c r="X19" s="24"/>
      <c r="Y19" s="24">
        <v>0</v>
      </c>
      <c r="Z19" s="24"/>
      <c r="AA19" s="24"/>
      <c r="AB19" s="24">
        <v>0</v>
      </c>
      <c r="AQ19" t="s">
        <v>375</v>
      </c>
      <c r="AR19" s="24">
        <v>0</v>
      </c>
      <c r="AS19" s="24"/>
      <c r="AT19" s="24"/>
      <c r="AU19" s="24"/>
      <c r="AV19" s="24"/>
      <c r="AW19" s="24">
        <v>0</v>
      </c>
    </row>
    <row r="20" spans="1:49" x14ac:dyDescent="0.35">
      <c r="A20" t="s">
        <v>286</v>
      </c>
      <c r="B20" s="24">
        <v>0</v>
      </c>
      <c r="C20" s="24"/>
      <c r="D20" s="24"/>
      <c r="E20" s="24"/>
      <c r="F20" s="24"/>
      <c r="G20" s="24">
        <v>0</v>
      </c>
      <c r="V20">
        <v>6</v>
      </c>
      <c r="W20" s="24"/>
      <c r="X20" s="24"/>
      <c r="Y20" s="24">
        <v>11997</v>
      </c>
      <c r="Z20" s="24"/>
      <c r="AA20" s="24"/>
      <c r="AB20" s="24">
        <v>11997</v>
      </c>
      <c r="AP20" s="74">
        <v>44467</v>
      </c>
      <c r="AQ20" t="s">
        <v>386</v>
      </c>
      <c r="AR20" s="24">
        <v>0</v>
      </c>
      <c r="AS20" s="24"/>
      <c r="AT20" s="24"/>
      <c r="AU20" s="24"/>
      <c r="AV20" s="24"/>
      <c r="AW20" s="24">
        <v>0</v>
      </c>
    </row>
    <row r="21" spans="1:49" x14ac:dyDescent="0.35">
      <c r="A21" t="s">
        <v>295</v>
      </c>
      <c r="B21" s="24">
        <v>0</v>
      </c>
      <c r="C21" s="24"/>
      <c r="D21" s="24"/>
      <c r="E21" s="24"/>
      <c r="F21" s="24"/>
      <c r="G21" s="24">
        <v>0</v>
      </c>
      <c r="V21">
        <v>12</v>
      </c>
      <c r="W21" s="24"/>
      <c r="X21" s="24"/>
      <c r="Y21" s="24">
        <v>5100</v>
      </c>
      <c r="Z21" s="24"/>
      <c r="AA21" s="24"/>
      <c r="AB21" s="24">
        <v>5100</v>
      </c>
      <c r="AO21">
        <v>10</v>
      </c>
      <c r="AP21" s="74">
        <v>44484</v>
      </c>
      <c r="AQ21" t="s">
        <v>434</v>
      </c>
      <c r="AR21" s="24">
        <v>1926</v>
      </c>
      <c r="AS21" s="24"/>
      <c r="AT21" s="24"/>
      <c r="AU21" s="24"/>
      <c r="AV21" s="24"/>
      <c r="AW21" s="24">
        <v>1926</v>
      </c>
    </row>
    <row r="22" spans="1:49" x14ac:dyDescent="0.35">
      <c r="A22" t="s">
        <v>372</v>
      </c>
      <c r="B22" s="24">
        <v>0</v>
      </c>
      <c r="C22" s="24"/>
      <c r="D22" s="24"/>
      <c r="E22" s="24"/>
      <c r="F22" s="24"/>
      <c r="G22" s="24">
        <v>0</v>
      </c>
      <c r="T22" s="46" t="s">
        <v>138</v>
      </c>
      <c r="U22" s="46"/>
      <c r="V22" s="46"/>
      <c r="W22" s="47"/>
      <c r="X22" s="47"/>
      <c r="Y22" s="47">
        <v>17097</v>
      </c>
      <c r="Z22" s="47"/>
      <c r="AA22" s="47"/>
      <c r="AB22" s="47">
        <v>17097</v>
      </c>
      <c r="AM22" s="46" t="s">
        <v>136</v>
      </c>
      <c r="AN22" s="46"/>
      <c r="AO22" s="46"/>
      <c r="AP22" s="46"/>
      <c r="AQ22" s="46"/>
      <c r="AR22" s="47">
        <v>1926</v>
      </c>
      <c r="AS22" s="47"/>
      <c r="AT22" s="47"/>
      <c r="AU22" s="47"/>
      <c r="AV22" s="47"/>
      <c r="AW22" s="47">
        <v>1926</v>
      </c>
    </row>
    <row r="23" spans="1:49" x14ac:dyDescent="0.35">
      <c r="A23" t="s">
        <v>382</v>
      </c>
      <c r="B23" s="24">
        <v>0</v>
      </c>
      <c r="C23" s="24"/>
      <c r="D23" s="24"/>
      <c r="E23" s="24"/>
      <c r="F23" s="24"/>
      <c r="G23" s="24">
        <v>0</v>
      </c>
      <c r="T23" t="s">
        <v>7</v>
      </c>
      <c r="U23">
        <v>2020</v>
      </c>
      <c r="V23">
        <v>6</v>
      </c>
      <c r="W23" s="24">
        <v>0</v>
      </c>
      <c r="X23" s="24"/>
      <c r="Y23" s="24"/>
      <c r="Z23" s="24"/>
      <c r="AA23" s="24"/>
      <c r="AB23" s="24">
        <v>0</v>
      </c>
      <c r="AM23" t="s">
        <v>47</v>
      </c>
      <c r="AN23">
        <v>2020</v>
      </c>
      <c r="AO23">
        <v>10</v>
      </c>
      <c r="AP23" s="74">
        <v>44065</v>
      </c>
      <c r="AQ23" t="s">
        <v>49</v>
      </c>
      <c r="AR23" s="24"/>
      <c r="AS23" s="24"/>
      <c r="AT23" s="24">
        <v>0</v>
      </c>
      <c r="AU23" s="24"/>
      <c r="AV23" s="24"/>
      <c r="AW23" s="24">
        <v>0</v>
      </c>
    </row>
    <row r="24" spans="1:49" x14ac:dyDescent="0.35">
      <c r="A24" t="s">
        <v>410</v>
      </c>
      <c r="B24" s="24">
        <v>0</v>
      </c>
      <c r="C24" s="24"/>
      <c r="D24" s="24"/>
      <c r="E24" s="24"/>
      <c r="F24" s="24"/>
      <c r="G24" s="24">
        <v>0</v>
      </c>
      <c r="V24">
        <v>7</v>
      </c>
      <c r="W24" s="24">
        <v>0</v>
      </c>
      <c r="X24" s="24"/>
      <c r="Y24" s="24"/>
      <c r="Z24" s="24"/>
      <c r="AA24" s="24"/>
      <c r="AB24" s="24">
        <v>0</v>
      </c>
      <c r="AO24">
        <v>12</v>
      </c>
      <c r="AP24" s="74">
        <v>44118</v>
      </c>
      <c r="AQ24" t="s">
        <v>121</v>
      </c>
      <c r="AR24" s="24"/>
      <c r="AS24" s="24"/>
      <c r="AT24" s="24">
        <v>0</v>
      </c>
      <c r="AU24" s="24"/>
      <c r="AV24" s="24"/>
      <c r="AW24" s="24">
        <v>0</v>
      </c>
    </row>
    <row r="25" spans="1:49" x14ac:dyDescent="0.35">
      <c r="A25" t="s">
        <v>419</v>
      </c>
      <c r="B25" s="24">
        <v>46632.800000000003</v>
      </c>
      <c r="C25" s="24"/>
      <c r="D25" s="24"/>
      <c r="E25" s="24"/>
      <c r="F25" s="24"/>
      <c r="G25" s="24">
        <v>46632.800000000003</v>
      </c>
      <c r="V25">
        <v>8</v>
      </c>
      <c r="W25" s="24">
        <v>0</v>
      </c>
      <c r="X25" s="24"/>
      <c r="Y25" s="24"/>
      <c r="Z25" s="24"/>
      <c r="AA25" s="24"/>
      <c r="AB25" s="24">
        <v>0</v>
      </c>
      <c r="AP25" s="74">
        <v>44123</v>
      </c>
      <c r="AQ25" t="s">
        <v>121</v>
      </c>
      <c r="AR25" s="24"/>
      <c r="AS25" s="24"/>
      <c r="AT25" s="24">
        <v>0</v>
      </c>
      <c r="AU25" s="24"/>
      <c r="AV25" s="24"/>
      <c r="AW25" s="24">
        <v>0</v>
      </c>
    </row>
    <row r="26" spans="1:49" x14ac:dyDescent="0.35">
      <c r="A26" t="s">
        <v>135</v>
      </c>
      <c r="B26" s="24">
        <v>49308.800000000003</v>
      </c>
      <c r="C26" s="24">
        <v>10544</v>
      </c>
      <c r="D26" s="24">
        <v>17097</v>
      </c>
      <c r="E26" s="24">
        <v>0</v>
      </c>
      <c r="F26" s="24">
        <v>80521.8</v>
      </c>
      <c r="G26" s="24">
        <v>157471.59999999998</v>
      </c>
      <c r="V26">
        <v>9</v>
      </c>
      <c r="W26" s="24">
        <v>0</v>
      </c>
      <c r="X26" s="24"/>
      <c r="Y26" s="24"/>
      <c r="Z26" s="24"/>
      <c r="AA26" s="24"/>
      <c r="AB26" s="24">
        <v>0</v>
      </c>
      <c r="AM26" s="46" t="s">
        <v>137</v>
      </c>
      <c r="AN26" s="46"/>
      <c r="AO26" s="46"/>
      <c r="AP26" s="46"/>
      <c r="AQ26" s="46"/>
      <c r="AR26" s="47"/>
      <c r="AS26" s="47"/>
      <c r="AT26" s="47">
        <v>0</v>
      </c>
      <c r="AU26" s="47"/>
      <c r="AV26" s="47"/>
      <c r="AW26" s="47">
        <v>0</v>
      </c>
    </row>
    <row r="27" spans="1:49" x14ac:dyDescent="0.35">
      <c r="V27">
        <v>10</v>
      </c>
      <c r="W27" s="24">
        <v>0</v>
      </c>
      <c r="X27" s="24"/>
      <c r="Y27" s="24"/>
      <c r="Z27" s="24"/>
      <c r="AA27" s="24"/>
      <c r="AB27" s="24">
        <v>0</v>
      </c>
      <c r="AM27" t="s">
        <v>60</v>
      </c>
      <c r="AN27">
        <v>2020</v>
      </c>
      <c r="AO27">
        <v>10</v>
      </c>
      <c r="AP27" s="74">
        <v>44068</v>
      </c>
      <c r="AQ27" t="s">
        <v>57</v>
      </c>
      <c r="AR27" s="24"/>
      <c r="AS27" s="24"/>
      <c r="AT27" s="24">
        <v>0</v>
      </c>
      <c r="AU27" s="24"/>
      <c r="AV27" s="24"/>
      <c r="AW27" s="24">
        <v>0</v>
      </c>
    </row>
    <row r="28" spans="1:49" x14ac:dyDescent="0.35">
      <c r="V28">
        <v>11</v>
      </c>
      <c r="W28" s="24">
        <v>0</v>
      </c>
      <c r="X28" s="24"/>
      <c r="Y28" s="24"/>
      <c r="Z28" s="24"/>
      <c r="AA28" s="24"/>
      <c r="AB28" s="24">
        <v>0</v>
      </c>
      <c r="AN28">
        <v>2021</v>
      </c>
      <c r="AO28">
        <v>1</v>
      </c>
      <c r="AP28" s="74">
        <v>44146</v>
      </c>
      <c r="AQ28" t="s">
        <v>160</v>
      </c>
      <c r="AR28" s="24"/>
      <c r="AS28" s="24"/>
      <c r="AT28" s="24">
        <v>0</v>
      </c>
      <c r="AU28" s="24"/>
      <c r="AV28" s="24"/>
      <c r="AW28" s="24">
        <v>0</v>
      </c>
    </row>
    <row r="29" spans="1:49" x14ac:dyDescent="0.35">
      <c r="V29">
        <v>12</v>
      </c>
      <c r="W29" s="24">
        <v>0</v>
      </c>
      <c r="X29" s="24"/>
      <c r="Y29" s="24"/>
      <c r="Z29" s="24"/>
      <c r="AA29" s="24"/>
      <c r="AB29" s="24">
        <v>0</v>
      </c>
      <c r="AP29" s="74">
        <v>44163</v>
      </c>
      <c r="AQ29" t="s">
        <v>187</v>
      </c>
      <c r="AR29" s="24"/>
      <c r="AS29" s="24"/>
      <c r="AT29" s="24">
        <v>0</v>
      </c>
      <c r="AU29" s="24"/>
      <c r="AV29" s="24"/>
      <c r="AW29" s="24">
        <v>0</v>
      </c>
    </row>
    <row r="30" spans="1:49" x14ac:dyDescent="0.35">
      <c r="U30">
        <v>2021</v>
      </c>
      <c r="V30">
        <v>1</v>
      </c>
      <c r="W30" s="24">
        <v>0</v>
      </c>
      <c r="X30" s="24"/>
      <c r="Y30" s="24"/>
      <c r="Z30" s="24"/>
      <c r="AA30" s="24"/>
      <c r="AB30" s="24">
        <v>0</v>
      </c>
      <c r="AO30">
        <v>5</v>
      </c>
      <c r="AP30" s="74">
        <v>44266</v>
      </c>
      <c r="AQ30" t="s">
        <v>323</v>
      </c>
      <c r="AR30" s="24"/>
      <c r="AS30" s="24"/>
      <c r="AT30" s="24">
        <v>0</v>
      </c>
      <c r="AU30" s="24"/>
      <c r="AV30" s="24"/>
      <c r="AW30" s="24">
        <v>0</v>
      </c>
    </row>
    <row r="31" spans="1:49" x14ac:dyDescent="0.35">
      <c r="V31">
        <v>2</v>
      </c>
      <c r="W31" s="24">
        <v>0</v>
      </c>
      <c r="X31" s="24"/>
      <c r="Y31" s="24"/>
      <c r="Z31" s="24"/>
      <c r="AA31" s="24"/>
      <c r="AB31" s="24">
        <v>0</v>
      </c>
      <c r="AP31" s="74">
        <v>44279</v>
      </c>
      <c r="AQ31" t="s">
        <v>326</v>
      </c>
      <c r="AR31" s="24"/>
      <c r="AS31" s="24"/>
      <c r="AT31" s="24">
        <v>0</v>
      </c>
      <c r="AU31" s="24"/>
      <c r="AV31" s="24"/>
      <c r="AW31" s="24">
        <v>0</v>
      </c>
    </row>
    <row r="32" spans="1:49" x14ac:dyDescent="0.35">
      <c r="V32">
        <v>5</v>
      </c>
      <c r="W32" s="24">
        <v>0</v>
      </c>
      <c r="X32" s="24"/>
      <c r="Y32" s="24"/>
      <c r="Z32" s="24"/>
      <c r="AA32" s="24"/>
      <c r="AB32" s="24">
        <v>0</v>
      </c>
      <c r="AO32">
        <v>6</v>
      </c>
      <c r="AP32" s="74">
        <v>44313</v>
      </c>
      <c r="AQ32" t="s">
        <v>335</v>
      </c>
      <c r="AR32" s="24"/>
      <c r="AS32" s="24"/>
      <c r="AT32" s="24">
        <v>7482</v>
      </c>
      <c r="AU32" s="24"/>
      <c r="AV32" s="24"/>
      <c r="AW32" s="24">
        <v>7482</v>
      </c>
    </row>
    <row r="33" spans="20:50" x14ac:dyDescent="0.35">
      <c r="V33">
        <v>9</v>
      </c>
      <c r="W33" s="24">
        <v>0</v>
      </c>
      <c r="X33" s="24"/>
      <c r="Y33" s="24"/>
      <c r="Z33" s="24"/>
      <c r="AA33" s="24"/>
      <c r="AB33" s="24">
        <v>0</v>
      </c>
      <c r="AP33" s="74">
        <v>44348</v>
      </c>
      <c r="AQ33" t="s">
        <v>363</v>
      </c>
      <c r="AR33" s="24"/>
      <c r="AS33" s="24"/>
      <c r="AT33" s="24">
        <v>3825</v>
      </c>
      <c r="AU33" s="24"/>
      <c r="AV33" s="24"/>
      <c r="AW33" s="24">
        <v>3825</v>
      </c>
    </row>
    <row r="34" spans="20:50" x14ac:dyDescent="0.35">
      <c r="V34">
        <v>10</v>
      </c>
      <c r="W34" s="24">
        <v>0</v>
      </c>
      <c r="X34" s="24"/>
      <c r="Y34" s="24"/>
      <c r="Z34" s="24"/>
      <c r="AA34" s="24"/>
      <c r="AB34" s="24">
        <v>0</v>
      </c>
      <c r="AQ34" t="s">
        <v>364</v>
      </c>
      <c r="AR34" s="24"/>
      <c r="AS34" s="24"/>
      <c r="AT34" s="24">
        <v>690</v>
      </c>
      <c r="AU34" s="24"/>
      <c r="AV34" s="24"/>
      <c r="AW34" s="24">
        <v>690</v>
      </c>
    </row>
    <row r="35" spans="20:50" x14ac:dyDescent="0.35">
      <c r="V35">
        <v>4</v>
      </c>
      <c r="W35" s="24">
        <v>0</v>
      </c>
      <c r="X35" s="24"/>
      <c r="Y35" s="24"/>
      <c r="Z35" s="24"/>
      <c r="AA35" s="24"/>
      <c r="AB35" s="24">
        <v>0</v>
      </c>
      <c r="AO35">
        <v>12</v>
      </c>
      <c r="AP35" s="74">
        <v>44483</v>
      </c>
      <c r="AQ35" t="s">
        <v>429</v>
      </c>
      <c r="AR35" s="24"/>
      <c r="AS35" s="24"/>
      <c r="AT35" s="24">
        <v>5100</v>
      </c>
      <c r="AU35" s="24"/>
      <c r="AV35" s="24"/>
      <c r="AW35" s="24">
        <v>5100</v>
      </c>
    </row>
    <row r="36" spans="20:50" x14ac:dyDescent="0.35">
      <c r="U36">
        <v>2019</v>
      </c>
      <c r="V36">
        <v>12</v>
      </c>
      <c r="W36" s="24">
        <v>0</v>
      </c>
      <c r="X36" s="24"/>
      <c r="Y36" s="24"/>
      <c r="Z36" s="24"/>
      <c r="AA36" s="24"/>
      <c r="AB36" s="24">
        <v>0</v>
      </c>
      <c r="AM36" s="46" t="s">
        <v>138</v>
      </c>
      <c r="AN36" s="46"/>
      <c r="AO36" s="46"/>
      <c r="AP36" s="46"/>
      <c r="AQ36" s="46"/>
      <c r="AR36" s="47"/>
      <c r="AS36" s="47"/>
      <c r="AT36" s="47">
        <v>17097</v>
      </c>
      <c r="AU36" s="47"/>
      <c r="AV36" s="47"/>
      <c r="AW36" s="47">
        <v>17097</v>
      </c>
      <c r="AX36" t="s">
        <v>466</v>
      </c>
    </row>
    <row r="37" spans="20:50" x14ac:dyDescent="0.35">
      <c r="T37" s="46" t="s">
        <v>139</v>
      </c>
      <c r="U37" s="46"/>
      <c r="V37" s="46"/>
      <c r="W37" s="47">
        <v>0</v>
      </c>
      <c r="X37" s="47"/>
      <c r="Y37" s="47"/>
      <c r="Z37" s="47"/>
      <c r="AA37" s="47"/>
      <c r="AB37" s="47">
        <v>0</v>
      </c>
      <c r="AM37" t="s">
        <v>7</v>
      </c>
      <c r="AN37">
        <v>2020</v>
      </c>
      <c r="AO37">
        <v>6</v>
      </c>
      <c r="AP37" s="74">
        <v>43984</v>
      </c>
      <c r="AQ37" t="s">
        <v>10</v>
      </c>
      <c r="AR37" s="24">
        <v>0</v>
      </c>
      <c r="AS37" s="24"/>
      <c r="AT37" s="24"/>
      <c r="AU37" s="24"/>
      <c r="AV37" s="24"/>
      <c r="AW37" s="24">
        <v>0</v>
      </c>
    </row>
    <row r="38" spans="20:50" x14ac:dyDescent="0.35">
      <c r="T38" t="s">
        <v>20</v>
      </c>
      <c r="U38">
        <v>2020</v>
      </c>
      <c r="V38">
        <v>8</v>
      </c>
      <c r="W38" s="24"/>
      <c r="X38" s="24">
        <v>0</v>
      </c>
      <c r="Y38" s="24"/>
      <c r="Z38" s="24"/>
      <c r="AA38" s="24"/>
      <c r="AB38" s="24">
        <v>0</v>
      </c>
      <c r="AP38" s="74">
        <v>43999</v>
      </c>
      <c r="AQ38" t="s">
        <v>12</v>
      </c>
      <c r="AR38" s="24">
        <v>0</v>
      </c>
      <c r="AS38" s="24"/>
      <c r="AT38" s="24"/>
      <c r="AU38" s="24"/>
      <c r="AV38" s="24"/>
      <c r="AW38" s="24">
        <v>0</v>
      </c>
    </row>
    <row r="39" spans="20:50" x14ac:dyDescent="0.35">
      <c r="V39">
        <v>9</v>
      </c>
      <c r="W39" s="24"/>
      <c r="X39" s="24">
        <v>0</v>
      </c>
      <c r="Y39" s="24"/>
      <c r="Z39" s="24"/>
      <c r="AA39" s="24"/>
      <c r="AB39" s="24">
        <v>0</v>
      </c>
      <c r="AO39">
        <v>7</v>
      </c>
      <c r="AP39" s="74">
        <v>44027</v>
      </c>
      <c r="AQ39" t="s">
        <v>27</v>
      </c>
      <c r="AR39" s="24">
        <v>0</v>
      </c>
      <c r="AS39" s="24"/>
      <c r="AT39" s="24"/>
      <c r="AU39" s="24"/>
      <c r="AV39" s="24"/>
      <c r="AW39" s="24">
        <v>0</v>
      </c>
    </row>
    <row r="40" spans="20:50" x14ac:dyDescent="0.35">
      <c r="V40">
        <v>10</v>
      </c>
      <c r="W40" s="24"/>
      <c r="X40" s="24">
        <v>0</v>
      </c>
      <c r="Y40" s="24"/>
      <c r="Z40" s="24"/>
      <c r="AA40" s="24"/>
      <c r="AB40" s="24">
        <v>0</v>
      </c>
      <c r="AO40">
        <v>8</v>
      </c>
      <c r="AP40" s="74">
        <v>44055</v>
      </c>
      <c r="AQ40" t="s">
        <v>37</v>
      </c>
      <c r="AR40" s="24">
        <v>0</v>
      </c>
      <c r="AS40" s="24"/>
      <c r="AT40" s="24"/>
      <c r="AU40" s="24"/>
      <c r="AV40" s="24"/>
      <c r="AW40" s="24">
        <v>0</v>
      </c>
    </row>
    <row r="41" spans="20:50" x14ac:dyDescent="0.35">
      <c r="V41">
        <v>11</v>
      </c>
      <c r="W41" s="24"/>
      <c r="X41" s="24">
        <v>0</v>
      </c>
      <c r="Y41" s="24"/>
      <c r="Z41" s="24"/>
      <c r="AA41" s="24"/>
      <c r="AB41" s="24">
        <v>0</v>
      </c>
      <c r="AP41" s="74">
        <v>44056</v>
      </c>
      <c r="AQ41" t="s">
        <v>38</v>
      </c>
      <c r="AR41" s="24">
        <v>0</v>
      </c>
      <c r="AS41" s="24"/>
      <c r="AT41" s="24"/>
      <c r="AU41" s="24"/>
      <c r="AV41" s="24"/>
      <c r="AW41" s="24">
        <v>0</v>
      </c>
    </row>
    <row r="42" spans="20:50" x14ac:dyDescent="0.35">
      <c r="V42">
        <v>12</v>
      </c>
      <c r="W42" s="24"/>
      <c r="X42" s="24">
        <v>0</v>
      </c>
      <c r="Y42" s="24"/>
      <c r="Z42" s="24"/>
      <c r="AA42" s="24"/>
      <c r="AB42" s="24">
        <v>0</v>
      </c>
      <c r="AP42" s="74">
        <v>44068</v>
      </c>
      <c r="AQ42" t="s">
        <v>58</v>
      </c>
      <c r="AR42" s="24">
        <v>0</v>
      </c>
      <c r="AS42" s="24"/>
      <c r="AT42" s="24"/>
      <c r="AU42" s="24"/>
      <c r="AV42" s="24"/>
      <c r="AW42" s="24">
        <v>0</v>
      </c>
    </row>
    <row r="43" spans="20:50" x14ac:dyDescent="0.35">
      <c r="U43">
        <v>2021</v>
      </c>
      <c r="V43">
        <v>1</v>
      </c>
      <c r="W43" s="24">
        <v>0</v>
      </c>
      <c r="X43" s="24">
        <v>0</v>
      </c>
      <c r="Y43" s="24"/>
      <c r="Z43" s="24"/>
      <c r="AA43" s="24"/>
      <c r="AB43" s="24">
        <v>0</v>
      </c>
      <c r="AO43">
        <v>9</v>
      </c>
      <c r="AP43" s="74">
        <v>44076</v>
      </c>
      <c r="AQ43" t="s">
        <v>70</v>
      </c>
      <c r="AR43" s="24">
        <v>0</v>
      </c>
      <c r="AS43" s="24"/>
      <c r="AT43" s="24"/>
      <c r="AU43" s="24"/>
      <c r="AV43" s="24"/>
      <c r="AW43" s="24">
        <v>0</v>
      </c>
    </row>
    <row r="44" spans="20:50" x14ac:dyDescent="0.35">
      <c r="V44">
        <v>2</v>
      </c>
      <c r="W44" s="24"/>
      <c r="X44" s="24">
        <v>0</v>
      </c>
      <c r="Y44" s="24"/>
      <c r="Z44" s="24"/>
      <c r="AA44" s="24"/>
      <c r="AB44" s="24">
        <v>0</v>
      </c>
      <c r="AP44" s="74">
        <v>44079</v>
      </c>
      <c r="AQ44" t="s">
        <v>95</v>
      </c>
      <c r="AR44" s="24">
        <v>0</v>
      </c>
      <c r="AS44" s="24"/>
      <c r="AT44" s="24"/>
      <c r="AU44" s="24"/>
      <c r="AV44" s="24"/>
      <c r="AW44" s="24">
        <v>0</v>
      </c>
    </row>
    <row r="45" spans="20:50" x14ac:dyDescent="0.35">
      <c r="V45">
        <v>3</v>
      </c>
      <c r="W45" s="24"/>
      <c r="X45" s="24">
        <v>0</v>
      </c>
      <c r="Y45" s="24"/>
      <c r="Z45" s="24"/>
      <c r="AA45" s="24"/>
      <c r="AB45" s="24">
        <v>0</v>
      </c>
      <c r="AP45" s="74">
        <v>44091</v>
      </c>
      <c r="AQ45" t="s">
        <v>104</v>
      </c>
      <c r="AR45" s="24">
        <v>0</v>
      </c>
      <c r="AS45" s="24"/>
      <c r="AT45" s="24"/>
      <c r="AU45" s="24"/>
      <c r="AV45" s="24"/>
      <c r="AW45" s="24">
        <v>0</v>
      </c>
    </row>
    <row r="46" spans="20:50" x14ac:dyDescent="0.35">
      <c r="V46">
        <v>5</v>
      </c>
      <c r="W46" s="24"/>
      <c r="X46" s="24">
        <v>0</v>
      </c>
      <c r="Y46" s="24"/>
      <c r="Z46" s="24"/>
      <c r="AA46" s="24"/>
      <c r="AB46" s="24">
        <v>0</v>
      </c>
      <c r="AP46" s="74">
        <v>44097</v>
      </c>
      <c r="AQ46" t="s">
        <v>107</v>
      </c>
      <c r="AR46" s="24">
        <v>0</v>
      </c>
      <c r="AS46" s="24"/>
      <c r="AT46" s="24"/>
      <c r="AU46" s="24"/>
      <c r="AV46" s="24"/>
      <c r="AW46" s="24">
        <v>0</v>
      </c>
    </row>
    <row r="47" spans="20:50" x14ac:dyDescent="0.35">
      <c r="V47">
        <v>10</v>
      </c>
      <c r="W47" s="24"/>
      <c r="X47" s="24">
        <v>6914</v>
      </c>
      <c r="Y47" s="24"/>
      <c r="Z47" s="24"/>
      <c r="AA47" s="24"/>
      <c r="AB47" s="24">
        <v>6914</v>
      </c>
      <c r="AP47" s="74">
        <v>44100</v>
      </c>
      <c r="AQ47" t="s">
        <v>109</v>
      </c>
      <c r="AR47" s="24">
        <v>0</v>
      </c>
      <c r="AS47" s="24"/>
      <c r="AT47" s="24"/>
      <c r="AU47" s="24"/>
      <c r="AV47" s="24"/>
      <c r="AW47" s="24">
        <v>0</v>
      </c>
    </row>
    <row r="48" spans="20:50" x14ac:dyDescent="0.35">
      <c r="V48">
        <v>11</v>
      </c>
      <c r="W48" s="24"/>
      <c r="X48" s="24">
        <v>3630</v>
      </c>
      <c r="Y48" s="24"/>
      <c r="Z48" s="24"/>
      <c r="AA48" s="24"/>
      <c r="AB48" s="24">
        <v>3630</v>
      </c>
      <c r="AO48">
        <v>10</v>
      </c>
      <c r="AP48" s="74">
        <v>44116</v>
      </c>
      <c r="AQ48" t="s">
        <v>120</v>
      </c>
      <c r="AR48" s="24">
        <v>0</v>
      </c>
      <c r="AS48" s="24"/>
      <c r="AT48" s="24"/>
      <c r="AU48" s="24"/>
      <c r="AV48" s="24"/>
      <c r="AW48" s="24">
        <v>0</v>
      </c>
    </row>
    <row r="49" spans="20:49" x14ac:dyDescent="0.35">
      <c r="T49" s="46" t="s">
        <v>140</v>
      </c>
      <c r="U49" s="46"/>
      <c r="V49" s="46"/>
      <c r="W49" s="47">
        <v>0</v>
      </c>
      <c r="X49" s="47">
        <v>10544</v>
      </c>
      <c r="Y49" s="47"/>
      <c r="Z49" s="47"/>
      <c r="AA49" s="47"/>
      <c r="AB49" s="47">
        <v>10544</v>
      </c>
      <c r="AP49" s="74">
        <v>44123</v>
      </c>
      <c r="AQ49" t="s">
        <v>126</v>
      </c>
      <c r="AR49" s="24">
        <v>0</v>
      </c>
      <c r="AS49" s="24"/>
      <c r="AT49" s="24"/>
      <c r="AU49" s="24"/>
      <c r="AV49" s="24"/>
      <c r="AW49" s="24">
        <v>0</v>
      </c>
    </row>
    <row r="50" spans="20:49" x14ac:dyDescent="0.35">
      <c r="T50" t="s">
        <v>43</v>
      </c>
      <c r="U50">
        <v>2020</v>
      </c>
      <c r="V50">
        <v>8</v>
      </c>
      <c r="W50" s="24">
        <v>0</v>
      </c>
      <c r="X50" s="24"/>
      <c r="Y50" s="24"/>
      <c r="Z50" s="24"/>
      <c r="AA50" s="24"/>
      <c r="AB50" s="24">
        <v>0</v>
      </c>
      <c r="AP50" s="74">
        <v>44135</v>
      </c>
      <c r="AQ50" t="s">
        <v>152</v>
      </c>
      <c r="AR50" s="24">
        <v>0</v>
      </c>
      <c r="AS50" s="24"/>
      <c r="AT50" s="24"/>
      <c r="AU50" s="24"/>
      <c r="AV50" s="24"/>
      <c r="AW50" s="24">
        <v>0</v>
      </c>
    </row>
    <row r="51" spans="20:49" x14ac:dyDescent="0.35">
      <c r="V51">
        <v>11</v>
      </c>
      <c r="W51" s="24">
        <v>0</v>
      </c>
      <c r="X51" s="24"/>
      <c r="Y51" s="24"/>
      <c r="Z51" s="24"/>
      <c r="AA51" s="24"/>
      <c r="AB51" s="24">
        <v>0</v>
      </c>
      <c r="AO51">
        <v>11</v>
      </c>
      <c r="AP51" s="74">
        <v>44145</v>
      </c>
      <c r="AQ51" t="s">
        <v>158</v>
      </c>
      <c r="AR51" s="24">
        <v>0</v>
      </c>
      <c r="AS51" s="24"/>
      <c r="AT51" s="24"/>
      <c r="AU51" s="24"/>
      <c r="AV51" s="24"/>
      <c r="AW51" s="24">
        <v>0</v>
      </c>
    </row>
    <row r="52" spans="20:49" x14ac:dyDescent="0.35">
      <c r="U52">
        <v>2021</v>
      </c>
      <c r="V52">
        <v>10</v>
      </c>
      <c r="W52" s="24">
        <v>240</v>
      </c>
      <c r="X52" s="24"/>
      <c r="Y52" s="24"/>
      <c r="Z52" s="24"/>
      <c r="AA52" s="24"/>
      <c r="AB52" s="24">
        <v>240</v>
      </c>
      <c r="AP52" s="74">
        <v>44153</v>
      </c>
      <c r="AQ52" t="s">
        <v>170</v>
      </c>
      <c r="AR52" s="24">
        <v>0</v>
      </c>
      <c r="AS52" s="24"/>
      <c r="AT52" s="24"/>
      <c r="AU52" s="24"/>
      <c r="AV52" s="24"/>
      <c r="AW52" s="24">
        <v>0</v>
      </c>
    </row>
    <row r="53" spans="20:49" x14ac:dyDescent="0.35">
      <c r="T53" s="46" t="s">
        <v>141</v>
      </c>
      <c r="U53" s="46"/>
      <c r="V53" s="46"/>
      <c r="W53" s="47">
        <v>240</v>
      </c>
      <c r="X53" s="47"/>
      <c r="Y53" s="47"/>
      <c r="Z53" s="47"/>
      <c r="AA53" s="47"/>
      <c r="AB53" s="47">
        <v>240</v>
      </c>
      <c r="AP53" s="74">
        <v>44159</v>
      </c>
      <c r="AQ53" t="s">
        <v>171</v>
      </c>
      <c r="AR53" s="24">
        <v>0</v>
      </c>
      <c r="AS53" s="24"/>
      <c r="AT53" s="24"/>
      <c r="AU53" s="24"/>
      <c r="AV53" s="24"/>
      <c r="AW53" s="24">
        <v>0</v>
      </c>
    </row>
    <row r="54" spans="20:49" x14ac:dyDescent="0.35">
      <c r="T54" t="s">
        <v>23</v>
      </c>
      <c r="U54">
        <v>2020</v>
      </c>
      <c r="V54">
        <v>10</v>
      </c>
      <c r="W54" s="24"/>
      <c r="X54" s="24"/>
      <c r="Y54" s="24"/>
      <c r="Z54" s="24">
        <v>0</v>
      </c>
      <c r="AA54" s="24"/>
      <c r="AB54" s="24">
        <v>0</v>
      </c>
      <c r="AP54" s="74">
        <v>44162</v>
      </c>
      <c r="AQ54" t="s">
        <v>186</v>
      </c>
      <c r="AR54" s="24">
        <v>0</v>
      </c>
      <c r="AS54" s="24"/>
      <c r="AT54" s="24"/>
      <c r="AU54" s="24"/>
      <c r="AV54" s="24"/>
      <c r="AW54" s="24">
        <v>0</v>
      </c>
    </row>
    <row r="55" spans="20:49" x14ac:dyDescent="0.35">
      <c r="V55">
        <v>11</v>
      </c>
      <c r="W55" s="24"/>
      <c r="X55" s="24"/>
      <c r="Y55" s="24"/>
      <c r="Z55" s="24">
        <v>0</v>
      </c>
      <c r="AA55" s="24"/>
      <c r="AB55" s="24">
        <v>0</v>
      </c>
      <c r="AO55">
        <v>12</v>
      </c>
      <c r="AP55" s="74">
        <v>44180</v>
      </c>
      <c r="AQ55" t="s">
        <v>215</v>
      </c>
      <c r="AR55" s="24">
        <v>0</v>
      </c>
      <c r="AS55" s="24"/>
      <c r="AT55" s="24"/>
      <c r="AU55" s="24"/>
      <c r="AV55" s="24"/>
      <c r="AW55" s="24">
        <v>0</v>
      </c>
    </row>
    <row r="56" spans="20:49" x14ac:dyDescent="0.35">
      <c r="V56">
        <v>12</v>
      </c>
      <c r="W56" s="24"/>
      <c r="X56" s="24"/>
      <c r="Y56" s="24"/>
      <c r="Z56" s="24">
        <v>0</v>
      </c>
      <c r="AA56" s="24"/>
      <c r="AB56" s="24">
        <v>0</v>
      </c>
      <c r="AN56">
        <v>2021</v>
      </c>
      <c r="AO56">
        <v>1</v>
      </c>
      <c r="AP56" s="74">
        <v>44225</v>
      </c>
      <c r="AQ56" t="s">
        <v>258</v>
      </c>
      <c r="AR56" s="24">
        <v>0</v>
      </c>
      <c r="AS56" s="24"/>
      <c r="AT56" s="24"/>
      <c r="AU56" s="24"/>
      <c r="AV56" s="24"/>
      <c r="AW56" s="24">
        <v>0</v>
      </c>
    </row>
    <row r="57" spans="20:49" x14ac:dyDescent="0.35">
      <c r="U57">
        <v>2021</v>
      </c>
      <c r="V57">
        <v>1</v>
      </c>
      <c r="W57" s="24"/>
      <c r="X57" s="24"/>
      <c r="Y57" s="24"/>
      <c r="Z57" s="24">
        <v>0</v>
      </c>
      <c r="AA57" s="24"/>
      <c r="AB57" s="24">
        <v>0</v>
      </c>
      <c r="AO57">
        <v>2</v>
      </c>
      <c r="AP57" s="74">
        <v>44246</v>
      </c>
      <c r="AQ57" t="s">
        <v>279</v>
      </c>
      <c r="AR57" s="24">
        <v>0</v>
      </c>
      <c r="AS57" s="24"/>
      <c r="AT57" s="24"/>
      <c r="AU57" s="24"/>
      <c r="AV57" s="24"/>
      <c r="AW57" s="24">
        <v>0</v>
      </c>
    </row>
    <row r="58" spans="20:49" x14ac:dyDescent="0.35">
      <c r="V58">
        <v>2</v>
      </c>
      <c r="W58" s="24"/>
      <c r="X58" s="24"/>
      <c r="Y58" s="24"/>
      <c r="Z58" s="24">
        <v>0</v>
      </c>
      <c r="AA58" s="24"/>
      <c r="AB58" s="24">
        <v>0</v>
      </c>
      <c r="AO58">
        <v>5</v>
      </c>
      <c r="AP58" s="74">
        <v>44323</v>
      </c>
      <c r="AQ58" t="s">
        <v>345</v>
      </c>
      <c r="AR58" s="24">
        <v>0</v>
      </c>
      <c r="AS58" s="24"/>
      <c r="AT58" s="24"/>
      <c r="AU58" s="24"/>
      <c r="AV58" s="24"/>
      <c r="AW58" s="24">
        <v>0</v>
      </c>
    </row>
    <row r="59" spans="20:49" x14ac:dyDescent="0.35">
      <c r="V59">
        <v>6</v>
      </c>
      <c r="W59" s="24"/>
      <c r="X59" s="24"/>
      <c r="Y59" s="24"/>
      <c r="Z59" s="24"/>
      <c r="AA59" s="24">
        <v>0</v>
      </c>
      <c r="AB59" s="24">
        <v>0</v>
      </c>
      <c r="AO59">
        <v>9</v>
      </c>
      <c r="AP59" s="74">
        <v>44464</v>
      </c>
      <c r="AQ59" t="s">
        <v>383</v>
      </c>
      <c r="AR59" s="24">
        <v>0</v>
      </c>
      <c r="AS59" s="24"/>
      <c r="AT59" s="24"/>
      <c r="AU59" s="24"/>
      <c r="AV59" s="24"/>
      <c r="AW59" s="24">
        <v>0</v>
      </c>
    </row>
    <row r="60" spans="20:49" x14ac:dyDescent="0.35">
      <c r="V60">
        <v>7</v>
      </c>
      <c r="W60" s="24"/>
      <c r="X60" s="24"/>
      <c r="Y60" s="24"/>
      <c r="Z60" s="24"/>
      <c r="AA60" s="24">
        <v>0</v>
      </c>
      <c r="AB60" s="24">
        <v>0</v>
      </c>
      <c r="AO60">
        <v>10</v>
      </c>
      <c r="AP60" s="74">
        <v>44495</v>
      </c>
      <c r="AQ60" t="s">
        <v>453</v>
      </c>
      <c r="AR60" s="24">
        <v>0</v>
      </c>
      <c r="AS60" s="24"/>
      <c r="AT60" s="24"/>
      <c r="AU60" s="24"/>
      <c r="AV60" s="24"/>
      <c r="AW60" s="24">
        <v>0</v>
      </c>
    </row>
    <row r="61" spans="20:49" x14ac:dyDescent="0.35">
      <c r="V61">
        <v>8</v>
      </c>
      <c r="W61" s="24"/>
      <c r="X61" s="24"/>
      <c r="Y61" s="24"/>
      <c r="Z61" s="24"/>
      <c r="AA61" s="24">
        <v>14034.8</v>
      </c>
      <c r="AB61" s="24">
        <v>14034.8</v>
      </c>
      <c r="AO61">
        <v>4</v>
      </c>
      <c r="AP61" s="74">
        <v>44295</v>
      </c>
      <c r="AQ61" t="s">
        <v>334</v>
      </c>
      <c r="AR61" s="24">
        <v>0</v>
      </c>
      <c r="AS61" s="24"/>
      <c r="AT61" s="24"/>
      <c r="AU61" s="24"/>
      <c r="AV61" s="24"/>
      <c r="AW61" s="24">
        <v>0</v>
      </c>
    </row>
    <row r="62" spans="20:49" x14ac:dyDescent="0.35">
      <c r="V62">
        <v>12</v>
      </c>
      <c r="W62" s="24"/>
      <c r="X62" s="24"/>
      <c r="Y62" s="24"/>
      <c r="Z62" s="24"/>
      <c r="AA62" s="24">
        <v>3830.4</v>
      </c>
      <c r="AB62" s="24">
        <v>3830.4</v>
      </c>
      <c r="AN62">
        <v>2019</v>
      </c>
      <c r="AO62">
        <v>12</v>
      </c>
      <c r="AP62" s="74">
        <v>43822</v>
      </c>
      <c r="AQ62" t="s">
        <v>318</v>
      </c>
      <c r="AR62" s="24">
        <v>0</v>
      </c>
      <c r="AS62" s="24"/>
      <c r="AT62" s="24"/>
      <c r="AU62" s="24"/>
      <c r="AV62" s="24"/>
      <c r="AW62" s="24">
        <v>0</v>
      </c>
    </row>
    <row r="63" spans="20:49" x14ac:dyDescent="0.35">
      <c r="V63">
        <v>4</v>
      </c>
      <c r="W63" s="24"/>
      <c r="X63" s="24"/>
      <c r="Y63" s="24"/>
      <c r="Z63" s="24"/>
      <c r="AA63" s="24">
        <v>0</v>
      </c>
      <c r="AB63" s="24">
        <v>0</v>
      </c>
      <c r="AM63" s="46" t="s">
        <v>139</v>
      </c>
      <c r="AN63" s="46"/>
      <c r="AO63" s="46"/>
      <c r="AP63" s="46"/>
      <c r="AQ63" s="46"/>
      <c r="AR63" s="47">
        <v>0</v>
      </c>
      <c r="AS63" s="47"/>
      <c r="AT63" s="47"/>
      <c r="AU63" s="47"/>
      <c r="AV63" s="47"/>
      <c r="AW63" s="47">
        <v>0</v>
      </c>
    </row>
    <row r="64" spans="20:49" x14ac:dyDescent="0.35">
      <c r="U64">
        <v>2022</v>
      </c>
      <c r="V64">
        <v>1</v>
      </c>
      <c r="W64" s="24"/>
      <c r="X64" s="24"/>
      <c r="Y64" s="24"/>
      <c r="Z64" s="24"/>
      <c r="AA64" s="24">
        <v>12764</v>
      </c>
      <c r="AB64" s="24">
        <v>12764</v>
      </c>
      <c r="AM64" t="s">
        <v>20</v>
      </c>
      <c r="AN64">
        <v>2020</v>
      </c>
      <c r="AO64">
        <v>8</v>
      </c>
      <c r="AP64" s="74">
        <v>44004</v>
      </c>
      <c r="AQ64" t="s">
        <v>18</v>
      </c>
      <c r="AR64" s="24"/>
      <c r="AS64" s="24">
        <v>0</v>
      </c>
      <c r="AT64" s="24"/>
      <c r="AU64" s="24"/>
      <c r="AV64" s="24"/>
      <c r="AW64" s="24">
        <v>0</v>
      </c>
    </row>
    <row r="65" spans="20:49" x14ac:dyDescent="0.35">
      <c r="T65" s="46" t="s">
        <v>142</v>
      </c>
      <c r="U65" s="46"/>
      <c r="V65" s="46"/>
      <c r="W65" s="47"/>
      <c r="X65" s="47"/>
      <c r="Y65" s="47"/>
      <c r="Z65" s="47">
        <v>0</v>
      </c>
      <c r="AA65" s="47">
        <v>30629.200000000001</v>
      </c>
      <c r="AB65" s="47">
        <v>30629.200000000001</v>
      </c>
      <c r="AP65" s="74">
        <v>44026</v>
      </c>
      <c r="AQ65" t="s">
        <v>26</v>
      </c>
      <c r="AR65" s="24"/>
      <c r="AS65" s="24">
        <v>0</v>
      </c>
      <c r="AT65" s="24"/>
      <c r="AU65" s="24"/>
      <c r="AV65" s="24"/>
      <c r="AW65" s="24">
        <v>0</v>
      </c>
    </row>
    <row r="66" spans="20:49" x14ac:dyDescent="0.35">
      <c r="T66" t="s">
        <v>14</v>
      </c>
      <c r="U66">
        <v>2020</v>
      </c>
      <c r="V66">
        <v>6</v>
      </c>
      <c r="W66" s="24">
        <v>0</v>
      </c>
      <c r="X66" s="24"/>
      <c r="Y66" s="24"/>
      <c r="Z66" s="24"/>
      <c r="AA66" s="24"/>
      <c r="AB66" s="24">
        <v>0</v>
      </c>
      <c r="AO66">
        <v>9</v>
      </c>
      <c r="AP66" s="74">
        <v>44053</v>
      </c>
      <c r="AQ66" t="s">
        <v>36</v>
      </c>
      <c r="AR66" s="24"/>
      <c r="AS66" s="24">
        <v>0</v>
      </c>
      <c r="AT66" s="24"/>
      <c r="AU66" s="24"/>
      <c r="AV66" s="24"/>
      <c r="AW66" s="24">
        <v>0</v>
      </c>
    </row>
    <row r="67" spans="20:49" x14ac:dyDescent="0.35">
      <c r="U67">
        <v>2021</v>
      </c>
      <c r="V67">
        <v>9</v>
      </c>
      <c r="W67" s="24">
        <v>0</v>
      </c>
      <c r="X67" s="24"/>
      <c r="Y67" s="24"/>
      <c r="Z67" s="24"/>
      <c r="AA67" s="24"/>
      <c r="AB67" s="24">
        <v>0</v>
      </c>
      <c r="AO67">
        <v>10</v>
      </c>
      <c r="AP67" s="74">
        <v>44062</v>
      </c>
      <c r="AQ67" t="s">
        <v>40</v>
      </c>
      <c r="AR67" s="24"/>
      <c r="AS67" s="24">
        <v>0</v>
      </c>
      <c r="AT67" s="24"/>
      <c r="AU67" s="24"/>
      <c r="AV67" s="24"/>
      <c r="AW67" s="24">
        <v>0</v>
      </c>
    </row>
    <row r="68" spans="20:49" x14ac:dyDescent="0.35">
      <c r="T68" s="46" t="s">
        <v>143</v>
      </c>
      <c r="U68" s="46"/>
      <c r="V68" s="46"/>
      <c r="W68" s="47">
        <v>0</v>
      </c>
      <c r="X68" s="47"/>
      <c r="Y68" s="47"/>
      <c r="Z68" s="47"/>
      <c r="AA68" s="47"/>
      <c r="AB68" s="47">
        <v>0</v>
      </c>
      <c r="AP68" s="74">
        <v>44067</v>
      </c>
      <c r="AQ68" t="s">
        <v>55</v>
      </c>
      <c r="AR68" s="24"/>
      <c r="AS68" s="24">
        <v>0</v>
      </c>
      <c r="AT68" s="24"/>
      <c r="AU68" s="24"/>
      <c r="AV68" s="24"/>
      <c r="AW68" s="24">
        <v>0</v>
      </c>
    </row>
    <row r="69" spans="20:49" x14ac:dyDescent="0.35">
      <c r="T69" t="s">
        <v>54</v>
      </c>
      <c r="U69">
        <v>2020</v>
      </c>
      <c r="V69">
        <v>8</v>
      </c>
      <c r="W69" s="24">
        <v>0</v>
      </c>
      <c r="X69" s="24"/>
      <c r="Y69" s="24"/>
      <c r="Z69" s="24"/>
      <c r="AA69" s="24"/>
      <c r="AB69" s="24">
        <v>0</v>
      </c>
      <c r="AO69">
        <v>11</v>
      </c>
      <c r="AP69" s="74">
        <v>44109</v>
      </c>
      <c r="AQ69" t="s">
        <v>113</v>
      </c>
      <c r="AR69" s="24"/>
      <c r="AS69" s="24">
        <v>0</v>
      </c>
      <c r="AT69" s="24"/>
      <c r="AU69" s="24"/>
      <c r="AV69" s="24"/>
      <c r="AW69" s="24">
        <v>0</v>
      </c>
    </row>
    <row r="70" spans="20:49" x14ac:dyDescent="0.35">
      <c r="V70">
        <v>9</v>
      </c>
      <c r="W70" s="24">
        <v>0</v>
      </c>
      <c r="X70" s="24"/>
      <c r="Y70" s="24"/>
      <c r="Z70" s="24"/>
      <c r="AA70" s="24"/>
      <c r="AB70" s="24">
        <v>0</v>
      </c>
      <c r="AO70">
        <v>12</v>
      </c>
      <c r="AP70" s="74">
        <v>44121</v>
      </c>
      <c r="AQ70" t="s">
        <v>122</v>
      </c>
      <c r="AR70" s="24"/>
      <c r="AS70" s="24">
        <v>0</v>
      </c>
      <c r="AT70" s="24"/>
      <c r="AU70" s="24"/>
      <c r="AV70" s="24"/>
      <c r="AW70" s="24">
        <v>0</v>
      </c>
    </row>
    <row r="71" spans="20:49" x14ac:dyDescent="0.35">
      <c r="V71">
        <v>11</v>
      </c>
      <c r="W71" s="24">
        <v>0</v>
      </c>
      <c r="X71" s="24"/>
      <c r="Y71" s="24"/>
      <c r="Z71" s="24"/>
      <c r="AA71" s="24"/>
      <c r="AB71" s="24">
        <v>0</v>
      </c>
      <c r="AQ71" t="s">
        <v>124</v>
      </c>
      <c r="AR71" s="24"/>
      <c r="AS71" s="24">
        <v>0</v>
      </c>
      <c r="AT71" s="24"/>
      <c r="AU71" s="24"/>
      <c r="AV71" s="24"/>
      <c r="AW71" s="24">
        <v>0</v>
      </c>
    </row>
    <row r="72" spans="20:49" x14ac:dyDescent="0.35">
      <c r="U72">
        <v>2021</v>
      </c>
      <c r="V72">
        <v>2</v>
      </c>
      <c r="W72" s="24">
        <v>0</v>
      </c>
      <c r="X72" s="24"/>
      <c r="Y72" s="24"/>
      <c r="Z72" s="24"/>
      <c r="AA72" s="24"/>
      <c r="AB72" s="24">
        <v>0</v>
      </c>
      <c r="AP72" s="74">
        <v>44130</v>
      </c>
      <c r="AQ72" t="s">
        <v>134</v>
      </c>
      <c r="AR72" s="24"/>
      <c r="AS72" s="24">
        <v>0</v>
      </c>
      <c r="AT72" s="24"/>
      <c r="AU72" s="24"/>
      <c r="AV72" s="24"/>
      <c r="AW72" s="24">
        <v>0</v>
      </c>
    </row>
    <row r="73" spans="20:49" x14ac:dyDescent="0.35">
      <c r="V73">
        <v>10</v>
      </c>
      <c r="W73" s="24">
        <v>510</v>
      </c>
      <c r="X73" s="24"/>
      <c r="Y73" s="24"/>
      <c r="Z73" s="24"/>
      <c r="AA73" s="24"/>
      <c r="AB73" s="24">
        <v>510</v>
      </c>
      <c r="AN73">
        <v>2021</v>
      </c>
      <c r="AO73">
        <v>1</v>
      </c>
      <c r="AP73" s="74">
        <v>44159</v>
      </c>
      <c r="AQ73" t="s">
        <v>184</v>
      </c>
      <c r="AR73" s="24"/>
      <c r="AS73" s="24">
        <v>0</v>
      </c>
      <c r="AT73" s="24"/>
      <c r="AU73" s="24"/>
      <c r="AV73" s="24"/>
      <c r="AW73" s="24">
        <v>0</v>
      </c>
    </row>
    <row r="74" spans="20:49" x14ac:dyDescent="0.35">
      <c r="T74" s="46" t="s">
        <v>144</v>
      </c>
      <c r="U74" s="46"/>
      <c r="V74" s="46"/>
      <c r="W74" s="47">
        <v>510</v>
      </c>
      <c r="X74" s="47"/>
      <c r="Y74" s="47"/>
      <c r="Z74" s="47"/>
      <c r="AA74" s="47"/>
      <c r="AB74" s="47">
        <v>510</v>
      </c>
      <c r="AP74" s="74">
        <v>44205</v>
      </c>
      <c r="AQ74" t="s">
        <v>250</v>
      </c>
      <c r="AR74" s="24">
        <v>0</v>
      </c>
      <c r="AS74" s="24"/>
      <c r="AT74" s="24"/>
      <c r="AU74" s="24"/>
      <c r="AV74" s="24"/>
      <c r="AW74" s="24">
        <v>0</v>
      </c>
    </row>
    <row r="75" spans="20:49" x14ac:dyDescent="0.35">
      <c r="T75" t="s">
        <v>64</v>
      </c>
      <c r="U75">
        <v>2020</v>
      </c>
      <c r="V75">
        <v>12</v>
      </c>
      <c r="W75" s="24"/>
      <c r="X75" s="24"/>
      <c r="Y75" s="24"/>
      <c r="Z75" s="24">
        <v>0</v>
      </c>
      <c r="AA75" s="24"/>
      <c r="AB75" s="24">
        <v>0</v>
      </c>
      <c r="AO75">
        <v>2</v>
      </c>
      <c r="AP75" s="74">
        <v>44195</v>
      </c>
      <c r="AQ75" t="s">
        <v>221</v>
      </c>
      <c r="AR75" s="24"/>
      <c r="AS75" s="24">
        <v>0</v>
      </c>
      <c r="AT75" s="24"/>
      <c r="AU75" s="24"/>
      <c r="AV75" s="24"/>
      <c r="AW75" s="24">
        <v>0</v>
      </c>
    </row>
    <row r="76" spans="20:49" x14ac:dyDescent="0.35">
      <c r="U76">
        <v>2021</v>
      </c>
      <c r="V76">
        <v>1</v>
      </c>
      <c r="W76" s="24">
        <v>0</v>
      </c>
      <c r="X76" s="24"/>
      <c r="Y76" s="24"/>
      <c r="Z76" s="24">
        <v>0</v>
      </c>
      <c r="AA76" s="24"/>
      <c r="AB76" s="24">
        <v>0</v>
      </c>
      <c r="AO76">
        <v>3</v>
      </c>
      <c r="AP76" s="74">
        <v>44223</v>
      </c>
      <c r="AQ76" t="s">
        <v>256</v>
      </c>
      <c r="AR76" s="24"/>
      <c r="AS76" s="24">
        <v>0</v>
      </c>
      <c r="AT76" s="24"/>
      <c r="AU76" s="24"/>
      <c r="AV76" s="24"/>
      <c r="AW76" s="24">
        <v>0</v>
      </c>
    </row>
    <row r="77" spans="20:49" x14ac:dyDescent="0.35">
      <c r="V77">
        <v>2</v>
      </c>
      <c r="W77" s="24"/>
      <c r="X77" s="24"/>
      <c r="Y77" s="24"/>
      <c r="Z77" s="24">
        <v>0</v>
      </c>
      <c r="AA77" s="24"/>
      <c r="AB77" s="24">
        <v>0</v>
      </c>
      <c r="AO77">
        <v>5</v>
      </c>
      <c r="AP77" s="74">
        <v>44287</v>
      </c>
      <c r="AQ77" t="s">
        <v>330</v>
      </c>
      <c r="AR77" s="24"/>
      <c r="AS77" s="24">
        <v>0</v>
      </c>
      <c r="AT77" s="24"/>
      <c r="AU77" s="24"/>
      <c r="AV77" s="24"/>
      <c r="AW77" s="24">
        <v>0</v>
      </c>
    </row>
    <row r="78" spans="20:49" x14ac:dyDescent="0.35">
      <c r="V78">
        <v>3</v>
      </c>
      <c r="W78" s="24"/>
      <c r="X78" s="24"/>
      <c r="Y78" s="24"/>
      <c r="Z78" s="24">
        <v>0</v>
      </c>
      <c r="AA78" s="24"/>
      <c r="AB78" s="24">
        <v>0</v>
      </c>
      <c r="AQ78" t="s">
        <v>331</v>
      </c>
      <c r="AR78" s="24"/>
      <c r="AS78" s="24">
        <v>0</v>
      </c>
      <c r="AT78" s="24"/>
      <c r="AU78" s="24"/>
      <c r="AV78" s="24"/>
      <c r="AW78" s="24">
        <v>0</v>
      </c>
    </row>
    <row r="79" spans="20:49" x14ac:dyDescent="0.35">
      <c r="V79">
        <v>5</v>
      </c>
      <c r="W79" s="24"/>
      <c r="X79" s="24"/>
      <c r="Y79" s="24"/>
      <c r="Z79" s="24">
        <v>0</v>
      </c>
      <c r="AA79" s="24"/>
      <c r="AB79" s="24">
        <v>0</v>
      </c>
      <c r="AP79" s="74">
        <v>44337</v>
      </c>
      <c r="AQ79" t="s">
        <v>348</v>
      </c>
      <c r="AR79" s="24"/>
      <c r="AS79" s="24">
        <v>0</v>
      </c>
      <c r="AT79" s="24"/>
      <c r="AU79" s="24"/>
      <c r="AV79" s="24"/>
      <c r="AW79" s="24">
        <v>0</v>
      </c>
    </row>
    <row r="80" spans="20:49" x14ac:dyDescent="0.35">
      <c r="V80">
        <v>7</v>
      </c>
      <c r="W80" s="24"/>
      <c r="X80" s="24"/>
      <c r="Y80" s="24"/>
      <c r="Z80" s="24">
        <v>0</v>
      </c>
      <c r="AA80" s="24"/>
      <c r="AB80" s="24">
        <v>0</v>
      </c>
      <c r="AO80">
        <v>10</v>
      </c>
      <c r="AP80" s="74">
        <v>44453</v>
      </c>
      <c r="AQ80" t="s">
        <v>378</v>
      </c>
      <c r="AR80" s="24"/>
      <c r="AS80" s="24">
        <v>6914</v>
      </c>
      <c r="AT80" s="24"/>
      <c r="AU80" s="24"/>
      <c r="AV80" s="24"/>
      <c r="AW80" s="24">
        <v>6914</v>
      </c>
    </row>
    <row r="81" spans="20:49" x14ac:dyDescent="0.35">
      <c r="V81">
        <v>8</v>
      </c>
      <c r="W81" s="24"/>
      <c r="X81" s="24"/>
      <c r="Y81" s="24"/>
      <c r="Z81" s="24"/>
      <c r="AA81" s="24">
        <v>0</v>
      </c>
      <c r="AB81" s="24">
        <v>0</v>
      </c>
      <c r="AO81">
        <v>11</v>
      </c>
      <c r="AP81" s="74">
        <v>44476</v>
      </c>
      <c r="AQ81" t="s">
        <v>413</v>
      </c>
      <c r="AR81" s="24"/>
      <c r="AS81" s="24">
        <v>2330</v>
      </c>
      <c r="AT81" s="24"/>
      <c r="AU81" s="24"/>
      <c r="AV81" s="24"/>
      <c r="AW81" s="24">
        <v>2330</v>
      </c>
    </row>
    <row r="82" spans="20:49" x14ac:dyDescent="0.35">
      <c r="V82">
        <v>9</v>
      </c>
      <c r="W82" s="24"/>
      <c r="X82" s="24"/>
      <c r="Y82" s="24"/>
      <c r="Z82" s="24"/>
      <c r="AA82" s="24">
        <v>0</v>
      </c>
      <c r="AB82" s="24">
        <v>0</v>
      </c>
      <c r="AP82" s="74">
        <v>44477</v>
      </c>
      <c r="AQ82" t="s">
        <v>415</v>
      </c>
      <c r="AR82" s="24"/>
      <c r="AS82" s="24">
        <v>1300</v>
      </c>
      <c r="AT82" s="24"/>
      <c r="AU82" s="24"/>
      <c r="AV82" s="24"/>
      <c r="AW82" s="24">
        <v>1300</v>
      </c>
    </row>
    <row r="83" spans="20:49" x14ac:dyDescent="0.35">
      <c r="V83">
        <v>4</v>
      </c>
      <c r="W83" s="24"/>
      <c r="X83" s="24"/>
      <c r="Y83" s="24"/>
      <c r="Z83" s="24">
        <v>0</v>
      </c>
      <c r="AA83" s="24"/>
      <c r="AB83" s="24">
        <v>0</v>
      </c>
      <c r="AM83" s="46" t="s">
        <v>140</v>
      </c>
      <c r="AN83" s="46"/>
      <c r="AO83" s="46"/>
      <c r="AP83" s="46"/>
      <c r="AQ83" s="46"/>
      <c r="AR83" s="47">
        <v>0</v>
      </c>
      <c r="AS83" s="47">
        <v>10544</v>
      </c>
      <c r="AT83" s="47"/>
      <c r="AU83" s="47"/>
      <c r="AV83" s="47"/>
      <c r="AW83" s="47">
        <v>10544</v>
      </c>
    </row>
    <row r="84" spans="20:49" x14ac:dyDescent="0.35">
      <c r="U84">
        <v>2022</v>
      </c>
      <c r="V84">
        <v>1</v>
      </c>
      <c r="W84" s="24"/>
      <c r="X84" s="24"/>
      <c r="Y84" s="24"/>
      <c r="Z84" s="24"/>
      <c r="AA84" s="24">
        <v>14028.6</v>
      </c>
      <c r="AB84" s="24">
        <v>14028.6</v>
      </c>
      <c r="AM84" t="s">
        <v>43</v>
      </c>
      <c r="AN84">
        <v>2020</v>
      </c>
      <c r="AO84">
        <v>8</v>
      </c>
      <c r="AP84" s="74">
        <v>44062</v>
      </c>
      <c r="AQ84" t="s">
        <v>41</v>
      </c>
      <c r="AR84" s="24">
        <v>0</v>
      </c>
      <c r="AS84" s="24"/>
      <c r="AT84" s="24"/>
      <c r="AU84" s="24"/>
      <c r="AV84" s="24"/>
      <c r="AW84" s="24">
        <v>0</v>
      </c>
    </row>
    <row r="85" spans="20:49" x14ac:dyDescent="0.35">
      <c r="V85">
        <v>2</v>
      </c>
      <c r="W85" s="24"/>
      <c r="X85" s="24"/>
      <c r="Y85" s="24"/>
      <c r="Z85" s="24"/>
      <c r="AA85" s="24">
        <v>35864</v>
      </c>
      <c r="AB85" s="24">
        <v>35864</v>
      </c>
      <c r="AO85">
        <v>11</v>
      </c>
      <c r="AP85" s="74">
        <v>44144</v>
      </c>
      <c r="AQ85" t="s">
        <v>156</v>
      </c>
      <c r="AR85" s="24">
        <v>0</v>
      </c>
      <c r="AS85" s="24"/>
      <c r="AT85" s="24"/>
      <c r="AU85" s="24"/>
      <c r="AV85" s="24"/>
      <c r="AW85" s="24">
        <v>0</v>
      </c>
    </row>
    <row r="86" spans="20:49" x14ac:dyDescent="0.35">
      <c r="T86" s="46" t="s">
        <v>209</v>
      </c>
      <c r="U86" s="46"/>
      <c r="V86" s="46"/>
      <c r="W86" s="47">
        <v>0</v>
      </c>
      <c r="X86" s="47"/>
      <c r="Y86" s="47"/>
      <c r="Z86" s="47">
        <v>0</v>
      </c>
      <c r="AA86" s="47">
        <v>49892.6</v>
      </c>
      <c r="AB86" s="47">
        <v>49892.6</v>
      </c>
      <c r="AN86">
        <v>2021</v>
      </c>
      <c r="AO86">
        <v>10</v>
      </c>
      <c r="AP86" s="74">
        <v>44470</v>
      </c>
      <c r="AQ86" t="s">
        <v>407</v>
      </c>
      <c r="AR86" s="24">
        <v>240</v>
      </c>
      <c r="AS86" s="24"/>
      <c r="AT86" s="24"/>
      <c r="AU86" s="24"/>
      <c r="AV86" s="24"/>
      <c r="AW86" s="24">
        <v>240</v>
      </c>
    </row>
    <row r="87" spans="20:49" x14ac:dyDescent="0.35">
      <c r="T87" t="s">
        <v>178</v>
      </c>
      <c r="U87">
        <v>2020</v>
      </c>
      <c r="V87">
        <v>11</v>
      </c>
      <c r="W87" s="24">
        <v>0</v>
      </c>
      <c r="X87" s="24"/>
      <c r="Y87" s="24"/>
      <c r="Z87" s="24"/>
      <c r="AA87" s="24"/>
      <c r="AB87" s="24">
        <v>0</v>
      </c>
      <c r="AM87" s="46" t="s">
        <v>141</v>
      </c>
      <c r="AN87" s="46"/>
      <c r="AO87" s="46"/>
      <c r="AP87" s="46"/>
      <c r="AQ87" s="46"/>
      <c r="AR87" s="47">
        <v>240</v>
      </c>
      <c r="AS87" s="47"/>
      <c r="AT87" s="47"/>
      <c r="AU87" s="47"/>
      <c r="AV87" s="47"/>
      <c r="AW87" s="47">
        <v>240</v>
      </c>
    </row>
    <row r="88" spans="20:49" x14ac:dyDescent="0.35">
      <c r="T88" s="46" t="s">
        <v>190</v>
      </c>
      <c r="U88" s="46"/>
      <c r="V88" s="46"/>
      <c r="W88" s="47">
        <v>0</v>
      </c>
      <c r="X88" s="47"/>
      <c r="Y88" s="47"/>
      <c r="Z88" s="47"/>
      <c r="AA88" s="47"/>
      <c r="AB88" s="47">
        <v>0</v>
      </c>
      <c r="AM88" t="s">
        <v>23</v>
      </c>
      <c r="AN88">
        <v>2020</v>
      </c>
      <c r="AO88">
        <v>10</v>
      </c>
      <c r="AP88" s="74">
        <v>44013</v>
      </c>
      <c r="AQ88" t="s">
        <v>21</v>
      </c>
      <c r="AR88" s="24"/>
      <c r="AS88" s="24"/>
      <c r="AT88" s="24"/>
      <c r="AU88" s="24">
        <v>0</v>
      </c>
      <c r="AV88" s="24"/>
      <c r="AW88" s="24">
        <v>0</v>
      </c>
    </row>
    <row r="89" spans="20:49" x14ac:dyDescent="0.35">
      <c r="T89" t="s">
        <v>228</v>
      </c>
      <c r="U89">
        <v>2020</v>
      </c>
      <c r="V89">
        <v>12</v>
      </c>
      <c r="W89" s="24">
        <v>0</v>
      </c>
      <c r="X89" s="24"/>
      <c r="Y89" s="24"/>
      <c r="Z89" s="24"/>
      <c r="AA89" s="24"/>
      <c r="AB89" s="24">
        <v>0</v>
      </c>
      <c r="AO89">
        <v>11</v>
      </c>
      <c r="AP89" s="74">
        <v>44044</v>
      </c>
      <c r="AQ89" t="s">
        <v>30</v>
      </c>
      <c r="AR89" s="24"/>
      <c r="AS89" s="24"/>
      <c r="AT89" s="24"/>
      <c r="AU89" s="24">
        <v>0</v>
      </c>
      <c r="AV89" s="24"/>
      <c r="AW89" s="24">
        <v>0</v>
      </c>
    </row>
    <row r="90" spans="20:49" x14ac:dyDescent="0.35">
      <c r="T90" s="46" t="s">
        <v>229</v>
      </c>
      <c r="U90" s="46"/>
      <c r="V90" s="46"/>
      <c r="W90" s="47">
        <v>0</v>
      </c>
      <c r="X90" s="47"/>
      <c r="Y90" s="47"/>
      <c r="Z90" s="47"/>
      <c r="AA90" s="47"/>
      <c r="AB90" s="47">
        <v>0</v>
      </c>
      <c r="AO90">
        <v>12</v>
      </c>
      <c r="AP90" s="74">
        <v>44051</v>
      </c>
      <c r="AQ90" t="s">
        <v>31</v>
      </c>
      <c r="AR90" s="24"/>
      <c r="AS90" s="24"/>
      <c r="AT90" s="24"/>
      <c r="AU90" s="24">
        <v>0</v>
      </c>
      <c r="AV90" s="24"/>
      <c r="AW90" s="24">
        <v>0</v>
      </c>
    </row>
    <row r="91" spans="20:49" x14ac:dyDescent="0.35">
      <c r="T91" t="s">
        <v>233</v>
      </c>
      <c r="U91">
        <v>2021</v>
      </c>
      <c r="V91">
        <v>1</v>
      </c>
      <c r="W91" s="24">
        <v>0</v>
      </c>
      <c r="X91" s="24"/>
      <c r="Y91" s="24"/>
      <c r="Z91" s="24"/>
      <c r="AA91" s="24"/>
      <c r="AB91" s="24">
        <v>0</v>
      </c>
      <c r="AQ91" t="s">
        <v>32</v>
      </c>
      <c r="AR91" s="24"/>
      <c r="AS91" s="24"/>
      <c r="AT91" s="24"/>
      <c r="AU91" s="24">
        <v>0</v>
      </c>
      <c r="AV91" s="24"/>
      <c r="AW91" s="24">
        <v>0</v>
      </c>
    </row>
    <row r="92" spans="20:49" x14ac:dyDescent="0.35">
      <c r="V92">
        <v>2</v>
      </c>
      <c r="W92" s="24">
        <v>0</v>
      </c>
      <c r="X92" s="24"/>
      <c r="Y92" s="24"/>
      <c r="Z92" s="24"/>
      <c r="AA92" s="24"/>
      <c r="AB92" s="24">
        <v>0</v>
      </c>
      <c r="AN92">
        <v>2021</v>
      </c>
      <c r="AO92">
        <v>1</v>
      </c>
      <c r="AP92" s="74">
        <v>44091</v>
      </c>
      <c r="AQ92" t="s">
        <v>103</v>
      </c>
      <c r="AR92" s="24"/>
      <c r="AS92" s="24"/>
      <c r="AT92" s="24"/>
      <c r="AU92" s="24">
        <v>0</v>
      </c>
      <c r="AV92" s="24"/>
      <c r="AW92" s="24">
        <v>0</v>
      </c>
    </row>
    <row r="93" spans="20:49" x14ac:dyDescent="0.35">
      <c r="V93">
        <v>5</v>
      </c>
      <c r="W93" s="24">
        <v>0</v>
      </c>
      <c r="X93" s="24"/>
      <c r="Y93" s="24"/>
      <c r="Z93" s="24"/>
      <c r="AA93" s="24"/>
      <c r="AB93" s="24">
        <v>0</v>
      </c>
      <c r="AP93" s="74">
        <v>44096</v>
      </c>
      <c r="AQ93" t="s">
        <v>105</v>
      </c>
      <c r="AR93" s="24"/>
      <c r="AS93" s="24"/>
      <c r="AT93" s="24"/>
      <c r="AU93" s="24">
        <v>0</v>
      </c>
      <c r="AV93" s="24"/>
      <c r="AW93" s="24">
        <v>0</v>
      </c>
    </row>
    <row r="94" spans="20:49" x14ac:dyDescent="0.35">
      <c r="V94">
        <v>10</v>
      </c>
      <c r="W94" s="24">
        <v>0</v>
      </c>
      <c r="X94" s="24"/>
      <c r="Y94" s="24"/>
      <c r="Z94" s="24"/>
      <c r="AA94" s="24"/>
      <c r="AB94" s="24">
        <v>0</v>
      </c>
      <c r="AO94">
        <v>2</v>
      </c>
      <c r="AP94" s="74">
        <v>44112</v>
      </c>
      <c r="AQ94" t="s">
        <v>114</v>
      </c>
      <c r="AR94" s="24"/>
      <c r="AS94" s="24"/>
      <c r="AT94" s="24"/>
      <c r="AU94" s="24">
        <v>0</v>
      </c>
      <c r="AV94" s="24"/>
      <c r="AW94" s="24">
        <v>0</v>
      </c>
    </row>
    <row r="95" spans="20:49" x14ac:dyDescent="0.35">
      <c r="T95" s="46" t="s">
        <v>261</v>
      </c>
      <c r="U95" s="46"/>
      <c r="V95" s="46"/>
      <c r="W95" s="47">
        <v>0</v>
      </c>
      <c r="X95" s="47"/>
      <c r="Y95" s="47"/>
      <c r="Z95" s="47"/>
      <c r="AA95" s="47"/>
      <c r="AB95" s="47">
        <v>0</v>
      </c>
      <c r="AP95" s="74">
        <v>44116</v>
      </c>
      <c r="AQ95" t="s">
        <v>116</v>
      </c>
      <c r="AR95" s="24"/>
      <c r="AS95" s="24"/>
      <c r="AT95" s="24"/>
      <c r="AU95" s="24">
        <v>0</v>
      </c>
      <c r="AV95" s="24"/>
      <c r="AW95" s="24">
        <v>0</v>
      </c>
    </row>
    <row r="96" spans="20:49" x14ac:dyDescent="0.35">
      <c r="T96" t="s">
        <v>268</v>
      </c>
      <c r="U96">
        <v>2021</v>
      </c>
      <c r="V96">
        <v>2</v>
      </c>
      <c r="W96" s="24">
        <v>0</v>
      </c>
      <c r="X96" s="24"/>
      <c r="Y96" s="24"/>
      <c r="Z96" s="24"/>
      <c r="AA96" s="24"/>
      <c r="AB96" s="24">
        <v>0</v>
      </c>
      <c r="AO96">
        <v>6</v>
      </c>
      <c r="AP96" s="74">
        <v>44251</v>
      </c>
      <c r="AQ96" t="s">
        <v>280</v>
      </c>
      <c r="AR96" s="24"/>
      <c r="AS96" s="24"/>
      <c r="AT96" s="24"/>
      <c r="AU96" s="24"/>
      <c r="AV96" s="24">
        <v>0</v>
      </c>
      <c r="AW96" s="24">
        <v>0</v>
      </c>
    </row>
    <row r="97" spans="20:50" x14ac:dyDescent="0.35">
      <c r="V97">
        <v>3</v>
      </c>
      <c r="W97" s="24">
        <v>0</v>
      </c>
      <c r="X97" s="24"/>
      <c r="Y97" s="24"/>
      <c r="Z97" s="24"/>
      <c r="AA97" s="24"/>
      <c r="AB97" s="24">
        <v>0</v>
      </c>
      <c r="AO97">
        <v>7</v>
      </c>
      <c r="AP97" s="74">
        <v>44263</v>
      </c>
      <c r="AQ97" t="s">
        <v>291</v>
      </c>
      <c r="AR97" s="24"/>
      <c r="AS97" s="24"/>
      <c r="AT97" s="24"/>
      <c r="AU97" s="24"/>
      <c r="AV97" s="24">
        <v>0</v>
      </c>
      <c r="AW97" s="24">
        <v>0</v>
      </c>
    </row>
    <row r="98" spans="20:50" x14ac:dyDescent="0.35">
      <c r="V98">
        <v>10</v>
      </c>
      <c r="W98" s="24">
        <v>0</v>
      </c>
      <c r="X98" s="24"/>
      <c r="Y98" s="24"/>
      <c r="Z98" s="24"/>
      <c r="AA98" s="24"/>
      <c r="AB98" s="24">
        <v>0</v>
      </c>
      <c r="AP98" s="74">
        <v>44278</v>
      </c>
      <c r="AQ98" t="s">
        <v>325</v>
      </c>
      <c r="AR98" s="24"/>
      <c r="AS98" s="24"/>
      <c r="AT98" s="24"/>
      <c r="AU98" s="24"/>
      <c r="AV98" s="24">
        <v>0</v>
      </c>
      <c r="AW98" s="24">
        <v>0</v>
      </c>
    </row>
    <row r="99" spans="20:50" x14ac:dyDescent="0.35">
      <c r="T99" s="46" t="s">
        <v>269</v>
      </c>
      <c r="U99" s="46"/>
      <c r="V99" s="46"/>
      <c r="W99" s="47">
        <v>0</v>
      </c>
      <c r="X99" s="47"/>
      <c r="Y99" s="47"/>
      <c r="Z99" s="47"/>
      <c r="AA99" s="47"/>
      <c r="AB99" s="47">
        <v>0</v>
      </c>
      <c r="AP99" s="74">
        <v>44285</v>
      </c>
      <c r="AQ99" t="s">
        <v>329</v>
      </c>
      <c r="AR99" s="24"/>
      <c r="AS99" s="24"/>
      <c r="AT99" s="24"/>
      <c r="AU99" s="24"/>
      <c r="AV99" s="24">
        <v>0</v>
      </c>
      <c r="AW99" s="24">
        <v>0</v>
      </c>
    </row>
    <row r="100" spans="20:50" x14ac:dyDescent="0.35">
      <c r="T100" t="s">
        <v>286</v>
      </c>
      <c r="U100">
        <v>2021</v>
      </c>
      <c r="V100">
        <v>2</v>
      </c>
      <c r="W100" s="24">
        <v>0</v>
      </c>
      <c r="X100" s="24"/>
      <c r="Y100" s="24"/>
      <c r="Z100" s="24"/>
      <c r="AA100" s="24"/>
      <c r="AB100" s="24">
        <v>0</v>
      </c>
      <c r="AO100">
        <v>8</v>
      </c>
      <c r="AP100" s="74">
        <v>44319</v>
      </c>
      <c r="AQ100" t="s">
        <v>336</v>
      </c>
      <c r="AR100" s="24"/>
      <c r="AS100" s="24"/>
      <c r="AT100" s="24"/>
      <c r="AU100" s="24"/>
      <c r="AV100" s="24">
        <v>14034.8</v>
      </c>
      <c r="AW100" s="24">
        <v>14034.8</v>
      </c>
    </row>
    <row r="101" spans="20:50" x14ac:dyDescent="0.35">
      <c r="V101">
        <v>4</v>
      </c>
      <c r="W101" s="24">
        <v>0</v>
      </c>
      <c r="X101" s="24"/>
      <c r="Y101" s="24"/>
      <c r="Z101" s="24"/>
      <c r="AA101" s="24"/>
      <c r="AB101" s="24">
        <v>0</v>
      </c>
      <c r="AO101">
        <v>12</v>
      </c>
      <c r="AP101" s="74">
        <v>44440</v>
      </c>
      <c r="AQ101" t="s">
        <v>376</v>
      </c>
      <c r="AR101" s="24"/>
      <c r="AS101" s="24"/>
      <c r="AT101" s="24"/>
      <c r="AU101" s="24"/>
      <c r="AV101" s="24">
        <v>3830.4</v>
      </c>
      <c r="AW101" s="24">
        <v>3830.4</v>
      </c>
    </row>
    <row r="102" spans="20:50" x14ac:dyDescent="0.35">
      <c r="T102" s="46" t="s">
        <v>287</v>
      </c>
      <c r="U102" s="46"/>
      <c r="V102" s="46"/>
      <c r="W102" s="47">
        <v>0</v>
      </c>
      <c r="X102" s="47"/>
      <c r="Y102" s="47"/>
      <c r="Z102" s="47"/>
      <c r="AA102" s="47"/>
      <c r="AB102" s="47">
        <v>0</v>
      </c>
      <c r="AO102">
        <v>4</v>
      </c>
      <c r="AP102" s="74">
        <v>44191</v>
      </c>
      <c r="AQ102" t="s">
        <v>216</v>
      </c>
      <c r="AR102" s="24"/>
      <c r="AS102" s="24"/>
      <c r="AT102" s="24"/>
      <c r="AU102" s="24"/>
      <c r="AV102" s="24">
        <v>0</v>
      </c>
      <c r="AW102" s="24">
        <v>0</v>
      </c>
    </row>
    <row r="103" spans="20:50" x14ac:dyDescent="0.35">
      <c r="T103" t="s">
        <v>295</v>
      </c>
      <c r="U103">
        <v>2021</v>
      </c>
      <c r="V103">
        <v>3</v>
      </c>
      <c r="W103" s="24">
        <v>0</v>
      </c>
      <c r="X103" s="24"/>
      <c r="Y103" s="24"/>
      <c r="Z103" s="24"/>
      <c r="AA103" s="24"/>
      <c r="AB103" s="24">
        <v>0</v>
      </c>
      <c r="AN103">
        <v>2022</v>
      </c>
      <c r="AO103">
        <v>1</v>
      </c>
      <c r="AP103" s="74">
        <v>44466</v>
      </c>
      <c r="AQ103" t="s">
        <v>384</v>
      </c>
      <c r="AR103" s="24"/>
      <c r="AS103" s="24"/>
      <c r="AT103" s="24"/>
      <c r="AU103" s="24"/>
      <c r="AV103" s="24">
        <v>12524</v>
      </c>
      <c r="AW103" s="24">
        <v>12524</v>
      </c>
    </row>
    <row r="104" spans="20:50" x14ac:dyDescent="0.35">
      <c r="T104" s="46" t="s">
        <v>297</v>
      </c>
      <c r="U104" s="46"/>
      <c r="V104" s="46"/>
      <c r="W104" s="47">
        <v>0</v>
      </c>
      <c r="X104" s="47"/>
      <c r="Y104" s="47"/>
      <c r="Z104" s="47"/>
      <c r="AA104" s="47"/>
      <c r="AB104" s="47">
        <v>0</v>
      </c>
      <c r="AP104" s="74">
        <v>44469</v>
      </c>
      <c r="AQ104" t="s">
        <v>387</v>
      </c>
      <c r="AR104" s="24"/>
      <c r="AS104" s="24"/>
      <c r="AT104" s="24"/>
      <c r="AU104" s="24"/>
      <c r="AV104" s="24">
        <v>240</v>
      </c>
      <c r="AW104" s="24">
        <v>240</v>
      </c>
    </row>
    <row r="105" spans="20:50" x14ac:dyDescent="0.35">
      <c r="T105" t="s">
        <v>372</v>
      </c>
      <c r="U105">
        <v>2021</v>
      </c>
      <c r="V105">
        <v>9</v>
      </c>
      <c r="W105" s="24">
        <v>0</v>
      </c>
      <c r="X105" s="24"/>
      <c r="Y105" s="24"/>
      <c r="Z105" s="24"/>
      <c r="AA105" s="24"/>
      <c r="AB105" s="24">
        <v>0</v>
      </c>
      <c r="AM105" s="46" t="s">
        <v>142</v>
      </c>
      <c r="AN105" s="46"/>
      <c r="AO105" s="46"/>
      <c r="AP105" s="46"/>
      <c r="AQ105" s="46"/>
      <c r="AR105" s="47"/>
      <c r="AS105" s="47"/>
      <c r="AT105" s="47"/>
      <c r="AU105" s="47">
        <v>0</v>
      </c>
      <c r="AV105" s="47">
        <v>30629.200000000001</v>
      </c>
      <c r="AW105" s="47">
        <v>30629.200000000001</v>
      </c>
      <c r="AX105" t="s">
        <v>466</v>
      </c>
    </row>
    <row r="106" spans="20:50" x14ac:dyDescent="0.35">
      <c r="T106" s="46" t="s">
        <v>389</v>
      </c>
      <c r="U106" s="46"/>
      <c r="V106" s="46"/>
      <c r="W106" s="47">
        <v>0</v>
      </c>
      <c r="X106" s="47"/>
      <c r="Y106" s="47"/>
      <c r="Z106" s="47"/>
      <c r="AA106" s="47"/>
      <c r="AB106" s="47">
        <v>0</v>
      </c>
      <c r="AM106" t="s">
        <v>14</v>
      </c>
      <c r="AN106">
        <v>2020</v>
      </c>
      <c r="AO106">
        <v>6</v>
      </c>
      <c r="AP106" s="74">
        <v>43993</v>
      </c>
      <c r="AQ106" t="s">
        <v>11</v>
      </c>
      <c r="AR106" s="24">
        <v>0</v>
      </c>
      <c r="AS106" s="24"/>
      <c r="AT106" s="24"/>
      <c r="AU106" s="24"/>
      <c r="AV106" s="24"/>
      <c r="AW106" s="24">
        <v>0</v>
      </c>
    </row>
    <row r="107" spans="20:50" x14ac:dyDescent="0.35">
      <c r="T107" t="s">
        <v>382</v>
      </c>
      <c r="U107">
        <v>2021</v>
      </c>
      <c r="V107">
        <v>9</v>
      </c>
      <c r="W107" s="24">
        <v>0</v>
      </c>
      <c r="X107" s="24"/>
      <c r="Y107" s="24"/>
      <c r="Z107" s="24"/>
      <c r="AA107" s="24"/>
      <c r="AB107" s="24">
        <v>0</v>
      </c>
      <c r="AN107">
        <v>2021</v>
      </c>
      <c r="AO107">
        <v>9</v>
      </c>
      <c r="AP107" s="74">
        <v>44440</v>
      </c>
      <c r="AQ107" t="s">
        <v>377</v>
      </c>
      <c r="AR107" s="24">
        <v>0</v>
      </c>
      <c r="AS107" s="24"/>
      <c r="AT107" s="24"/>
      <c r="AU107" s="24"/>
      <c r="AV107" s="24"/>
      <c r="AW107" s="24">
        <v>0</v>
      </c>
    </row>
    <row r="108" spans="20:50" x14ac:dyDescent="0.35">
      <c r="T108" s="46" t="s">
        <v>390</v>
      </c>
      <c r="U108" s="46"/>
      <c r="V108" s="46"/>
      <c r="W108" s="47">
        <v>0</v>
      </c>
      <c r="X108" s="47"/>
      <c r="Y108" s="47"/>
      <c r="Z108" s="47"/>
      <c r="AA108" s="47"/>
      <c r="AB108" s="47">
        <v>0</v>
      </c>
      <c r="AM108" s="46" t="s">
        <v>143</v>
      </c>
      <c r="AN108" s="46"/>
      <c r="AO108" s="46"/>
      <c r="AP108" s="46"/>
      <c r="AQ108" s="46"/>
      <c r="AR108" s="47">
        <v>0</v>
      </c>
      <c r="AS108" s="47"/>
      <c r="AT108" s="47"/>
      <c r="AU108" s="47"/>
      <c r="AV108" s="47"/>
      <c r="AW108" s="47">
        <v>0</v>
      </c>
    </row>
    <row r="109" spans="20:50" x14ac:dyDescent="0.35">
      <c r="T109" t="s">
        <v>410</v>
      </c>
      <c r="U109">
        <v>2021</v>
      </c>
      <c r="V109">
        <v>10</v>
      </c>
      <c r="W109" s="24">
        <v>0</v>
      </c>
      <c r="X109" s="24"/>
      <c r="Y109" s="24"/>
      <c r="Z109" s="24"/>
      <c r="AA109" s="24"/>
      <c r="AB109" s="24">
        <v>0</v>
      </c>
      <c r="AM109" t="s">
        <v>54</v>
      </c>
      <c r="AN109">
        <v>2020</v>
      </c>
      <c r="AO109">
        <v>8</v>
      </c>
      <c r="AP109" s="74">
        <v>44065</v>
      </c>
      <c r="AQ109" t="s">
        <v>52</v>
      </c>
      <c r="AR109" s="24">
        <v>0</v>
      </c>
      <c r="AS109" s="24"/>
      <c r="AT109" s="24"/>
      <c r="AU109" s="24"/>
      <c r="AV109" s="24"/>
      <c r="AW109" s="24">
        <v>0</v>
      </c>
    </row>
    <row r="110" spans="20:50" x14ac:dyDescent="0.35">
      <c r="T110" s="46" t="s">
        <v>432</v>
      </c>
      <c r="U110" s="46"/>
      <c r="V110" s="46"/>
      <c r="W110" s="47">
        <v>0</v>
      </c>
      <c r="X110" s="47"/>
      <c r="Y110" s="47"/>
      <c r="Z110" s="47"/>
      <c r="AA110" s="47"/>
      <c r="AB110" s="47">
        <v>0</v>
      </c>
      <c r="AO110">
        <v>9</v>
      </c>
      <c r="AP110" s="74">
        <v>44075</v>
      </c>
      <c r="AQ110" t="s">
        <v>68</v>
      </c>
      <c r="AR110" s="24">
        <v>0</v>
      </c>
      <c r="AS110" s="24"/>
      <c r="AT110" s="24"/>
      <c r="AU110" s="24"/>
      <c r="AV110" s="24"/>
      <c r="AW110" s="24">
        <v>0</v>
      </c>
    </row>
    <row r="111" spans="20:50" x14ac:dyDescent="0.35">
      <c r="T111" t="s">
        <v>419</v>
      </c>
      <c r="U111">
        <v>2021</v>
      </c>
      <c r="V111">
        <v>10</v>
      </c>
      <c r="W111" s="24">
        <v>46632.800000000003</v>
      </c>
      <c r="X111" s="24"/>
      <c r="Y111" s="24"/>
      <c r="Z111" s="24"/>
      <c r="AA111" s="24"/>
      <c r="AB111" s="24">
        <v>46632.800000000003</v>
      </c>
      <c r="AO111">
        <v>11</v>
      </c>
      <c r="AP111" s="74">
        <v>44156</v>
      </c>
      <c r="AQ111" t="s">
        <v>175</v>
      </c>
      <c r="AR111" s="24">
        <v>0</v>
      </c>
      <c r="AS111" s="24"/>
      <c r="AT111" s="24"/>
      <c r="AU111" s="24"/>
      <c r="AV111" s="24"/>
      <c r="AW111" s="24">
        <v>0</v>
      </c>
    </row>
    <row r="112" spans="20:50" x14ac:dyDescent="0.35">
      <c r="T112" s="46" t="s">
        <v>433</v>
      </c>
      <c r="U112" s="46"/>
      <c r="V112" s="46"/>
      <c r="W112" s="47">
        <v>46632.800000000003</v>
      </c>
      <c r="X112" s="47"/>
      <c r="Y112" s="47"/>
      <c r="Z112" s="47"/>
      <c r="AA112" s="47"/>
      <c r="AB112" s="47">
        <v>46632.800000000003</v>
      </c>
      <c r="AP112" s="74">
        <v>44165</v>
      </c>
      <c r="AQ112" t="s">
        <v>188</v>
      </c>
      <c r="AR112" s="24">
        <v>0</v>
      </c>
      <c r="AS112" s="24"/>
      <c r="AT112" s="24"/>
      <c r="AU112" s="24"/>
      <c r="AV112" s="24"/>
      <c r="AW112" s="24">
        <v>0</v>
      </c>
    </row>
    <row r="113" spans="20:49" x14ac:dyDescent="0.35">
      <c r="T113" t="s">
        <v>135</v>
      </c>
      <c r="W113" s="24">
        <v>49308.800000000003</v>
      </c>
      <c r="X113" s="24">
        <v>10544</v>
      </c>
      <c r="Y113" s="24">
        <v>17097</v>
      </c>
      <c r="Z113" s="24">
        <v>0</v>
      </c>
      <c r="AA113" s="24">
        <v>80521.8</v>
      </c>
      <c r="AB113" s="24">
        <v>157471.6</v>
      </c>
      <c r="AN113">
        <v>2021</v>
      </c>
      <c r="AO113">
        <v>2</v>
      </c>
      <c r="AP113" s="74">
        <v>44250</v>
      </c>
      <c r="AQ113" t="s">
        <v>281</v>
      </c>
      <c r="AR113" s="24">
        <v>0</v>
      </c>
      <c r="AS113" s="24"/>
      <c r="AT113" s="24"/>
      <c r="AU113" s="24"/>
      <c r="AV113" s="24"/>
      <c r="AW113" s="24">
        <v>0</v>
      </c>
    </row>
    <row r="114" spans="20:49" x14ac:dyDescent="0.35">
      <c r="AO114">
        <v>10</v>
      </c>
      <c r="AP114" s="74">
        <v>44492</v>
      </c>
      <c r="AQ114" t="s">
        <v>452</v>
      </c>
      <c r="AR114" s="24">
        <v>0</v>
      </c>
      <c r="AS114" s="24"/>
      <c r="AT114" s="24"/>
      <c r="AU114" s="24"/>
      <c r="AV114" s="24"/>
      <c r="AW114" s="24">
        <v>0</v>
      </c>
    </row>
    <row r="115" spans="20:49" x14ac:dyDescent="0.35">
      <c r="AP115" s="74">
        <v>44497</v>
      </c>
      <c r="AQ115" t="s">
        <v>455</v>
      </c>
      <c r="AR115" s="24">
        <v>510</v>
      </c>
      <c r="AS115" s="24"/>
      <c r="AT115" s="24"/>
      <c r="AU115" s="24"/>
      <c r="AV115" s="24"/>
      <c r="AW115" s="24">
        <v>510</v>
      </c>
    </row>
    <row r="116" spans="20:49" x14ac:dyDescent="0.35">
      <c r="AM116" s="46" t="s">
        <v>144</v>
      </c>
      <c r="AN116" s="46"/>
      <c r="AO116" s="46"/>
      <c r="AP116" s="46"/>
      <c r="AQ116" s="46"/>
      <c r="AR116" s="47">
        <v>510</v>
      </c>
      <c r="AS116" s="47"/>
      <c r="AT116" s="47"/>
      <c r="AU116" s="47"/>
      <c r="AV116" s="47"/>
      <c r="AW116" s="47">
        <v>510</v>
      </c>
    </row>
    <row r="117" spans="20:49" x14ac:dyDescent="0.35">
      <c r="AM117" t="s">
        <v>64</v>
      </c>
      <c r="AN117">
        <v>2020</v>
      </c>
      <c r="AO117">
        <v>12</v>
      </c>
      <c r="AP117" s="74">
        <v>44070</v>
      </c>
      <c r="AQ117" t="s">
        <v>62</v>
      </c>
      <c r="AR117" s="24"/>
      <c r="AS117" s="24"/>
      <c r="AT117" s="24"/>
      <c r="AU117" s="24">
        <v>0</v>
      </c>
      <c r="AV117" s="24"/>
      <c r="AW117" s="24">
        <v>0</v>
      </c>
    </row>
    <row r="118" spans="20:49" x14ac:dyDescent="0.35">
      <c r="AN118">
        <v>2021</v>
      </c>
      <c r="AO118">
        <v>1</v>
      </c>
      <c r="AP118" s="74">
        <v>44097</v>
      </c>
      <c r="AQ118" t="s">
        <v>106</v>
      </c>
      <c r="AR118" s="24"/>
      <c r="AS118" s="24"/>
      <c r="AT118" s="24"/>
      <c r="AU118" s="24">
        <v>0</v>
      </c>
      <c r="AV118" s="24"/>
      <c r="AW118" s="24">
        <v>0</v>
      </c>
    </row>
    <row r="119" spans="20:49" x14ac:dyDescent="0.35">
      <c r="AP119" s="74">
        <v>44207</v>
      </c>
      <c r="AQ119" t="s">
        <v>244</v>
      </c>
      <c r="AR119" s="24">
        <v>0</v>
      </c>
      <c r="AS119" s="24"/>
      <c r="AT119" s="24"/>
      <c r="AU119" s="24"/>
      <c r="AV119" s="24"/>
      <c r="AW119" s="24">
        <v>0</v>
      </c>
    </row>
    <row r="120" spans="20:49" x14ac:dyDescent="0.35">
      <c r="AO120">
        <v>2</v>
      </c>
      <c r="AP120" s="74">
        <v>44125</v>
      </c>
      <c r="AQ120" t="s">
        <v>131</v>
      </c>
      <c r="AR120" s="24"/>
      <c r="AS120" s="24"/>
      <c r="AT120" s="24"/>
      <c r="AU120" s="24">
        <v>0</v>
      </c>
      <c r="AV120" s="24"/>
      <c r="AW120" s="24">
        <v>0</v>
      </c>
    </row>
    <row r="121" spans="20:49" x14ac:dyDescent="0.35">
      <c r="AO121">
        <v>3</v>
      </c>
      <c r="AP121" s="74">
        <v>44155</v>
      </c>
      <c r="AQ121" t="s">
        <v>172</v>
      </c>
      <c r="AR121" s="24"/>
      <c r="AS121" s="24"/>
      <c r="AT121" s="24"/>
      <c r="AU121" s="24">
        <v>0</v>
      </c>
      <c r="AV121" s="24"/>
      <c r="AW121" s="24">
        <v>0</v>
      </c>
    </row>
    <row r="122" spans="20:49" x14ac:dyDescent="0.35">
      <c r="AP122" s="74">
        <v>44165</v>
      </c>
      <c r="AQ122" t="s">
        <v>189</v>
      </c>
      <c r="AR122" s="24"/>
      <c r="AS122" s="24"/>
      <c r="AT122" s="24"/>
      <c r="AU122" s="24">
        <v>0</v>
      </c>
      <c r="AV122" s="24"/>
      <c r="AW122" s="24">
        <v>0</v>
      </c>
    </row>
    <row r="123" spans="20:49" x14ac:dyDescent="0.35">
      <c r="AQ123" t="s">
        <v>205</v>
      </c>
      <c r="AR123" s="24"/>
      <c r="AS123" s="24"/>
      <c r="AT123" s="24"/>
      <c r="AU123" s="24">
        <v>0</v>
      </c>
      <c r="AV123" s="24"/>
      <c r="AW123" s="24">
        <v>0</v>
      </c>
    </row>
    <row r="124" spans="20:49" x14ac:dyDescent="0.35">
      <c r="AO124">
        <v>5</v>
      </c>
      <c r="AP124" s="74">
        <v>44225</v>
      </c>
      <c r="AQ124" t="s">
        <v>259</v>
      </c>
      <c r="AR124" s="24"/>
      <c r="AS124" s="24"/>
      <c r="AT124" s="24"/>
      <c r="AU124" s="24">
        <v>0</v>
      </c>
      <c r="AV124" s="24"/>
      <c r="AW124" s="24">
        <v>0</v>
      </c>
    </row>
    <row r="125" spans="20:49" x14ac:dyDescent="0.35">
      <c r="AO125">
        <v>7</v>
      </c>
      <c r="AP125" s="74">
        <v>44279</v>
      </c>
      <c r="AQ125" t="s">
        <v>327</v>
      </c>
      <c r="AR125" s="24"/>
      <c r="AS125" s="24"/>
      <c r="AT125" s="24"/>
      <c r="AU125" s="24">
        <v>0</v>
      </c>
      <c r="AV125" s="24"/>
      <c r="AW125" s="24">
        <v>0</v>
      </c>
    </row>
    <row r="126" spans="20:49" x14ac:dyDescent="0.35">
      <c r="AO126">
        <v>8</v>
      </c>
      <c r="AP126" s="74">
        <v>44294</v>
      </c>
      <c r="AQ126" t="s">
        <v>333</v>
      </c>
      <c r="AR126" s="24"/>
      <c r="AS126" s="24"/>
      <c r="AT126" s="24"/>
      <c r="AU126" s="24"/>
      <c r="AV126" s="24">
        <v>0</v>
      </c>
      <c r="AW126" s="24">
        <v>0</v>
      </c>
    </row>
    <row r="127" spans="20:49" x14ac:dyDescent="0.35">
      <c r="AP127" s="74">
        <v>44315</v>
      </c>
      <c r="AQ127" t="s">
        <v>338</v>
      </c>
      <c r="AR127" s="24"/>
      <c r="AS127" s="24"/>
      <c r="AT127" s="24"/>
      <c r="AU127" s="24"/>
      <c r="AV127" s="24">
        <v>0</v>
      </c>
      <c r="AW127" s="24">
        <v>0</v>
      </c>
    </row>
    <row r="128" spans="20:49" x14ac:dyDescent="0.35">
      <c r="AO128">
        <v>9</v>
      </c>
      <c r="AP128" s="74">
        <v>44348</v>
      </c>
      <c r="AQ128" t="s">
        <v>362</v>
      </c>
      <c r="AR128" s="24"/>
      <c r="AS128" s="24"/>
      <c r="AT128" s="24"/>
      <c r="AU128" s="24"/>
      <c r="AV128" s="24">
        <v>0</v>
      </c>
      <c r="AW128" s="24">
        <v>0</v>
      </c>
    </row>
    <row r="129" spans="39:50" x14ac:dyDescent="0.35">
      <c r="AQ129" t="s">
        <v>365</v>
      </c>
      <c r="AR129" s="24"/>
      <c r="AS129" s="24"/>
      <c r="AT129" s="24"/>
      <c r="AU129" s="24"/>
      <c r="AV129" s="24">
        <v>0</v>
      </c>
      <c r="AW129" s="24">
        <v>0</v>
      </c>
    </row>
    <row r="130" spans="39:50" x14ac:dyDescent="0.35">
      <c r="AO130">
        <v>4</v>
      </c>
      <c r="AP130" s="74">
        <v>44196</v>
      </c>
      <c r="AQ130" t="s">
        <v>222</v>
      </c>
      <c r="AR130" s="24"/>
      <c r="AS130" s="24"/>
      <c r="AT130" s="24"/>
      <c r="AU130" s="24">
        <v>0</v>
      </c>
      <c r="AV130" s="24"/>
      <c r="AW130" s="24">
        <v>0</v>
      </c>
    </row>
    <row r="131" spans="39:50" x14ac:dyDescent="0.35">
      <c r="AN131">
        <v>2022</v>
      </c>
      <c r="AO131">
        <v>1</v>
      </c>
      <c r="AP131" s="74">
        <v>44453</v>
      </c>
      <c r="AQ131" t="s">
        <v>379</v>
      </c>
      <c r="AR131" s="24"/>
      <c r="AS131" s="24"/>
      <c r="AT131" s="24"/>
      <c r="AU131" s="24"/>
      <c r="AV131" s="24">
        <v>14028.6</v>
      </c>
      <c r="AW131" s="24">
        <v>14028.6</v>
      </c>
    </row>
    <row r="132" spans="39:50" x14ac:dyDescent="0.35">
      <c r="AO132">
        <v>2</v>
      </c>
      <c r="AP132" s="74">
        <v>44474</v>
      </c>
      <c r="AQ132" t="s">
        <v>412</v>
      </c>
      <c r="AR132" s="24"/>
      <c r="AS132" s="24"/>
      <c r="AT132" s="24"/>
      <c r="AU132" s="24"/>
      <c r="AV132" s="24">
        <v>12121</v>
      </c>
      <c r="AW132" s="24">
        <v>12121</v>
      </c>
    </row>
    <row r="133" spans="39:50" x14ac:dyDescent="0.35">
      <c r="AP133" s="74">
        <v>44497</v>
      </c>
      <c r="AQ133" t="s">
        <v>457</v>
      </c>
      <c r="AR133" s="24"/>
      <c r="AS133" s="24"/>
      <c r="AT133" s="24"/>
      <c r="AU133" s="24"/>
      <c r="AV133" s="24">
        <v>13723.8</v>
      </c>
      <c r="AW133" s="24">
        <v>13723.8</v>
      </c>
    </row>
    <row r="134" spans="39:50" x14ac:dyDescent="0.35">
      <c r="AP134" s="74">
        <v>44499</v>
      </c>
      <c r="AQ134" t="s">
        <v>460</v>
      </c>
      <c r="AR134" s="24"/>
      <c r="AS134" s="24"/>
      <c r="AT134" s="24"/>
      <c r="AU134" s="24"/>
      <c r="AV134" s="24">
        <v>10019.200000000001</v>
      </c>
      <c r="AW134" s="24">
        <v>10019.200000000001</v>
      </c>
    </row>
    <row r="135" spans="39:50" x14ac:dyDescent="0.35">
      <c r="AM135" s="46" t="s">
        <v>209</v>
      </c>
      <c r="AN135" s="46"/>
      <c r="AO135" s="46"/>
      <c r="AP135" s="46"/>
      <c r="AQ135" s="46"/>
      <c r="AR135" s="47">
        <v>0</v>
      </c>
      <c r="AS135" s="47"/>
      <c r="AT135" s="47"/>
      <c r="AU135" s="47">
        <v>0</v>
      </c>
      <c r="AV135" s="47">
        <v>49892.599999999991</v>
      </c>
      <c r="AW135" s="47">
        <v>49892.599999999991</v>
      </c>
      <c r="AX135" t="s">
        <v>466</v>
      </c>
    </row>
    <row r="136" spans="39:50" x14ac:dyDescent="0.35">
      <c r="AM136" t="s">
        <v>178</v>
      </c>
      <c r="AN136">
        <v>2020</v>
      </c>
      <c r="AO136">
        <v>11</v>
      </c>
      <c r="AP136" s="74">
        <v>44159</v>
      </c>
      <c r="AQ136" t="s">
        <v>180</v>
      </c>
      <c r="AR136" s="24">
        <v>0</v>
      </c>
      <c r="AS136" s="24"/>
      <c r="AT136" s="24"/>
      <c r="AU136" s="24"/>
      <c r="AV136" s="24"/>
      <c r="AW136" s="24">
        <v>0</v>
      </c>
    </row>
    <row r="137" spans="39:50" x14ac:dyDescent="0.35">
      <c r="AM137" s="46" t="s">
        <v>190</v>
      </c>
      <c r="AN137" s="46"/>
      <c r="AO137" s="46"/>
      <c r="AP137" s="46"/>
      <c r="AQ137" s="46"/>
      <c r="AR137" s="47">
        <v>0</v>
      </c>
      <c r="AS137" s="47"/>
      <c r="AT137" s="47"/>
      <c r="AU137" s="47"/>
      <c r="AV137" s="47"/>
      <c r="AW137" s="47">
        <v>0</v>
      </c>
    </row>
    <row r="138" spans="39:50" x14ac:dyDescent="0.35">
      <c r="AM138" t="s">
        <v>228</v>
      </c>
      <c r="AN138">
        <v>2020</v>
      </c>
      <c r="AO138">
        <v>12</v>
      </c>
      <c r="AP138" s="74">
        <v>44170</v>
      </c>
      <c r="AQ138" t="s">
        <v>214</v>
      </c>
      <c r="AR138" s="24">
        <v>0</v>
      </c>
      <c r="AS138" s="24"/>
      <c r="AT138" s="24"/>
      <c r="AU138" s="24"/>
      <c r="AV138" s="24"/>
      <c r="AW138" s="24">
        <v>0</v>
      </c>
    </row>
    <row r="139" spans="39:50" x14ac:dyDescent="0.35">
      <c r="AM139" s="46" t="s">
        <v>229</v>
      </c>
      <c r="AN139" s="46"/>
      <c r="AO139" s="46"/>
      <c r="AP139" s="46"/>
      <c r="AQ139" s="46"/>
      <c r="AR139" s="47">
        <v>0</v>
      </c>
      <c r="AS139" s="47"/>
      <c r="AT139" s="47"/>
      <c r="AU139" s="47"/>
      <c r="AV139" s="47"/>
      <c r="AW139" s="47">
        <v>0</v>
      </c>
    </row>
    <row r="140" spans="39:50" x14ac:dyDescent="0.35">
      <c r="AM140" t="s">
        <v>233</v>
      </c>
      <c r="AN140">
        <v>2021</v>
      </c>
      <c r="AO140">
        <v>1</v>
      </c>
      <c r="AP140" s="74">
        <v>44200</v>
      </c>
      <c r="AQ140" t="s">
        <v>231</v>
      </c>
      <c r="AR140" s="24">
        <v>0</v>
      </c>
      <c r="AS140" s="24"/>
      <c r="AT140" s="24"/>
      <c r="AU140" s="24"/>
      <c r="AV140" s="24"/>
      <c r="AW140" s="24">
        <v>0</v>
      </c>
    </row>
    <row r="141" spans="39:50" x14ac:dyDescent="0.35">
      <c r="AP141" s="74">
        <v>44204</v>
      </c>
      <c r="AQ141" t="s">
        <v>247</v>
      </c>
      <c r="AR141" s="24">
        <v>0</v>
      </c>
      <c r="AS141" s="24"/>
      <c r="AT141" s="24"/>
      <c r="AU141" s="24"/>
      <c r="AV141" s="24"/>
      <c r="AW141" s="24">
        <v>0</v>
      </c>
    </row>
    <row r="142" spans="39:50" x14ac:dyDescent="0.35">
      <c r="AP142" s="74">
        <v>44214</v>
      </c>
      <c r="AQ142" t="s">
        <v>252</v>
      </c>
      <c r="AR142" s="24">
        <v>0</v>
      </c>
      <c r="AS142" s="24"/>
      <c r="AT142" s="24"/>
      <c r="AU142" s="24"/>
      <c r="AV142" s="24"/>
      <c r="AW142" s="24">
        <v>0</v>
      </c>
    </row>
    <row r="143" spans="39:50" x14ac:dyDescent="0.35">
      <c r="AO143">
        <v>2</v>
      </c>
      <c r="AP143" s="74">
        <v>44236</v>
      </c>
      <c r="AQ143" t="s">
        <v>271</v>
      </c>
      <c r="AR143" s="24">
        <v>0</v>
      </c>
      <c r="AS143" s="24"/>
      <c r="AT143" s="24"/>
      <c r="AU143" s="24"/>
      <c r="AV143" s="24"/>
      <c r="AW143" s="24">
        <v>0</v>
      </c>
    </row>
    <row r="144" spans="39:50" x14ac:dyDescent="0.35">
      <c r="AO144">
        <v>5</v>
      </c>
      <c r="AP144" s="74">
        <v>44341</v>
      </c>
      <c r="AQ144" t="s">
        <v>324</v>
      </c>
      <c r="AR144" s="24">
        <v>0</v>
      </c>
      <c r="AS144" s="24"/>
      <c r="AT144" s="24"/>
      <c r="AU144" s="24"/>
      <c r="AV144" s="24"/>
      <c r="AW144" s="24">
        <v>0</v>
      </c>
    </row>
    <row r="145" spans="39:49" x14ac:dyDescent="0.35">
      <c r="AO145">
        <v>10</v>
      </c>
      <c r="AP145" s="74">
        <v>44480</v>
      </c>
      <c r="AQ145" t="s">
        <v>420</v>
      </c>
      <c r="AR145" s="24">
        <v>0</v>
      </c>
      <c r="AS145" s="24"/>
      <c r="AT145" s="24"/>
      <c r="AU145" s="24"/>
      <c r="AV145" s="24"/>
      <c r="AW145" s="24">
        <v>0</v>
      </c>
    </row>
    <row r="146" spans="39:49" x14ac:dyDescent="0.35">
      <c r="AM146" s="46" t="s">
        <v>261</v>
      </c>
      <c r="AN146" s="46"/>
      <c r="AO146" s="46"/>
      <c r="AP146" s="46"/>
      <c r="AQ146" s="46"/>
      <c r="AR146" s="47">
        <v>0</v>
      </c>
      <c r="AS146" s="47"/>
      <c r="AT146" s="47"/>
      <c r="AU146" s="47"/>
      <c r="AV146" s="47"/>
      <c r="AW146" s="47">
        <v>0</v>
      </c>
    </row>
    <row r="147" spans="39:49" x14ac:dyDescent="0.35">
      <c r="AM147" t="s">
        <v>268</v>
      </c>
      <c r="AN147">
        <v>2021</v>
      </c>
      <c r="AO147">
        <v>2</v>
      </c>
      <c r="AP147" s="74">
        <v>44230</v>
      </c>
      <c r="AQ147" t="s">
        <v>262</v>
      </c>
      <c r="AR147" s="24">
        <v>0</v>
      </c>
      <c r="AS147" s="24"/>
      <c r="AT147" s="24"/>
      <c r="AU147" s="24"/>
      <c r="AV147" s="24"/>
      <c r="AW147" s="24">
        <v>0</v>
      </c>
    </row>
    <row r="148" spans="39:49" x14ac:dyDescent="0.35">
      <c r="AP148" s="74">
        <v>44233</v>
      </c>
      <c r="AQ148" t="s">
        <v>267</v>
      </c>
      <c r="AR148" s="24">
        <v>0</v>
      </c>
      <c r="AS148" s="24"/>
      <c r="AT148" s="24"/>
      <c r="AU148" s="24"/>
      <c r="AV148" s="24"/>
      <c r="AW148" s="24">
        <v>0</v>
      </c>
    </row>
    <row r="149" spans="39:49" x14ac:dyDescent="0.35">
      <c r="AO149">
        <v>3</v>
      </c>
      <c r="AP149" s="74">
        <v>44280</v>
      </c>
      <c r="AQ149" t="s">
        <v>328</v>
      </c>
      <c r="AR149" s="24">
        <v>0</v>
      </c>
      <c r="AS149" s="24"/>
      <c r="AT149" s="24"/>
      <c r="AU149" s="24"/>
      <c r="AV149" s="24"/>
      <c r="AW149" s="24">
        <v>0</v>
      </c>
    </row>
    <row r="150" spans="39:49" x14ac:dyDescent="0.35">
      <c r="AO150">
        <v>10</v>
      </c>
      <c r="AP150" s="74">
        <v>44484</v>
      </c>
      <c r="AQ150" t="s">
        <v>430</v>
      </c>
      <c r="AR150" s="24">
        <v>0</v>
      </c>
      <c r="AS150" s="24"/>
      <c r="AT150" s="24"/>
      <c r="AU150" s="24"/>
      <c r="AV150" s="24"/>
      <c r="AW150" s="24">
        <v>0</v>
      </c>
    </row>
    <row r="151" spans="39:49" x14ac:dyDescent="0.35">
      <c r="AM151" s="46" t="s">
        <v>269</v>
      </c>
      <c r="AN151" s="46"/>
      <c r="AO151" s="46"/>
      <c r="AP151" s="46"/>
      <c r="AQ151" s="46"/>
      <c r="AR151" s="47">
        <v>0</v>
      </c>
      <c r="AS151" s="47"/>
      <c r="AT151" s="47"/>
      <c r="AU151" s="47"/>
      <c r="AV151" s="47"/>
      <c r="AW151" s="47">
        <v>0</v>
      </c>
    </row>
    <row r="152" spans="39:49" x14ac:dyDescent="0.35">
      <c r="AM152" t="s">
        <v>286</v>
      </c>
      <c r="AN152">
        <v>2021</v>
      </c>
      <c r="AO152">
        <v>2</v>
      </c>
      <c r="AP152" s="74">
        <v>44253</v>
      </c>
      <c r="AQ152" t="s">
        <v>284</v>
      </c>
      <c r="AR152" s="24">
        <v>0</v>
      </c>
      <c r="AS152" s="24"/>
      <c r="AT152" s="24"/>
      <c r="AU152" s="24"/>
      <c r="AV152" s="24"/>
      <c r="AW152" s="24">
        <v>0</v>
      </c>
    </row>
    <row r="153" spans="39:49" x14ac:dyDescent="0.35">
      <c r="AO153">
        <v>4</v>
      </c>
      <c r="AP153" s="74">
        <v>44294</v>
      </c>
      <c r="AQ153" t="s">
        <v>332</v>
      </c>
      <c r="AR153" s="24">
        <v>0</v>
      </c>
      <c r="AS153" s="24"/>
      <c r="AT153" s="24"/>
      <c r="AU153" s="24"/>
      <c r="AV153" s="24"/>
      <c r="AW153" s="24">
        <v>0</v>
      </c>
    </row>
    <row r="154" spans="39:49" x14ac:dyDescent="0.35">
      <c r="AM154" s="46" t="s">
        <v>287</v>
      </c>
      <c r="AN154" s="46"/>
      <c r="AO154" s="46"/>
      <c r="AP154" s="46"/>
      <c r="AQ154" s="46"/>
      <c r="AR154" s="47">
        <v>0</v>
      </c>
      <c r="AS154" s="47"/>
      <c r="AT154" s="47"/>
      <c r="AU154" s="47"/>
      <c r="AV154" s="47"/>
      <c r="AW154" s="47">
        <v>0</v>
      </c>
    </row>
    <row r="155" spans="39:49" x14ac:dyDescent="0.35">
      <c r="AM155" t="s">
        <v>295</v>
      </c>
      <c r="AN155">
        <v>2021</v>
      </c>
      <c r="AO155">
        <v>3</v>
      </c>
      <c r="AP155" s="74">
        <v>44265</v>
      </c>
      <c r="AQ155" t="s">
        <v>322</v>
      </c>
      <c r="AR155" s="24">
        <v>0</v>
      </c>
      <c r="AS155" s="24"/>
      <c r="AT155" s="24"/>
      <c r="AU155" s="24"/>
      <c r="AV155" s="24"/>
      <c r="AW155" s="24">
        <v>0</v>
      </c>
    </row>
    <row r="156" spans="39:49" x14ac:dyDescent="0.35">
      <c r="AM156" s="46" t="s">
        <v>297</v>
      </c>
      <c r="AN156" s="46"/>
      <c r="AO156" s="46"/>
      <c r="AP156" s="46"/>
      <c r="AQ156" s="46"/>
      <c r="AR156" s="47">
        <v>0</v>
      </c>
      <c r="AS156" s="47"/>
      <c r="AT156" s="47"/>
      <c r="AU156" s="47"/>
      <c r="AV156" s="47"/>
      <c r="AW156" s="47">
        <v>0</v>
      </c>
    </row>
    <row r="157" spans="39:49" x14ac:dyDescent="0.35">
      <c r="AM157" t="s">
        <v>372</v>
      </c>
      <c r="AN157">
        <v>2021</v>
      </c>
      <c r="AO157">
        <v>9</v>
      </c>
      <c r="AP157" s="74">
        <v>44440</v>
      </c>
      <c r="AQ157" t="s">
        <v>370</v>
      </c>
      <c r="AR157" s="24">
        <v>0</v>
      </c>
      <c r="AS157" s="24"/>
      <c r="AT157" s="24"/>
      <c r="AU157" s="24"/>
      <c r="AV157" s="24"/>
      <c r="AW157" s="24">
        <v>0</v>
      </c>
    </row>
    <row r="158" spans="39:49" x14ac:dyDescent="0.35">
      <c r="AM158" s="46" t="s">
        <v>389</v>
      </c>
      <c r="AN158" s="46"/>
      <c r="AO158" s="46"/>
      <c r="AP158" s="46"/>
      <c r="AQ158" s="46"/>
      <c r="AR158" s="47">
        <v>0</v>
      </c>
      <c r="AS158" s="47"/>
      <c r="AT158" s="47"/>
      <c r="AU158" s="47"/>
      <c r="AV158" s="47"/>
      <c r="AW158" s="47">
        <v>0</v>
      </c>
    </row>
    <row r="159" spans="39:49" x14ac:dyDescent="0.35">
      <c r="AM159" t="s">
        <v>382</v>
      </c>
      <c r="AN159">
        <v>2021</v>
      </c>
      <c r="AO159">
        <v>9</v>
      </c>
      <c r="AP159" s="74">
        <v>44460</v>
      </c>
      <c r="AQ159" t="s">
        <v>380</v>
      </c>
      <c r="AR159" s="24">
        <v>0</v>
      </c>
      <c r="AS159" s="24"/>
      <c r="AT159" s="24"/>
      <c r="AU159" s="24"/>
      <c r="AV159" s="24"/>
      <c r="AW159" s="24">
        <v>0</v>
      </c>
    </row>
    <row r="160" spans="39:49" x14ac:dyDescent="0.35">
      <c r="AM160" s="46" t="s">
        <v>390</v>
      </c>
      <c r="AN160" s="46"/>
      <c r="AO160" s="46"/>
      <c r="AP160" s="46"/>
      <c r="AQ160" s="46"/>
      <c r="AR160" s="47">
        <v>0</v>
      </c>
      <c r="AS160" s="47"/>
      <c r="AT160" s="47"/>
      <c r="AU160" s="47"/>
      <c r="AV160" s="47"/>
      <c r="AW160" s="47">
        <v>0</v>
      </c>
    </row>
    <row r="161" spans="39:50" x14ac:dyDescent="0.35">
      <c r="AM161" t="s">
        <v>410</v>
      </c>
      <c r="AN161">
        <v>2021</v>
      </c>
      <c r="AO161">
        <v>10</v>
      </c>
      <c r="AP161" s="74">
        <v>44471</v>
      </c>
      <c r="AQ161" t="s">
        <v>408</v>
      </c>
      <c r="AR161" s="24">
        <v>0</v>
      </c>
      <c r="AS161" s="24"/>
      <c r="AT161" s="24"/>
      <c r="AU161" s="24"/>
      <c r="AV161" s="24"/>
      <c r="AW161" s="24">
        <v>0</v>
      </c>
    </row>
    <row r="162" spans="39:50" x14ac:dyDescent="0.35">
      <c r="AP162" s="74">
        <v>44474</v>
      </c>
      <c r="AQ162" t="s">
        <v>411</v>
      </c>
      <c r="AR162" s="24">
        <v>0</v>
      </c>
      <c r="AS162" s="24"/>
      <c r="AT162" s="24"/>
      <c r="AU162" s="24"/>
      <c r="AV162" s="24"/>
      <c r="AW162" s="24">
        <v>0</v>
      </c>
    </row>
    <row r="163" spans="39:50" x14ac:dyDescent="0.35">
      <c r="AP163" s="74">
        <v>44482</v>
      </c>
      <c r="AQ163" t="s">
        <v>425</v>
      </c>
      <c r="AR163" s="24">
        <v>0</v>
      </c>
      <c r="AS163" s="24"/>
      <c r="AT163" s="24"/>
      <c r="AU163" s="24"/>
      <c r="AV163" s="24"/>
      <c r="AW163" s="24">
        <v>0</v>
      </c>
    </row>
    <row r="164" spans="39:50" x14ac:dyDescent="0.35">
      <c r="AP164" s="74">
        <v>44483</v>
      </c>
      <c r="AQ164" t="s">
        <v>427</v>
      </c>
      <c r="AR164" s="24">
        <v>0</v>
      </c>
      <c r="AS164" s="24"/>
      <c r="AT164" s="24"/>
      <c r="AU164" s="24"/>
      <c r="AV164" s="24"/>
      <c r="AW164" s="24">
        <v>0</v>
      </c>
    </row>
    <row r="165" spans="39:50" x14ac:dyDescent="0.35">
      <c r="AP165" s="74">
        <v>44497</v>
      </c>
      <c r="AQ165" t="s">
        <v>458</v>
      </c>
      <c r="AR165" s="24">
        <v>0</v>
      </c>
      <c r="AS165" s="24"/>
      <c r="AT165" s="24"/>
      <c r="AU165" s="24"/>
      <c r="AV165" s="24"/>
      <c r="AW165" s="24">
        <v>0</v>
      </c>
    </row>
    <row r="166" spans="39:50" x14ac:dyDescent="0.35">
      <c r="AM166" s="46" t="s">
        <v>432</v>
      </c>
      <c r="AN166" s="46"/>
      <c r="AO166" s="46"/>
      <c r="AP166" s="46"/>
      <c r="AQ166" s="46"/>
      <c r="AR166" s="47">
        <v>0</v>
      </c>
      <c r="AS166" s="47"/>
      <c r="AT166" s="47"/>
      <c r="AU166" s="47"/>
      <c r="AV166" s="47"/>
      <c r="AW166" s="47">
        <v>0</v>
      </c>
    </row>
    <row r="167" spans="39:50" x14ac:dyDescent="0.35">
      <c r="AM167" t="s">
        <v>419</v>
      </c>
      <c r="AN167">
        <v>2021</v>
      </c>
      <c r="AO167">
        <v>10</v>
      </c>
      <c r="AP167" s="74">
        <v>44478</v>
      </c>
      <c r="AQ167" t="s">
        <v>417</v>
      </c>
      <c r="AR167" s="24">
        <v>0</v>
      </c>
      <c r="AS167" s="24"/>
      <c r="AT167" s="24"/>
      <c r="AU167" s="24"/>
      <c r="AV167" s="24"/>
      <c r="AW167" s="24">
        <v>0</v>
      </c>
    </row>
    <row r="168" spans="39:50" x14ac:dyDescent="0.35">
      <c r="AP168" s="74">
        <v>44481</v>
      </c>
      <c r="AQ168" t="s">
        <v>421</v>
      </c>
      <c r="AR168" s="24">
        <v>0</v>
      </c>
      <c r="AS168" s="24"/>
      <c r="AT168" s="24"/>
      <c r="AU168" s="24"/>
      <c r="AV168" s="24"/>
      <c r="AW168" s="24">
        <v>0</v>
      </c>
    </row>
    <row r="169" spans="39:50" x14ac:dyDescent="0.35">
      <c r="AP169" s="74">
        <v>44484</v>
      </c>
      <c r="AQ169" t="s">
        <v>435</v>
      </c>
      <c r="AR169" s="24">
        <v>0</v>
      </c>
      <c r="AS169" s="24"/>
      <c r="AT169" s="24"/>
      <c r="AU169" s="24"/>
      <c r="AV169" s="24"/>
      <c r="AW169" s="24">
        <v>0</v>
      </c>
    </row>
    <row r="170" spans="39:50" x14ac:dyDescent="0.35">
      <c r="AP170" s="74">
        <v>44487</v>
      </c>
      <c r="AQ170" t="s">
        <v>436</v>
      </c>
      <c r="AR170" s="24">
        <v>13109.2</v>
      </c>
      <c r="AS170" s="24"/>
      <c r="AT170" s="24"/>
      <c r="AU170" s="24"/>
      <c r="AV170" s="24"/>
      <c r="AW170" s="24">
        <v>13109.2</v>
      </c>
    </row>
    <row r="171" spans="39:50" x14ac:dyDescent="0.35">
      <c r="AP171" s="74">
        <v>44488</v>
      </c>
      <c r="AQ171" t="s">
        <v>437</v>
      </c>
      <c r="AR171" s="24">
        <v>1000</v>
      </c>
      <c r="AS171" s="24"/>
      <c r="AT171" s="24"/>
      <c r="AU171" s="24"/>
      <c r="AV171" s="24"/>
      <c r="AW171" s="24">
        <v>1000</v>
      </c>
    </row>
    <row r="172" spans="39:50" x14ac:dyDescent="0.35">
      <c r="AP172" s="74">
        <v>44489</v>
      </c>
      <c r="AQ172" t="s">
        <v>438</v>
      </c>
      <c r="AR172" s="24">
        <v>9673.4</v>
      </c>
      <c r="AS172" s="24"/>
      <c r="AT172" s="24"/>
      <c r="AU172" s="24"/>
      <c r="AV172" s="24"/>
      <c r="AW172" s="24">
        <v>9673.4</v>
      </c>
    </row>
    <row r="173" spans="39:50" x14ac:dyDescent="0.35">
      <c r="AP173" s="74">
        <v>44495</v>
      </c>
      <c r="AQ173" t="s">
        <v>454</v>
      </c>
      <c r="AR173" s="24">
        <v>16976.2</v>
      </c>
      <c r="AS173" s="24"/>
      <c r="AT173" s="24"/>
      <c r="AU173" s="24"/>
      <c r="AV173" s="24"/>
      <c r="AW173" s="24">
        <v>16976.2</v>
      </c>
    </row>
    <row r="174" spans="39:50" x14ac:dyDescent="0.35">
      <c r="AP174" s="74">
        <v>44496</v>
      </c>
      <c r="AQ174" t="s">
        <v>456</v>
      </c>
      <c r="AR174" s="24">
        <v>5874</v>
      </c>
      <c r="AS174" s="24"/>
      <c r="AT174" s="24"/>
      <c r="AU174" s="24"/>
      <c r="AV174" s="24"/>
      <c r="AW174" s="24">
        <v>5874</v>
      </c>
    </row>
    <row r="175" spans="39:50" x14ac:dyDescent="0.35">
      <c r="AM175" s="46" t="s">
        <v>433</v>
      </c>
      <c r="AN175" s="46"/>
      <c r="AO175" s="46"/>
      <c r="AP175" s="46"/>
      <c r="AQ175" s="46"/>
      <c r="AR175" s="47">
        <v>46632.800000000003</v>
      </c>
      <c r="AS175" s="47"/>
      <c r="AT175" s="47"/>
      <c r="AU175" s="47"/>
      <c r="AV175" s="47"/>
      <c r="AW175" s="47">
        <v>46632.800000000003</v>
      </c>
      <c r="AX175" t="s">
        <v>466</v>
      </c>
    </row>
    <row r="176" spans="39:50" x14ac:dyDescent="0.35">
      <c r="AM176" t="s">
        <v>135</v>
      </c>
      <c r="AR176" s="24">
        <v>49308.800000000003</v>
      </c>
      <c r="AS176" s="24">
        <v>10544</v>
      </c>
      <c r="AT176" s="24">
        <v>17097</v>
      </c>
      <c r="AU176" s="24">
        <v>0</v>
      </c>
      <c r="AV176" s="24">
        <v>80521.8</v>
      </c>
      <c r="AW176" s="24">
        <v>157471.6</v>
      </c>
    </row>
  </sheetData>
  <pageMargins left="0.39370078740157483" right="0.39370078740157483" top="0.59055118110236227" bottom="0.78740157480314965" header="0.31496062992125984" footer="0.31496062992125984"/>
  <pageSetup scale="75" orientation="portrait" r:id="rId4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X408"/>
  <sheetViews>
    <sheetView tabSelected="1" topLeftCell="A385" zoomScale="75" zoomScaleNormal="75" workbookViewId="0">
      <selection activeCell="G391" sqref="G391"/>
    </sheetView>
  </sheetViews>
  <sheetFormatPr defaultRowHeight="15.5" x14ac:dyDescent="0.35"/>
  <cols>
    <col min="1" max="1" width="11.7265625" style="5" customWidth="1"/>
    <col min="2" max="2" width="5.54296875" style="19" customWidth="1"/>
    <col min="3" max="3" width="6.7265625" style="19" customWidth="1"/>
    <col min="4" max="4" width="15.453125" style="5" customWidth="1"/>
    <col min="5" max="5" width="11.36328125" style="5" customWidth="1"/>
    <col min="6" max="6" width="18.7265625" style="6" customWidth="1"/>
    <col min="7" max="7" width="28.26953125" style="13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62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9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>MONTH(A2)</f>
        <v>12</v>
      </c>
      <c r="C2" s="19">
        <f>YEAR(A2)</f>
        <v>2019</v>
      </c>
      <c r="D2" s="5" t="s">
        <v>318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19">
        <f>MONTH(K2)</f>
        <v>12</v>
      </c>
      <c r="M2" s="19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6" t="s">
        <v>87</v>
      </c>
      <c r="S2" s="1" t="s">
        <v>79</v>
      </c>
    </row>
    <row r="3" spans="1:20" x14ac:dyDescent="0.35">
      <c r="A3" s="4">
        <v>43822</v>
      </c>
      <c r="B3" s="19">
        <f t="shared" ref="B3:B66" si="0">MONTH(A3)</f>
        <v>12</v>
      </c>
      <c r="C3" s="19">
        <f t="shared" ref="C3:C66" si="1">YEAR(A3)</f>
        <v>2019</v>
      </c>
      <c r="D3" s="5" t="s">
        <v>318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19">
        <f t="shared" ref="L3:L66" si="3">MONTH(K3)</f>
        <v>12</v>
      </c>
      <c r="M3" s="19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6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6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6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6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6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6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6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6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6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6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6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6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6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6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6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6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6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6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6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6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6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6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6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6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6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6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6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6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6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6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6" t="s">
        <v>91</v>
      </c>
      <c r="S33" s="21" t="s">
        <v>112</v>
      </c>
    </row>
    <row r="34" spans="1:19" x14ac:dyDescent="0.35">
      <c r="A34" s="4">
        <v>44065</v>
      </c>
      <c r="B34" s="19">
        <f t="shared" si="0"/>
        <v>8</v>
      </c>
      <c r="C34" s="19">
        <f t="shared" si="1"/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6" t="s">
        <v>91</v>
      </c>
      <c r="S34" s="21" t="s">
        <v>112</v>
      </c>
    </row>
    <row r="35" spans="1:19" x14ac:dyDescent="0.35">
      <c r="A35" s="4">
        <v>44065</v>
      </c>
      <c r="B35" s="19">
        <f t="shared" si="0"/>
        <v>8</v>
      </c>
      <c r="C35" s="19">
        <f t="shared" si="1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6" t="s">
        <v>87</v>
      </c>
      <c r="S35" s="1" t="s">
        <v>76</v>
      </c>
    </row>
    <row r="36" spans="1:19" x14ac:dyDescent="0.35">
      <c r="A36" s="4">
        <v>44067</v>
      </c>
      <c r="B36" s="19">
        <f t="shared" si="0"/>
        <v>8</v>
      </c>
      <c r="C36" s="19">
        <f t="shared" si="1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6" t="s">
        <v>89</v>
      </c>
      <c r="S36" s="17" t="s">
        <v>94</v>
      </c>
    </row>
    <row r="37" spans="1:19" x14ac:dyDescent="0.35">
      <c r="A37" s="4">
        <v>44067</v>
      </c>
      <c r="B37" s="19">
        <f t="shared" si="0"/>
        <v>8</v>
      </c>
      <c r="C37" s="19">
        <f t="shared" si="1"/>
        <v>2020</v>
      </c>
      <c r="D37" s="5" t="s">
        <v>55</v>
      </c>
      <c r="E37" s="5" t="s">
        <v>19</v>
      </c>
      <c r="F37" s="6" t="s">
        <v>20</v>
      </c>
      <c r="G37" s="100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6" t="s">
        <v>89</v>
      </c>
      <c r="S37" s="17" t="s">
        <v>75</v>
      </c>
    </row>
    <row r="38" spans="1:19" x14ac:dyDescent="0.35">
      <c r="A38" s="4">
        <v>44067</v>
      </c>
      <c r="B38" s="19">
        <f t="shared" si="0"/>
        <v>8</v>
      </c>
      <c r="C38" s="19">
        <f t="shared" si="1"/>
        <v>2020</v>
      </c>
      <c r="D38" s="5" t="s">
        <v>55</v>
      </c>
      <c r="E38" s="5" t="s">
        <v>19</v>
      </c>
      <c r="F38" s="6" t="s">
        <v>20</v>
      </c>
      <c r="G38" s="100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6" t="s">
        <v>89</v>
      </c>
      <c r="S38" s="17" t="s">
        <v>75</v>
      </c>
    </row>
    <row r="39" spans="1:19" x14ac:dyDescent="0.35">
      <c r="A39" s="4">
        <v>44068</v>
      </c>
      <c r="B39" s="19">
        <f t="shared" si="0"/>
        <v>8</v>
      </c>
      <c r="C39" s="19">
        <f t="shared" si="1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6" t="s">
        <v>91</v>
      </c>
      <c r="S39" s="21" t="s">
        <v>191</v>
      </c>
    </row>
    <row r="40" spans="1:19" x14ac:dyDescent="0.35">
      <c r="A40" s="4">
        <v>44068</v>
      </c>
      <c r="B40" s="19">
        <f t="shared" si="0"/>
        <v>8</v>
      </c>
      <c r="C40" s="19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6" t="s">
        <v>91</v>
      </c>
      <c r="S40" s="21" t="s">
        <v>191</v>
      </c>
    </row>
    <row r="41" spans="1:19" x14ac:dyDescent="0.35">
      <c r="A41" s="4">
        <v>44068</v>
      </c>
      <c r="B41" s="19">
        <f t="shared" si="0"/>
        <v>8</v>
      </c>
      <c r="C41" s="19">
        <f t="shared" si="1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6" t="s">
        <v>87</v>
      </c>
      <c r="S41" s="1" t="s">
        <v>98</v>
      </c>
    </row>
    <row r="42" spans="1:19" x14ac:dyDescent="0.35">
      <c r="A42" s="4">
        <v>44070</v>
      </c>
      <c r="B42" s="19">
        <f t="shared" si="0"/>
        <v>8</v>
      </c>
      <c r="C42" s="19">
        <f t="shared" si="1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6" t="s">
        <v>91</v>
      </c>
      <c r="S42" s="17" t="s">
        <v>217</v>
      </c>
    </row>
    <row r="43" spans="1:19" x14ac:dyDescent="0.35">
      <c r="A43" s="4">
        <v>44070</v>
      </c>
      <c r="B43" s="19">
        <f t="shared" si="0"/>
        <v>8</v>
      </c>
      <c r="C43" s="19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6" t="s">
        <v>91</v>
      </c>
      <c r="S43" s="17" t="s">
        <v>217</v>
      </c>
    </row>
    <row r="44" spans="1:19" x14ac:dyDescent="0.35">
      <c r="A44" s="4">
        <v>44070</v>
      </c>
      <c r="B44" s="19">
        <f t="shared" si="0"/>
        <v>8</v>
      </c>
      <c r="C44" s="19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6" t="s">
        <v>91</v>
      </c>
      <c r="S44" s="17" t="s">
        <v>217</v>
      </c>
    </row>
    <row r="45" spans="1:19" x14ac:dyDescent="0.35">
      <c r="A45" s="4">
        <v>44070</v>
      </c>
      <c r="B45" s="19">
        <f t="shared" si="0"/>
        <v>8</v>
      </c>
      <c r="C45" s="19">
        <f t="shared" si="1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6" t="s">
        <v>91</v>
      </c>
      <c r="S45" s="17" t="s">
        <v>217</v>
      </c>
    </row>
    <row r="46" spans="1:19" x14ac:dyDescent="0.35">
      <c r="A46" s="4">
        <v>44070</v>
      </c>
      <c r="B46" s="19">
        <f t="shared" si="0"/>
        <v>8</v>
      </c>
      <c r="C46" s="19">
        <f t="shared" si="1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6" t="s">
        <v>91</v>
      </c>
      <c r="S46" s="17" t="s">
        <v>217</v>
      </c>
    </row>
    <row r="47" spans="1:19" x14ac:dyDescent="0.35">
      <c r="A47" s="4">
        <v>44075</v>
      </c>
      <c r="B47" s="19">
        <f t="shared" si="0"/>
        <v>9</v>
      </c>
      <c r="C47" s="19">
        <f t="shared" si="1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6" t="s">
        <v>87</v>
      </c>
      <c r="S47" s="1" t="s">
        <v>97</v>
      </c>
    </row>
    <row r="48" spans="1:19" x14ac:dyDescent="0.35">
      <c r="A48" s="4">
        <v>44075</v>
      </c>
      <c r="B48" s="19">
        <f t="shared" si="0"/>
        <v>9</v>
      </c>
      <c r="C48" s="19">
        <f t="shared" si="1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6" t="s">
        <v>87</v>
      </c>
      <c r="S48" s="1" t="s">
        <v>97</v>
      </c>
    </row>
    <row r="49" spans="1:20" x14ac:dyDescent="0.35">
      <c r="A49" s="4">
        <v>44075</v>
      </c>
      <c r="B49" s="19">
        <f t="shared" si="0"/>
        <v>9</v>
      </c>
      <c r="C49" s="19">
        <f t="shared" si="1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6" t="s">
        <v>87</v>
      </c>
      <c r="S49" s="1" t="s">
        <v>97</v>
      </c>
    </row>
    <row r="50" spans="1:20" x14ac:dyDescent="0.35">
      <c r="A50" s="4">
        <v>44076</v>
      </c>
      <c r="B50" s="19">
        <f t="shared" si="0"/>
        <v>9</v>
      </c>
      <c r="C50" s="19">
        <f t="shared" si="1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6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0"/>
        <v>9</v>
      </c>
      <c r="C51" s="19">
        <f t="shared" si="1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6" t="s">
        <v>87</v>
      </c>
      <c r="S51" s="1" t="s">
        <v>96</v>
      </c>
    </row>
    <row r="52" spans="1:20" x14ac:dyDescent="0.35">
      <c r="A52" s="4">
        <v>44079</v>
      </c>
      <c r="B52" s="19">
        <f t="shared" si="0"/>
        <v>9</v>
      </c>
      <c r="C52" s="19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6" t="s">
        <v>87</v>
      </c>
      <c r="S52" s="1" t="s">
        <v>96</v>
      </c>
    </row>
    <row r="53" spans="1:20" x14ac:dyDescent="0.35">
      <c r="A53" s="4">
        <v>44091</v>
      </c>
      <c r="B53" s="19">
        <f t="shared" si="0"/>
        <v>9</v>
      </c>
      <c r="C53" s="19">
        <f t="shared" si="1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6" t="s">
        <v>91</v>
      </c>
      <c r="S53" s="17" t="s">
        <v>253</v>
      </c>
    </row>
    <row r="54" spans="1:20" x14ac:dyDescent="0.35">
      <c r="A54" s="4">
        <v>44091</v>
      </c>
      <c r="B54" s="19">
        <f t="shared" si="0"/>
        <v>9</v>
      </c>
      <c r="C54" s="19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6" t="s">
        <v>91</v>
      </c>
      <c r="S54" s="17" t="s">
        <v>253</v>
      </c>
    </row>
    <row r="55" spans="1:20" x14ac:dyDescent="0.35">
      <c r="A55" s="4">
        <v>44091</v>
      </c>
      <c r="B55" s="19">
        <f t="shared" si="0"/>
        <v>9</v>
      </c>
      <c r="C55" s="19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6" t="s">
        <v>91</v>
      </c>
      <c r="S55" s="17" t="s">
        <v>253</v>
      </c>
    </row>
    <row r="56" spans="1:20" x14ac:dyDescent="0.35">
      <c r="A56" s="4">
        <v>44091</v>
      </c>
      <c r="B56" s="19">
        <f t="shared" si="0"/>
        <v>9</v>
      </c>
      <c r="C56" s="19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6" t="s">
        <v>91</v>
      </c>
      <c r="S56" s="17" t="s">
        <v>253</v>
      </c>
    </row>
    <row r="57" spans="1:20" x14ac:dyDescent="0.35">
      <c r="A57" s="4">
        <v>44091</v>
      </c>
      <c r="B57" s="19">
        <f t="shared" si="0"/>
        <v>9</v>
      </c>
      <c r="C57" s="19">
        <f t="shared" si="1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6" t="s">
        <v>91</v>
      </c>
      <c r="S57" s="17" t="s">
        <v>253</v>
      </c>
    </row>
    <row r="58" spans="1:20" x14ac:dyDescent="0.35">
      <c r="A58" s="4">
        <v>44091</v>
      </c>
      <c r="B58" s="19">
        <f t="shared" si="0"/>
        <v>9</v>
      </c>
      <c r="C58" s="19">
        <f t="shared" si="1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6" t="s">
        <v>91</v>
      </c>
      <c r="S58" s="17" t="s">
        <v>253</v>
      </c>
    </row>
    <row r="59" spans="1:20" x14ac:dyDescent="0.35">
      <c r="A59" s="4">
        <v>44091</v>
      </c>
      <c r="B59" s="19">
        <f t="shared" si="0"/>
        <v>9</v>
      </c>
      <c r="C59" s="19">
        <f t="shared" si="1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6" t="s">
        <v>91</v>
      </c>
      <c r="S59" s="17" t="s">
        <v>253</v>
      </c>
    </row>
    <row r="60" spans="1:20" x14ac:dyDescent="0.35">
      <c r="A60" s="4">
        <v>44091</v>
      </c>
      <c r="B60" s="19">
        <f t="shared" si="0"/>
        <v>9</v>
      </c>
      <c r="C60" s="19">
        <f t="shared" si="1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0"/>
        <v>9</v>
      </c>
      <c r="C61" s="19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0"/>
        <v>9</v>
      </c>
      <c r="C62" s="19">
        <f t="shared" si="1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0"/>
        <v>9</v>
      </c>
      <c r="C63" s="19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0"/>
        <v>9</v>
      </c>
      <c r="C64" s="19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0"/>
        <v>9</v>
      </c>
      <c r="C65" s="19">
        <f t="shared" si="1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si="0"/>
        <v>9</v>
      </c>
      <c r="C66" s="19">
        <f t="shared" si="1"/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19">
        <f t="shared" si="3"/>
        <v>1</v>
      </c>
      <c r="M66" s="19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ref="B67:B116" si="9">MONTH(A67)</f>
        <v>9</v>
      </c>
      <c r="C67" s="19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19">
        <f t="shared" ref="L67:L131" si="12">MONTH(K67)</f>
        <v>1</v>
      </c>
      <c r="M67" s="19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9"/>
        <v>9</v>
      </c>
      <c r="C68" s="19">
        <f t="shared" si="10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19">
        <f t="shared" si="12"/>
        <v>1</v>
      </c>
      <c r="M68" s="19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9"/>
        <v>9</v>
      </c>
      <c r="C69" s="19">
        <f t="shared" si="10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19">
        <f t="shared" si="12"/>
        <v>1</v>
      </c>
      <c r="M69" s="19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9"/>
        <v>9</v>
      </c>
      <c r="C70" s="19">
        <f t="shared" si="10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19">
        <f t="shared" si="12"/>
        <v>1</v>
      </c>
      <c r="M70" s="19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9"/>
        <v>9</v>
      </c>
      <c r="C71" s="19">
        <f t="shared" si="10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1"/>
        <v>44097</v>
      </c>
      <c r="L71" s="19">
        <f t="shared" si="12"/>
        <v>9</v>
      </c>
      <c r="M71" s="19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9"/>
        <v>9</v>
      </c>
      <c r="C72" s="19">
        <f t="shared" si="10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19">
        <f t="shared" si="12"/>
        <v>9</v>
      </c>
      <c r="M72" s="19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9"/>
        <v>10</v>
      </c>
      <c r="C73" s="19">
        <f t="shared" si="10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19">
        <f t="shared" si="12"/>
        <v>10</v>
      </c>
      <c r="M73" s="19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9"/>
        <v>10</v>
      </c>
      <c r="C74" s="19">
        <f t="shared" si="10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1"/>
        <v>44154</v>
      </c>
      <c r="L74" s="19">
        <f t="shared" si="12"/>
        <v>11</v>
      </c>
      <c r="M74" s="19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9"/>
        <v>10</v>
      </c>
      <c r="C75" s="19">
        <f t="shared" si="10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1"/>
        <v>44154</v>
      </c>
      <c r="L75" s="19">
        <f t="shared" si="12"/>
        <v>11</v>
      </c>
      <c r="M75" s="19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9"/>
        <v>10</v>
      </c>
      <c r="C76" s="19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19">
        <f t="shared" si="12"/>
        <v>11</v>
      </c>
      <c r="M76" s="19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9"/>
        <v>10</v>
      </c>
      <c r="C77" s="19">
        <f t="shared" si="10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19">
        <f t="shared" si="12"/>
        <v>11</v>
      </c>
      <c r="M77" s="19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9"/>
        <v>10</v>
      </c>
      <c r="C78" s="19">
        <f t="shared" si="10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1"/>
        <v>44232</v>
      </c>
      <c r="L78" s="19">
        <f t="shared" si="12"/>
        <v>2</v>
      </c>
      <c r="M78" s="19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9"/>
        <v>10</v>
      </c>
      <c r="C79" s="19">
        <f t="shared" si="10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1"/>
        <v>44232</v>
      </c>
      <c r="L79" s="19">
        <f t="shared" si="12"/>
        <v>2</v>
      </c>
      <c r="M79" s="19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9"/>
        <v>10</v>
      </c>
      <c r="C80" s="19">
        <f t="shared" si="10"/>
        <v>2020</v>
      </c>
      <c r="D80" s="5" t="s">
        <v>114</v>
      </c>
      <c r="E80" s="5" t="s">
        <v>22</v>
      </c>
      <c r="F80" s="14" t="s">
        <v>23</v>
      </c>
      <c r="G80" s="100" t="s">
        <v>101</v>
      </c>
      <c r="H80" s="16">
        <v>3</v>
      </c>
      <c r="I80" s="5" t="s">
        <v>50</v>
      </c>
      <c r="J80" s="5" t="s">
        <v>154</v>
      </c>
      <c r="K80" s="4">
        <f t="shared" si="11"/>
        <v>44232</v>
      </c>
      <c r="L80" s="19">
        <f t="shared" si="12"/>
        <v>2</v>
      </c>
      <c r="M80" s="19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9"/>
        <v>10</v>
      </c>
      <c r="C81" s="19">
        <f t="shared" si="10"/>
        <v>2020</v>
      </c>
      <c r="D81" s="5" t="s">
        <v>114</v>
      </c>
      <c r="E81" s="5" t="s">
        <v>22</v>
      </c>
      <c r="F81" s="14" t="s">
        <v>23</v>
      </c>
      <c r="G81" s="100" t="s">
        <v>44</v>
      </c>
      <c r="H81" s="16">
        <v>10</v>
      </c>
      <c r="I81" s="5" t="s">
        <v>50</v>
      </c>
      <c r="J81" s="5" t="s">
        <v>154</v>
      </c>
      <c r="K81" s="4">
        <f t="shared" si="11"/>
        <v>44232</v>
      </c>
      <c r="L81" s="19">
        <f t="shared" si="12"/>
        <v>2</v>
      </c>
      <c r="M81" s="19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9"/>
        <v>10</v>
      </c>
      <c r="C82" s="19">
        <f t="shared" si="10"/>
        <v>2020</v>
      </c>
      <c r="D82" s="5" t="s">
        <v>114</v>
      </c>
      <c r="E82" s="5" t="s">
        <v>22</v>
      </c>
      <c r="F82" s="14" t="s">
        <v>23</v>
      </c>
      <c r="G82" s="100" t="s">
        <v>46</v>
      </c>
      <c r="H82" s="16">
        <v>2</v>
      </c>
      <c r="I82" s="5" t="s">
        <v>50</v>
      </c>
      <c r="J82" s="5" t="s">
        <v>154</v>
      </c>
      <c r="K82" s="4">
        <f t="shared" si="11"/>
        <v>44232</v>
      </c>
      <c r="L82" s="19">
        <f t="shared" si="12"/>
        <v>2</v>
      </c>
      <c r="M82" s="19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9"/>
        <v>10</v>
      </c>
      <c r="C83" s="19">
        <f t="shared" si="10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19">
        <f t="shared" si="12"/>
        <v>2</v>
      </c>
      <c r="M83" s="19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9"/>
        <v>10</v>
      </c>
      <c r="C84" s="19">
        <f t="shared" si="10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19">
        <f t="shared" si="12"/>
        <v>2</v>
      </c>
      <c r="M84" s="19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9"/>
        <v>10</v>
      </c>
      <c r="C85" s="19">
        <f t="shared" si="10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19">
        <f t="shared" si="12"/>
        <v>10</v>
      </c>
      <c r="M85" s="19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9"/>
        <v>10</v>
      </c>
      <c r="C86" s="19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19">
        <f t="shared" si="12"/>
        <v>10</v>
      </c>
      <c r="M86" s="19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9"/>
        <v>10</v>
      </c>
      <c r="C87" s="19">
        <f t="shared" si="10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19">
        <f t="shared" si="12"/>
        <v>12</v>
      </c>
      <c r="M87" s="19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9"/>
        <v>10</v>
      </c>
      <c r="C88" s="19">
        <f t="shared" si="10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19">
        <f t="shared" si="12"/>
        <v>12</v>
      </c>
      <c r="M88" s="19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9"/>
        <v>10</v>
      </c>
      <c r="C89" s="19">
        <f t="shared" si="10"/>
        <v>2020</v>
      </c>
      <c r="D89" s="5" t="s">
        <v>121</v>
      </c>
      <c r="E89" s="5" t="s">
        <v>48</v>
      </c>
      <c r="F89" s="1" t="s">
        <v>47</v>
      </c>
      <c r="G89" s="100" t="s">
        <v>45</v>
      </c>
      <c r="H89" s="16">
        <v>2</v>
      </c>
      <c r="I89" s="5" t="s">
        <v>51</v>
      </c>
      <c r="J89" s="5">
        <v>60</v>
      </c>
      <c r="K89" s="4">
        <f t="shared" si="11"/>
        <v>44183</v>
      </c>
      <c r="L89" s="19">
        <f t="shared" si="12"/>
        <v>12</v>
      </c>
      <c r="M89" s="19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9"/>
        <v>10</v>
      </c>
      <c r="C90" s="19">
        <f t="shared" si="10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1"/>
        <v>44166</v>
      </c>
      <c r="L90" s="19">
        <f t="shared" si="12"/>
        <v>12</v>
      </c>
      <c r="M90" s="19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9"/>
        <v>10</v>
      </c>
      <c r="C91" s="19">
        <f t="shared" si="10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19">
        <f t="shared" si="12"/>
        <v>12</v>
      </c>
      <c r="M91" s="19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9"/>
        <v>10</v>
      </c>
      <c r="C92" s="19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1"/>
        <v>44123</v>
      </c>
      <c r="L92" s="19">
        <f t="shared" si="12"/>
        <v>10</v>
      </c>
      <c r="M92" s="19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6" t="s">
        <v>87</v>
      </c>
      <c r="S92" s="1" t="s">
        <v>164</v>
      </c>
    </row>
    <row r="93" spans="1:19" x14ac:dyDescent="0.35">
      <c r="A93" s="4">
        <v>44123</v>
      </c>
      <c r="B93" s="19">
        <f t="shared" si="9"/>
        <v>10</v>
      </c>
      <c r="C93" s="19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19">
        <f t="shared" si="12"/>
        <v>10</v>
      </c>
      <c r="M93" s="19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6" t="s">
        <v>87</v>
      </c>
      <c r="S93" s="1" t="s">
        <v>164</v>
      </c>
    </row>
    <row r="94" spans="1:19" x14ac:dyDescent="0.35">
      <c r="A94" s="4">
        <v>44123</v>
      </c>
      <c r="B94" s="19">
        <f t="shared" si="9"/>
        <v>10</v>
      </c>
      <c r="C94" s="19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19">
        <f t="shared" si="12"/>
        <v>10</v>
      </c>
      <c r="M94" s="19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6" t="s">
        <v>87</v>
      </c>
      <c r="S94" s="1" t="s">
        <v>164</v>
      </c>
    </row>
    <row r="95" spans="1:19" x14ac:dyDescent="0.35">
      <c r="A95" s="4">
        <v>44123</v>
      </c>
      <c r="B95" s="19">
        <f t="shared" si="9"/>
        <v>10</v>
      </c>
      <c r="C95" s="19">
        <f t="shared" si="10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19">
        <f t="shared" si="12"/>
        <v>10</v>
      </c>
      <c r="M95" s="19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9"/>
        <v>10</v>
      </c>
      <c r="C96" s="19">
        <f t="shared" si="10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19">
        <f t="shared" si="12"/>
        <v>10</v>
      </c>
      <c r="M96" s="19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9"/>
        <v>10</v>
      </c>
      <c r="C97" s="19">
        <f t="shared" si="10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19">
        <f t="shared" si="12"/>
        <v>2</v>
      </c>
      <c r="M97" s="19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si="9"/>
        <v>10</v>
      </c>
      <c r="C98" s="19">
        <f t="shared" si="10"/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19">
        <f t="shared" si="12"/>
        <v>2</v>
      </c>
      <c r="M98" s="19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9"/>
        <v>10</v>
      </c>
      <c r="C99" s="19">
        <f t="shared" si="10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19">
        <f t="shared" si="12"/>
        <v>2</v>
      </c>
      <c r="M99" s="19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9"/>
        <v>10</v>
      </c>
      <c r="C100" s="19">
        <f t="shared" si="10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19">
        <f t="shared" si="12"/>
        <v>2</v>
      </c>
      <c r="M100" s="19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9"/>
        <v>10</v>
      </c>
      <c r="C101" s="19">
        <f t="shared" si="10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1"/>
        <v>44175</v>
      </c>
      <c r="L101" s="19">
        <f t="shared" si="12"/>
        <v>12</v>
      </c>
      <c r="M101" s="19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9"/>
        <v>10</v>
      </c>
      <c r="C102" s="19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19">
        <f t="shared" si="12"/>
        <v>12</v>
      </c>
      <c r="M102" s="19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9"/>
        <v>10</v>
      </c>
      <c r="C103" s="19">
        <f t="shared" si="10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19">
        <f t="shared" si="12"/>
        <v>10</v>
      </c>
      <c r="M103" s="19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9"/>
        <v>10</v>
      </c>
      <c r="C104" s="19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19">
        <f t="shared" si="12"/>
        <v>10</v>
      </c>
      <c r="M104" s="19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9"/>
        <v>10</v>
      </c>
      <c r="C105" s="19">
        <f t="shared" si="10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19">
        <f t="shared" si="12"/>
        <v>10</v>
      </c>
      <c r="M105" s="19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9"/>
        <v>11</v>
      </c>
      <c r="C106" s="19">
        <f t="shared" si="10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19">
        <f t="shared" si="12"/>
        <v>11</v>
      </c>
      <c r="M106" s="19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9"/>
        <v>11</v>
      </c>
      <c r="C107" s="19">
        <f t="shared" si="10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19">
        <f t="shared" si="12"/>
        <v>11</v>
      </c>
      <c r="M107" s="19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9"/>
        <v>11</v>
      </c>
      <c r="C108" s="19">
        <f t="shared" si="10"/>
        <v>2020</v>
      </c>
      <c r="D108" s="5" t="s">
        <v>156</v>
      </c>
      <c r="E108" s="5" t="s">
        <v>42</v>
      </c>
      <c r="F108" s="6" t="s">
        <v>43</v>
      </c>
      <c r="G108" s="100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19">
        <f t="shared" si="12"/>
        <v>11</v>
      </c>
      <c r="M108" s="19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9"/>
        <v>11</v>
      </c>
      <c r="C109" s="19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19">
        <f t="shared" si="12"/>
        <v>11</v>
      </c>
      <c r="M109" s="19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9"/>
        <v>11</v>
      </c>
      <c r="C110" s="19">
        <f t="shared" si="10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19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9"/>
        <v>11</v>
      </c>
      <c r="C111" s="19">
        <f t="shared" si="10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19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9"/>
        <v>11</v>
      </c>
      <c r="C112" s="19">
        <f t="shared" si="10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19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9"/>
        <v>11</v>
      </c>
      <c r="C113" s="19">
        <f t="shared" si="10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19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9"/>
        <v>11</v>
      </c>
      <c r="C114" s="19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19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9"/>
        <v>11</v>
      </c>
      <c r="C115" s="19">
        <f t="shared" si="10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19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9"/>
        <v>11</v>
      </c>
      <c r="C116" s="19">
        <f t="shared" si="10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19">
        <f t="shared" si="12"/>
        <v>11</v>
      </c>
      <c r="M116" s="19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ref="B117:B122" si="23">MONTH(A117)</f>
        <v>11</v>
      </c>
      <c r="C117" s="19">
        <f t="shared" si="10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19">
        <f t="shared" si="12"/>
        <v>11</v>
      </c>
      <c r="M117" s="19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3"/>
        <v>11</v>
      </c>
      <c r="C118" s="19">
        <f t="shared" si="10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19">
        <f t="shared" si="12"/>
        <v>3</v>
      </c>
      <c r="M118" s="19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3"/>
        <v>11</v>
      </c>
      <c r="C119" s="19">
        <f t="shared" si="10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19">
        <f t="shared" si="12"/>
        <v>3</v>
      </c>
      <c r="M119" s="19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3"/>
        <v>11</v>
      </c>
      <c r="C120" s="19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19">
        <f t="shared" si="12"/>
        <v>3</v>
      </c>
      <c r="M120" s="19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3"/>
        <v>11</v>
      </c>
      <c r="C121" s="19">
        <f t="shared" si="10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19">
        <f t="shared" si="12"/>
        <v>3</v>
      </c>
      <c r="M121" s="19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3"/>
        <v>11</v>
      </c>
      <c r="C122" s="19">
        <f t="shared" si="10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19">
        <f t="shared" si="12"/>
        <v>3</v>
      </c>
      <c r="M122" s="19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ref="B123:B145" si="27">MONTH(A123)</f>
        <v>11</v>
      </c>
      <c r="C123" s="19">
        <f t="shared" si="10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19">
        <f t="shared" si="12"/>
        <v>3</v>
      </c>
      <c r="M123" s="19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7"/>
        <v>11</v>
      </c>
      <c r="C124" s="19">
        <f t="shared" si="10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19">
        <f t="shared" si="12"/>
        <v>11</v>
      </c>
      <c r="M124" s="19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7"/>
        <v>11</v>
      </c>
      <c r="C125" s="19">
        <f t="shared" si="10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19">
        <f t="shared" si="12"/>
        <v>11</v>
      </c>
      <c r="M125" s="19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7"/>
        <v>11</v>
      </c>
      <c r="C126" s="19">
        <f t="shared" si="10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19">
        <f t="shared" si="12"/>
        <v>11</v>
      </c>
      <c r="M126" s="19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7"/>
        <v>11</v>
      </c>
      <c r="C127" s="19">
        <f t="shared" si="10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19">
        <f t="shared" si="12"/>
        <v>11</v>
      </c>
      <c r="M127" s="19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7"/>
        <v>11</v>
      </c>
      <c r="C128" s="19">
        <f t="shared" si="10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19">
        <f t="shared" si="12"/>
        <v>11</v>
      </c>
      <c r="M128" s="19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7"/>
        <v>11</v>
      </c>
      <c r="C129" s="19">
        <f t="shared" si="10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19">
        <f t="shared" si="12"/>
        <v>11</v>
      </c>
      <c r="M129" s="19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si="27"/>
        <v>11</v>
      </c>
      <c r="C130" s="19">
        <f t="shared" si="10"/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19">
        <f t="shared" si="12"/>
        <v>11</v>
      </c>
      <c r="M130" s="19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7"/>
        <v>11</v>
      </c>
      <c r="C131" s="19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100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19">
        <f t="shared" si="12"/>
        <v>1</v>
      </c>
      <c r="M131" s="19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7"/>
        <v>11</v>
      </c>
      <c r="C132" s="19">
        <f t="shared" si="31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19">
        <f t="shared" ref="L132:L183" si="36">MONTH(K132)</f>
        <v>1</v>
      </c>
      <c r="M132" s="19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7"/>
        <v>11</v>
      </c>
      <c r="C133" s="19">
        <f t="shared" si="31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19">
        <f t="shared" si="36"/>
        <v>1</v>
      </c>
      <c r="M133" s="19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7"/>
        <v>11</v>
      </c>
      <c r="C134" s="19">
        <f t="shared" si="31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19">
        <f t="shared" si="36"/>
        <v>1</v>
      </c>
      <c r="M134" s="19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7"/>
        <v>11</v>
      </c>
      <c r="C135" s="19">
        <f t="shared" si="31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19">
        <f t="shared" si="36"/>
        <v>11</v>
      </c>
      <c r="M135" s="19">
        <f t="shared" si="33"/>
        <v>2020</v>
      </c>
      <c r="N135" s="31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7"/>
        <v>11</v>
      </c>
      <c r="C136" s="19">
        <f t="shared" si="31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19">
        <f t="shared" si="36"/>
        <v>11</v>
      </c>
      <c r="M136" s="19">
        <f t="shared" si="33"/>
        <v>2020</v>
      </c>
      <c r="N136" s="59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7"/>
        <v>11</v>
      </c>
      <c r="C137" s="19">
        <f t="shared" si="31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19">
        <f t="shared" si="36"/>
        <v>1</v>
      </c>
      <c r="M137" s="19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7"/>
        <v>11</v>
      </c>
      <c r="C138" s="19">
        <f t="shared" si="31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19">
        <f t="shared" si="36"/>
        <v>11</v>
      </c>
      <c r="M138" s="19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7"/>
        <v>11</v>
      </c>
      <c r="C139" s="19">
        <f t="shared" si="31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19">
        <f t="shared" si="36"/>
        <v>3</v>
      </c>
      <c r="M139" s="19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7"/>
        <v>11</v>
      </c>
      <c r="C140" s="19">
        <f t="shared" si="31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19">
        <f t="shared" si="36"/>
        <v>3</v>
      </c>
      <c r="M140" s="19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7"/>
        <v>11</v>
      </c>
      <c r="C141" s="19">
        <f t="shared" si="31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19">
        <f t="shared" si="36"/>
        <v>3</v>
      </c>
      <c r="M141" s="19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7"/>
        <v>11</v>
      </c>
      <c r="C142" s="19">
        <f t="shared" si="31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19">
        <f t="shared" si="36"/>
        <v>3</v>
      </c>
      <c r="M142" s="19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7"/>
        <v>11</v>
      </c>
      <c r="C143" s="19">
        <f t="shared" si="31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19">
        <f t="shared" si="36"/>
        <v>3</v>
      </c>
      <c r="M143" s="19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7"/>
        <v>12</v>
      </c>
      <c r="C144" s="19">
        <f t="shared" si="31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19">
        <f t="shared" si="36"/>
        <v>12</v>
      </c>
      <c r="M144" s="19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7"/>
        <v>12</v>
      </c>
      <c r="C145" s="19">
        <f t="shared" si="31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19">
        <f t="shared" si="36"/>
        <v>12</v>
      </c>
      <c r="M145" s="19">
        <f t="shared" si="33"/>
        <v>2020</v>
      </c>
      <c r="N145" s="31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ref="B146:B178" si="38">MONTH(A146)</f>
        <v>12</v>
      </c>
      <c r="C146" s="19">
        <f t="shared" si="31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19">
        <f t="shared" si="36"/>
        <v>12</v>
      </c>
      <c r="M146" s="19">
        <f t="shared" si="33"/>
        <v>2020</v>
      </c>
      <c r="N146" s="31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38"/>
        <v>12</v>
      </c>
      <c r="C147" s="19">
        <f t="shared" si="31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19">
        <f t="shared" si="36"/>
        <v>4</v>
      </c>
      <c r="M147" s="19">
        <f t="shared" si="33"/>
        <v>2021</v>
      </c>
      <c r="N147" s="31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38"/>
        <v>12</v>
      </c>
      <c r="C148" s="19">
        <f t="shared" si="31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19">
        <f t="shared" si="36"/>
        <v>2</v>
      </c>
      <c r="M148" s="19">
        <f t="shared" si="33"/>
        <v>2021</v>
      </c>
      <c r="N148" s="31">
        <v>5148</v>
      </c>
      <c r="O148" s="7">
        <f t="shared" si="29"/>
        <v>-5148</v>
      </c>
      <c r="P148" s="61"/>
      <c r="Q148" s="8">
        <f t="shared" si="35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38"/>
        <v>12</v>
      </c>
      <c r="C149" s="19">
        <f t="shared" si="31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19">
        <f t="shared" si="36"/>
        <v>2</v>
      </c>
      <c r="M149" s="19">
        <f t="shared" si="33"/>
        <v>2021</v>
      </c>
      <c r="N149" s="31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38"/>
        <v>12</v>
      </c>
      <c r="C150" s="19">
        <f t="shared" si="31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19">
        <f t="shared" si="36"/>
        <v>2</v>
      </c>
      <c r="M150" s="19">
        <f t="shared" si="33"/>
        <v>2021</v>
      </c>
      <c r="N150" s="31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38"/>
        <v>12</v>
      </c>
      <c r="C151" s="19">
        <f t="shared" si="31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19">
        <f t="shared" si="36"/>
        <v>4</v>
      </c>
      <c r="M151" s="19">
        <f t="shared" si="33"/>
        <v>2021</v>
      </c>
      <c r="N151" s="31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3" t="s">
        <v>91</v>
      </c>
      <c r="S151" s="12" t="s">
        <v>319</v>
      </c>
    </row>
    <row r="152" spans="1:19" x14ac:dyDescent="0.35">
      <c r="A152" s="4">
        <v>44196</v>
      </c>
      <c r="B152" s="19">
        <f t="shared" si="38"/>
        <v>12</v>
      </c>
      <c r="C152" s="19">
        <f t="shared" si="31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19">
        <f t="shared" si="36"/>
        <v>4</v>
      </c>
      <c r="M152" s="19">
        <f t="shared" si="33"/>
        <v>2021</v>
      </c>
      <c r="N152" s="31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3" t="s">
        <v>91</v>
      </c>
      <c r="S152" s="12" t="s">
        <v>319</v>
      </c>
    </row>
    <row r="153" spans="1:19" x14ac:dyDescent="0.35">
      <c r="A153" s="4">
        <v>44196</v>
      </c>
      <c r="B153" s="19">
        <f t="shared" si="38"/>
        <v>12</v>
      </c>
      <c r="C153" s="19">
        <f t="shared" si="31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19">
        <f t="shared" si="36"/>
        <v>4</v>
      </c>
      <c r="M153" s="19">
        <f t="shared" si="33"/>
        <v>2021</v>
      </c>
      <c r="N153" s="31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3" t="s">
        <v>91</v>
      </c>
      <c r="S153" s="12" t="s">
        <v>319</v>
      </c>
    </row>
    <row r="154" spans="1:19" x14ac:dyDescent="0.35">
      <c r="A154" s="4">
        <v>44196</v>
      </c>
      <c r="B154" s="19">
        <f t="shared" si="38"/>
        <v>12</v>
      </c>
      <c r="C154" s="19">
        <f t="shared" si="31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19">
        <f t="shared" si="36"/>
        <v>4</v>
      </c>
      <c r="M154" s="19">
        <f t="shared" si="33"/>
        <v>2021</v>
      </c>
      <c r="N154" s="31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3" t="s">
        <v>91</v>
      </c>
      <c r="S154" s="12" t="s">
        <v>319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1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1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1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1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1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1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1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1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1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1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1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1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2">
        <v>0</v>
      </c>
      <c r="O167" s="53">
        <f t="shared" si="40"/>
        <v>0</v>
      </c>
      <c r="P167" s="53">
        <f t="shared" si="41"/>
        <v>0</v>
      </c>
      <c r="Q167" s="8">
        <f t="shared" si="35"/>
        <v>214534.49999999997</v>
      </c>
      <c r="R167" s="54" t="s">
        <v>246</v>
      </c>
      <c r="S167" s="55" t="s">
        <v>246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1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1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1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1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1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1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1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1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1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1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8"/>
        <v>1</v>
      </c>
      <c r="C178" s="19">
        <f t="shared" si="31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1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ref="B179:B180" si="42">MONTH(A179)</f>
        <v>1</v>
      </c>
      <c r="C179" s="19">
        <f t="shared" ref="C179:C180" si="43">YEAR(A179)</f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1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42"/>
        <v>1</v>
      </c>
      <c r="C180" s="19">
        <f t="shared" si="43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1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ref="B181:B183" si="44">MONTH(A181)</f>
        <v>1</v>
      </c>
      <c r="C181" s="19">
        <f t="shared" ref="C181:C183" si="45">YEAR(A181)</f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1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44"/>
        <v>1</v>
      </c>
      <c r="C182" s="19">
        <f t="shared" si="45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1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44"/>
        <v>1</v>
      </c>
      <c r="C183" s="19">
        <f t="shared" si="45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1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ref="B184:B188" si="48">MONTH(A184)</f>
        <v>1</v>
      </c>
      <c r="C184" s="19">
        <f t="shared" ref="C184:C188" si="49">YEAR(A184)</f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19">
        <f t="shared" ref="L184:L192" si="50">MONTH(K184)</f>
        <v>5</v>
      </c>
      <c r="M184" s="19">
        <f t="shared" ref="M184:M192" si="51">YEAR(K184)</f>
        <v>2021</v>
      </c>
      <c r="N184" s="31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3" t="s">
        <v>91</v>
      </c>
      <c r="S184" s="1" t="s">
        <v>350</v>
      </c>
    </row>
    <row r="185" spans="1:19" x14ac:dyDescent="0.35">
      <c r="A185" s="4">
        <v>44225</v>
      </c>
      <c r="B185" s="19">
        <f t="shared" si="48"/>
        <v>1</v>
      </c>
      <c r="C185" s="19">
        <f t="shared" si="49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19">
        <f t="shared" si="50"/>
        <v>5</v>
      </c>
      <c r="M185" s="19">
        <f t="shared" si="51"/>
        <v>2021</v>
      </c>
      <c r="N185" s="31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3" t="s">
        <v>91</v>
      </c>
      <c r="S185" s="1" t="s">
        <v>350</v>
      </c>
    </row>
    <row r="186" spans="1:19" x14ac:dyDescent="0.35">
      <c r="A186" s="4">
        <v>44225</v>
      </c>
      <c r="B186" s="19">
        <f t="shared" si="48"/>
        <v>1</v>
      </c>
      <c r="C186" s="19">
        <f t="shared" si="49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19">
        <f t="shared" si="50"/>
        <v>5</v>
      </c>
      <c r="M186" s="19">
        <f t="shared" si="51"/>
        <v>2021</v>
      </c>
      <c r="N186" s="31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3" t="s">
        <v>91</v>
      </c>
      <c r="S186" s="1" t="s">
        <v>350</v>
      </c>
    </row>
    <row r="187" spans="1:19" x14ac:dyDescent="0.35">
      <c r="A187" s="4">
        <v>44225</v>
      </c>
      <c r="B187" s="19">
        <f t="shared" si="48"/>
        <v>1</v>
      </c>
      <c r="C187" s="19">
        <f t="shared" si="49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19">
        <f t="shared" si="50"/>
        <v>5</v>
      </c>
      <c r="M187" s="19">
        <f t="shared" si="51"/>
        <v>2021</v>
      </c>
      <c r="N187" s="31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3" t="s">
        <v>91</v>
      </c>
      <c r="S187" s="1" t="s">
        <v>350</v>
      </c>
    </row>
    <row r="188" spans="1:19" x14ac:dyDescent="0.35">
      <c r="A188" s="4">
        <v>44230</v>
      </c>
      <c r="B188" s="19">
        <f t="shared" si="48"/>
        <v>2</v>
      </c>
      <c r="C188" s="19">
        <f t="shared" si="49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19">
        <f t="shared" si="50"/>
        <v>2</v>
      </c>
      <c r="M188" s="19">
        <f t="shared" si="51"/>
        <v>2021</v>
      </c>
      <c r="N188" s="31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ref="B189:B190" si="53">MONTH(A189)</f>
        <v>2</v>
      </c>
      <c r="C189" s="19">
        <f t="shared" ref="C189:C190" si="54">YEAR(A189)</f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19">
        <f t="shared" si="50"/>
        <v>2</v>
      </c>
      <c r="M189" s="19">
        <f t="shared" si="51"/>
        <v>2021</v>
      </c>
      <c r="N189" s="31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53"/>
        <v>2</v>
      </c>
      <c r="C190" s="19">
        <f t="shared" si="54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19">
        <f t="shared" si="50"/>
        <v>2</v>
      </c>
      <c r="M190" s="19">
        <f t="shared" si="51"/>
        <v>2021</v>
      </c>
      <c r="N190" s="31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ref="B191:B192" si="55">MONTH(A191)</f>
        <v>2</v>
      </c>
      <c r="C191" s="19">
        <f t="shared" ref="C191:C192" si="56">YEAR(A191)</f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19">
        <f t="shared" si="50"/>
        <v>2</v>
      </c>
      <c r="M191" s="19">
        <f t="shared" si="51"/>
        <v>2021</v>
      </c>
      <c r="N191" s="31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55"/>
        <v>2</v>
      </c>
      <c r="C192" s="19">
        <f t="shared" si="56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19">
        <f t="shared" si="50"/>
        <v>2</v>
      </c>
      <c r="M192" s="19">
        <f t="shared" si="51"/>
        <v>2021</v>
      </c>
      <c r="N192" s="31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19">
        <f t="shared" ref="L193" si="58">MONTH(K193)</f>
        <v>2</v>
      </c>
      <c r="M193" s="19">
        <f t="shared" ref="M193" si="59">YEAR(K193)</f>
        <v>2021</v>
      </c>
      <c r="N193" s="31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" si="60">MONTH(A194)</f>
        <v>2</v>
      </c>
      <c r="C194" s="19">
        <f t="shared" ref="C194" si="61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19">
        <f t="shared" ref="L194:L196" si="63">MONTH(K194)</f>
        <v>2</v>
      </c>
      <c r="M194" s="19">
        <f t="shared" ref="M194:M196" si="64">YEAR(K194)</f>
        <v>2021</v>
      </c>
      <c r="N194" s="31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ref="B195" si="65">MONTH(A195)</f>
        <v>2</v>
      </c>
      <c r="C195" s="19">
        <f t="shared" ref="C195" si="66">YEAR(A195)</f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19">
        <f t="shared" si="63"/>
        <v>2</v>
      </c>
      <c r="M195" s="19">
        <f t="shared" si="64"/>
        <v>2021</v>
      </c>
      <c r="N195" s="31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ref="B196:B205" si="68">MONTH(A196)</f>
        <v>2</v>
      </c>
      <c r="C196" s="19">
        <f t="shared" ref="C196:C205" si="69">YEAR(A196)</f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19">
        <f t="shared" si="63"/>
        <v>2</v>
      </c>
      <c r="M196" s="19">
        <f t="shared" si="64"/>
        <v>2021</v>
      </c>
      <c r="N196" s="31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68"/>
        <v>2</v>
      </c>
      <c r="C197" s="19">
        <f t="shared" si="69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19">
        <f t="shared" ref="L197:L203" si="72">MONTH(K197)</f>
        <v>2</v>
      </c>
      <c r="M197" s="19">
        <f t="shared" ref="M197:M203" si="73">YEAR(K197)</f>
        <v>2021</v>
      </c>
      <c r="N197" s="31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ref="B198:B202" si="74">MONTH(A198)</f>
        <v>2</v>
      </c>
      <c r="C198" s="19">
        <f t="shared" ref="C198:C202" si="75">YEAR(A198)</f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19">
        <f t="shared" si="72"/>
        <v>2</v>
      </c>
      <c r="M198" s="19">
        <f t="shared" si="73"/>
        <v>2021</v>
      </c>
      <c r="N198" s="31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74"/>
        <v>2</v>
      </c>
      <c r="C199" s="19">
        <f t="shared" si="75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19">
        <f t="shared" si="72"/>
        <v>2</v>
      </c>
      <c r="M199" s="19">
        <f t="shared" si="73"/>
        <v>2021</v>
      </c>
      <c r="N199" s="31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74"/>
        <v>2</v>
      </c>
      <c r="C200" s="19">
        <f t="shared" si="75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19">
        <f t="shared" si="72"/>
        <v>2</v>
      </c>
      <c r="M200" s="19">
        <f t="shared" si="73"/>
        <v>2021</v>
      </c>
      <c r="N200" s="31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74"/>
        <v>2</v>
      </c>
      <c r="C201" s="19">
        <f t="shared" si="75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19">
        <f t="shared" si="72"/>
        <v>2</v>
      </c>
      <c r="M201" s="19">
        <f t="shared" si="73"/>
        <v>2021</v>
      </c>
      <c r="N201" s="31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74"/>
        <v>2</v>
      </c>
      <c r="C202" s="19">
        <f t="shared" si="75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19">
        <f t="shared" si="72"/>
        <v>2</v>
      </c>
      <c r="M202" s="19">
        <f t="shared" si="73"/>
        <v>2021</v>
      </c>
      <c r="N202" s="31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68"/>
        <v>2</v>
      </c>
      <c r="C203" s="19">
        <f t="shared" si="69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19">
        <f t="shared" si="72"/>
        <v>2</v>
      </c>
      <c r="M203" s="19">
        <f t="shared" si="73"/>
        <v>2021</v>
      </c>
      <c r="N203" s="31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68"/>
        <v>2</v>
      </c>
      <c r="C204" s="19">
        <f t="shared" si="69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19">
        <f t="shared" ref="L204" si="76">MONTH(K204)</f>
        <v>2</v>
      </c>
      <c r="M204" s="19">
        <f t="shared" ref="M204" si="77">YEAR(K204)</f>
        <v>2021</v>
      </c>
      <c r="N204" s="31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68"/>
        <v>2</v>
      </c>
      <c r="C205" s="19">
        <f t="shared" si="69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19">
        <f t="shared" ref="L205:L221" si="79">MONTH(K205)</f>
        <v>6</v>
      </c>
      <c r="M205" s="19">
        <f t="shared" ref="M205:M221" si="80">YEAR(K205)</f>
        <v>2021</v>
      </c>
      <c r="N205" s="31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3" t="s">
        <v>91</v>
      </c>
      <c r="S205" s="12" t="s">
        <v>394</v>
      </c>
    </row>
    <row r="206" spans="1:19" x14ac:dyDescent="0.35">
      <c r="A206" s="4">
        <v>44251</v>
      </c>
      <c r="B206" s="19">
        <f t="shared" ref="B206:B209" si="81">MONTH(A206)</f>
        <v>2</v>
      </c>
      <c r="C206" s="19">
        <f t="shared" ref="C206:C209" si="82">YEAR(A206)</f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19">
        <f t="shared" si="79"/>
        <v>6</v>
      </c>
      <c r="M206" s="19">
        <f t="shared" si="80"/>
        <v>2021</v>
      </c>
      <c r="N206" s="31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3" t="s">
        <v>91</v>
      </c>
      <c r="S206" s="12" t="s">
        <v>394</v>
      </c>
    </row>
    <row r="207" spans="1:19" x14ac:dyDescent="0.35">
      <c r="A207" s="4">
        <v>44251</v>
      </c>
      <c r="B207" s="19">
        <f t="shared" si="81"/>
        <v>2</v>
      </c>
      <c r="C207" s="19">
        <f t="shared" si="82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19">
        <f t="shared" si="79"/>
        <v>6</v>
      </c>
      <c r="M207" s="19">
        <f t="shared" si="80"/>
        <v>2021</v>
      </c>
      <c r="N207" s="31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3" t="s">
        <v>91</v>
      </c>
      <c r="S207" s="12" t="s">
        <v>394</v>
      </c>
    </row>
    <row r="208" spans="1:19" x14ac:dyDescent="0.35">
      <c r="A208" s="4">
        <v>44251</v>
      </c>
      <c r="B208" s="19">
        <f t="shared" ref="B208" si="83">MONTH(A208)</f>
        <v>2</v>
      </c>
      <c r="C208" s="19">
        <f t="shared" ref="C208" si="84">YEAR(A208)</f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19">
        <f t="shared" ref="L208" si="85">MONTH(K208)</f>
        <v>6</v>
      </c>
      <c r="M208" s="19">
        <f t="shared" ref="M208" si="86">YEAR(K208)</f>
        <v>2021</v>
      </c>
      <c r="N208" s="31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3" t="s">
        <v>91</v>
      </c>
      <c r="S208" s="12" t="s">
        <v>394</v>
      </c>
    </row>
    <row r="209" spans="1:19" x14ac:dyDescent="0.35">
      <c r="A209" s="4">
        <v>44250</v>
      </c>
      <c r="B209" s="19">
        <f t="shared" si="81"/>
        <v>2</v>
      </c>
      <c r="C209" s="19">
        <f t="shared" si="82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19">
        <f t="shared" si="79"/>
        <v>2</v>
      </c>
      <c r="M209" s="19">
        <f t="shared" si="80"/>
        <v>2021</v>
      </c>
      <c r="N209" s="31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ref="B210:B212" si="89">MONTH(A210)</f>
        <v>2</v>
      </c>
      <c r="C210" s="19">
        <f t="shared" ref="C210:C212" si="90">YEAR(A210)</f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19">
        <f t="shared" si="79"/>
        <v>2</v>
      </c>
      <c r="M210" s="19">
        <f t="shared" si="80"/>
        <v>2021</v>
      </c>
      <c r="N210" s="31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89"/>
        <v>2</v>
      </c>
      <c r="C211" s="19">
        <f t="shared" si="90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19">
        <f t="shared" si="79"/>
        <v>2</v>
      </c>
      <c r="M211" s="19">
        <f t="shared" si="80"/>
        <v>2021</v>
      </c>
      <c r="N211" s="31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89"/>
        <v>2</v>
      </c>
      <c r="C212" s="19">
        <f t="shared" si="90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19">
        <f t="shared" si="79"/>
        <v>2</v>
      </c>
      <c r="M212" s="19">
        <f t="shared" si="80"/>
        <v>2021</v>
      </c>
      <c r="N212" s="31">
        <v>1694</v>
      </c>
      <c r="O212" s="7">
        <f t="shared" ref="O212:O218" si="92">-N212</f>
        <v>-1694</v>
      </c>
      <c r="P212" s="7">
        <f t="shared" si="87"/>
        <v>0</v>
      </c>
      <c r="Q212" s="8">
        <f t="shared" si="67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ref="B213:B220" si="93">MONTH(A213)</f>
        <v>2</v>
      </c>
      <c r="C213" s="19">
        <f t="shared" ref="C213:C220" si="94">YEAR(A213)</f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19">
        <f t="shared" si="79"/>
        <v>2</v>
      </c>
      <c r="M213" s="19">
        <f t="shared" si="80"/>
        <v>2021</v>
      </c>
      <c r="N213" s="31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93"/>
        <v>2</v>
      </c>
      <c r="C214" s="19">
        <f t="shared" si="94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19">
        <f t="shared" si="79"/>
        <v>2</v>
      </c>
      <c r="M214" s="19">
        <f t="shared" si="80"/>
        <v>2021</v>
      </c>
      <c r="N214" s="31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93"/>
        <v>3</v>
      </c>
      <c r="C215" s="19">
        <f t="shared" si="94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19">
        <f t="shared" si="79"/>
        <v>7</v>
      </c>
      <c r="M215" s="19">
        <f t="shared" si="80"/>
        <v>2021</v>
      </c>
      <c r="N215" s="31">
        <v>8976</v>
      </c>
      <c r="O215" s="7">
        <f t="shared" si="92"/>
        <v>-8976</v>
      </c>
      <c r="P215" s="15">
        <f t="shared" si="87"/>
        <v>0</v>
      </c>
      <c r="Q215" s="8">
        <f t="shared" si="67"/>
        <v>271056.69999999995</v>
      </c>
      <c r="R215" s="43" t="s">
        <v>91</v>
      </c>
      <c r="S215" s="1" t="s">
        <v>398</v>
      </c>
    </row>
    <row r="216" spans="1:19" x14ac:dyDescent="0.35">
      <c r="A216" s="4">
        <v>44263</v>
      </c>
      <c r="B216" s="19">
        <f t="shared" si="93"/>
        <v>3</v>
      </c>
      <c r="C216" s="19">
        <f t="shared" si="94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19">
        <f t="shared" si="79"/>
        <v>7</v>
      </c>
      <c r="M216" s="19">
        <f t="shared" si="80"/>
        <v>2021</v>
      </c>
      <c r="N216" s="31">
        <v>1496</v>
      </c>
      <c r="O216" s="7">
        <f t="shared" si="92"/>
        <v>-1496</v>
      </c>
      <c r="P216" s="15">
        <f t="shared" si="87"/>
        <v>0</v>
      </c>
      <c r="Q216" s="8">
        <f t="shared" si="67"/>
        <v>272552.69999999995</v>
      </c>
      <c r="R216" s="43" t="s">
        <v>91</v>
      </c>
      <c r="S216" s="1" t="s">
        <v>398</v>
      </c>
    </row>
    <row r="217" spans="1:19" x14ac:dyDescent="0.35">
      <c r="A217" s="4">
        <v>44263</v>
      </c>
      <c r="B217" s="19">
        <f t="shared" si="93"/>
        <v>3</v>
      </c>
      <c r="C217" s="19">
        <f t="shared" si="94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19">
        <f t="shared" si="79"/>
        <v>7</v>
      </c>
      <c r="M217" s="19">
        <f t="shared" si="80"/>
        <v>2021</v>
      </c>
      <c r="N217" s="31">
        <v>2532.6</v>
      </c>
      <c r="O217" s="7">
        <f t="shared" si="92"/>
        <v>-2532.6</v>
      </c>
      <c r="P217" s="15">
        <f t="shared" si="87"/>
        <v>0</v>
      </c>
      <c r="Q217" s="8">
        <f t="shared" si="67"/>
        <v>275085.29999999993</v>
      </c>
      <c r="R217" s="43" t="s">
        <v>91</v>
      </c>
      <c r="S217" s="1" t="s">
        <v>398</v>
      </c>
    </row>
    <row r="218" spans="1:19" x14ac:dyDescent="0.35">
      <c r="A218" s="4">
        <v>44263</v>
      </c>
      <c r="B218" s="19">
        <f t="shared" si="93"/>
        <v>3</v>
      </c>
      <c r="C218" s="19">
        <f t="shared" si="94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19">
        <f t="shared" si="79"/>
        <v>7</v>
      </c>
      <c r="M218" s="19">
        <f t="shared" si="80"/>
        <v>2021</v>
      </c>
      <c r="N218" s="31">
        <v>1809</v>
      </c>
      <c r="O218" s="7">
        <f t="shared" si="92"/>
        <v>-1809</v>
      </c>
      <c r="P218" s="15">
        <f t="shared" si="87"/>
        <v>0</v>
      </c>
      <c r="Q218" s="8">
        <f t="shared" si="67"/>
        <v>276894.29999999993</v>
      </c>
      <c r="R218" s="43" t="s">
        <v>91</v>
      </c>
      <c r="S218" s="1" t="s">
        <v>398</v>
      </c>
    </row>
    <row r="219" spans="1:19" x14ac:dyDescent="0.35">
      <c r="A219" s="4">
        <v>44265</v>
      </c>
      <c r="B219" s="19">
        <f t="shared" si="93"/>
        <v>3</v>
      </c>
      <c r="C219" s="19">
        <f t="shared" si="94"/>
        <v>2021</v>
      </c>
      <c r="D219" s="5" t="s">
        <v>322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19">
        <f t="shared" si="79"/>
        <v>3</v>
      </c>
      <c r="M219" s="19">
        <f t="shared" si="80"/>
        <v>2021</v>
      </c>
      <c r="N219" s="56">
        <v>3058</v>
      </c>
      <c r="O219" s="7">
        <f t="shared" ref="O219:O225" si="95">-N219</f>
        <v>-3058</v>
      </c>
      <c r="P219" s="7">
        <f t="shared" si="87"/>
        <v>0</v>
      </c>
      <c r="Q219" s="8">
        <f t="shared" si="67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93"/>
        <v>3</v>
      </c>
      <c r="C220" s="19">
        <f t="shared" si="94"/>
        <v>2021</v>
      </c>
      <c r="D220" s="5" t="s">
        <v>322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19">
        <f t="shared" si="79"/>
        <v>3</v>
      </c>
      <c r="M220" s="19">
        <f t="shared" si="80"/>
        <v>2021</v>
      </c>
      <c r="N220" s="56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ref="B221:B252" si="96">MONTH(A221)</f>
        <v>3</v>
      </c>
      <c r="C221" s="19">
        <f t="shared" ref="C221:C252" si="97">YEAR(A221)</f>
        <v>2021</v>
      </c>
      <c r="D221" s="5" t="s">
        <v>322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19">
        <f t="shared" si="79"/>
        <v>3</v>
      </c>
      <c r="M221" s="19">
        <f t="shared" si="80"/>
        <v>2021</v>
      </c>
      <c r="N221" s="56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96"/>
        <v>3</v>
      </c>
      <c r="C222" s="19">
        <f t="shared" si="97"/>
        <v>2021</v>
      </c>
      <c r="D222" s="5" t="s">
        <v>323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19">
        <f t="shared" ref="L222:L225" si="99">MONTH(K222)</f>
        <v>5</v>
      </c>
      <c r="M222" s="19">
        <f t="shared" ref="M222:M225" si="100">YEAR(K222)</f>
        <v>2021</v>
      </c>
      <c r="N222" s="56">
        <v>3212</v>
      </c>
      <c r="O222" s="7">
        <f t="shared" si="95"/>
        <v>-3212</v>
      </c>
      <c r="P222" s="7">
        <f t="shared" si="87"/>
        <v>0</v>
      </c>
      <c r="Q222" s="8">
        <f t="shared" si="67"/>
        <v>290913.54999999993</v>
      </c>
      <c r="R222" s="43" t="s">
        <v>91</v>
      </c>
      <c r="S222" s="1" t="s">
        <v>465</v>
      </c>
    </row>
    <row r="223" spans="1:19" x14ac:dyDescent="0.35">
      <c r="A223" s="4">
        <v>44266</v>
      </c>
      <c r="B223" s="19">
        <f t="shared" si="96"/>
        <v>3</v>
      </c>
      <c r="C223" s="19">
        <f t="shared" si="97"/>
        <v>2021</v>
      </c>
      <c r="D223" s="5" t="s">
        <v>323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19">
        <f t="shared" si="99"/>
        <v>5</v>
      </c>
      <c r="M223" s="19">
        <f t="shared" si="100"/>
        <v>2021</v>
      </c>
      <c r="N223" s="56">
        <v>1606</v>
      </c>
      <c r="O223" s="7">
        <f t="shared" si="95"/>
        <v>-1606</v>
      </c>
      <c r="P223" s="7">
        <f t="shared" si="87"/>
        <v>0</v>
      </c>
      <c r="Q223" s="8">
        <f t="shared" si="67"/>
        <v>292519.54999999993</v>
      </c>
      <c r="R223" s="43" t="s">
        <v>91</v>
      </c>
      <c r="S223" s="1" t="s">
        <v>465</v>
      </c>
    </row>
    <row r="224" spans="1:19" x14ac:dyDescent="0.35">
      <c r="A224" s="4">
        <v>44266</v>
      </c>
      <c r="B224" s="19">
        <f t="shared" si="96"/>
        <v>3</v>
      </c>
      <c r="C224" s="19">
        <f t="shared" si="97"/>
        <v>2021</v>
      </c>
      <c r="D224" s="5" t="s">
        <v>323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19">
        <f t="shared" si="99"/>
        <v>5</v>
      </c>
      <c r="M224" s="19">
        <f t="shared" si="100"/>
        <v>2021</v>
      </c>
      <c r="N224" s="56">
        <v>820.8</v>
      </c>
      <c r="O224" s="7">
        <f t="shared" si="95"/>
        <v>-820.8</v>
      </c>
      <c r="P224" s="7">
        <f t="shared" si="87"/>
        <v>0</v>
      </c>
      <c r="Q224" s="8">
        <f t="shared" si="67"/>
        <v>293340.34999999992</v>
      </c>
      <c r="R224" s="43" t="s">
        <v>91</v>
      </c>
      <c r="S224" s="1" t="s">
        <v>465</v>
      </c>
    </row>
    <row r="225" spans="1:19" ht="15" customHeight="1" x14ac:dyDescent="0.35">
      <c r="A225" s="4">
        <v>44266</v>
      </c>
      <c r="B225" s="19">
        <f t="shared" si="96"/>
        <v>3</v>
      </c>
      <c r="C225" s="19">
        <f t="shared" si="97"/>
        <v>2021</v>
      </c>
      <c r="D225" s="5" t="s">
        <v>323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19">
        <f t="shared" si="99"/>
        <v>5</v>
      </c>
      <c r="M225" s="19">
        <f t="shared" si="100"/>
        <v>2021</v>
      </c>
      <c r="N225" s="56">
        <v>820.8</v>
      </c>
      <c r="O225" s="7">
        <f t="shared" si="95"/>
        <v>-820.8</v>
      </c>
      <c r="P225" s="7">
        <f t="shared" si="87"/>
        <v>0</v>
      </c>
      <c r="Q225" s="8">
        <f t="shared" si="67"/>
        <v>294161.14999999991</v>
      </c>
      <c r="R225" s="43" t="s">
        <v>91</v>
      </c>
      <c r="S225" s="1" t="s">
        <v>465</v>
      </c>
    </row>
    <row r="226" spans="1:19" ht="15" customHeight="1" x14ac:dyDescent="0.35">
      <c r="A226" s="4">
        <v>44278</v>
      </c>
      <c r="B226" s="19">
        <f t="shared" si="96"/>
        <v>3</v>
      </c>
      <c r="C226" s="19">
        <f t="shared" si="97"/>
        <v>2021</v>
      </c>
      <c r="D226" s="5" t="s">
        <v>325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19">
        <f t="shared" ref="L226:L251" si="101">MONTH(K226)</f>
        <v>7</v>
      </c>
      <c r="M226" s="19">
        <f t="shared" ref="M226:M251" si="102">YEAR(K226)</f>
        <v>2021</v>
      </c>
      <c r="N226" s="56">
        <v>8140</v>
      </c>
      <c r="O226" s="7">
        <f t="shared" ref="O226:O230" si="103">-N226</f>
        <v>-8140</v>
      </c>
      <c r="P226" s="15">
        <f t="shared" si="87"/>
        <v>0</v>
      </c>
      <c r="Q226" s="8">
        <f t="shared" si="67"/>
        <v>302301.14999999991</v>
      </c>
      <c r="R226" s="43" t="s">
        <v>91</v>
      </c>
      <c r="S226" s="1" t="s">
        <v>398</v>
      </c>
    </row>
    <row r="227" spans="1:19" ht="15" customHeight="1" x14ac:dyDescent="0.35">
      <c r="A227" s="4">
        <v>44278</v>
      </c>
      <c r="B227" s="19">
        <f t="shared" si="96"/>
        <v>3</v>
      </c>
      <c r="C227" s="19">
        <f t="shared" si="97"/>
        <v>2021</v>
      </c>
      <c r="D227" s="5" t="s">
        <v>325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19">
        <f t="shared" si="101"/>
        <v>7</v>
      </c>
      <c r="M227" s="19">
        <f t="shared" si="102"/>
        <v>2021</v>
      </c>
      <c r="N227" s="56">
        <v>1641.6</v>
      </c>
      <c r="O227" s="7">
        <f t="shared" si="103"/>
        <v>-1641.6</v>
      </c>
      <c r="P227" s="15">
        <f t="shared" si="87"/>
        <v>0</v>
      </c>
      <c r="Q227" s="8">
        <f t="shared" si="67"/>
        <v>303942.74999999988</v>
      </c>
      <c r="R227" s="43" t="s">
        <v>91</v>
      </c>
      <c r="S227" s="1" t="s">
        <v>398</v>
      </c>
    </row>
    <row r="228" spans="1:19" ht="15" customHeight="1" x14ac:dyDescent="0.35">
      <c r="A228" s="4">
        <v>44278</v>
      </c>
      <c r="B228" s="19">
        <f t="shared" si="96"/>
        <v>3</v>
      </c>
      <c r="C228" s="19">
        <f t="shared" si="97"/>
        <v>2021</v>
      </c>
      <c r="D228" s="5" t="s">
        <v>325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19">
        <f t="shared" si="101"/>
        <v>7</v>
      </c>
      <c r="M228" s="19">
        <f t="shared" si="102"/>
        <v>2021</v>
      </c>
      <c r="N228" s="56">
        <v>1641.6</v>
      </c>
      <c r="O228" s="7">
        <f t="shared" si="103"/>
        <v>-1641.6</v>
      </c>
      <c r="P228" s="15">
        <f t="shared" si="87"/>
        <v>0</v>
      </c>
      <c r="Q228" s="8">
        <f t="shared" si="67"/>
        <v>305584.34999999986</v>
      </c>
      <c r="R228" s="43" t="s">
        <v>91</v>
      </c>
      <c r="S228" s="1" t="s">
        <v>398</v>
      </c>
    </row>
    <row r="229" spans="1:19" ht="15" customHeight="1" x14ac:dyDescent="0.35">
      <c r="A229" s="4">
        <v>44278</v>
      </c>
      <c r="B229" s="19">
        <f t="shared" si="96"/>
        <v>3</v>
      </c>
      <c r="C229" s="19">
        <f t="shared" si="97"/>
        <v>2021</v>
      </c>
      <c r="D229" s="5" t="s">
        <v>325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19">
        <f t="shared" si="101"/>
        <v>7</v>
      </c>
      <c r="M229" s="19">
        <f t="shared" si="102"/>
        <v>2021</v>
      </c>
      <c r="N229" s="56">
        <v>380</v>
      </c>
      <c r="O229" s="7">
        <f t="shared" si="103"/>
        <v>-380</v>
      </c>
      <c r="P229" s="15">
        <f t="shared" si="87"/>
        <v>0</v>
      </c>
      <c r="Q229" s="8">
        <f t="shared" si="67"/>
        <v>305964.34999999986</v>
      </c>
      <c r="R229" s="43" t="s">
        <v>91</v>
      </c>
      <c r="S229" s="1" t="s">
        <v>398</v>
      </c>
    </row>
    <row r="230" spans="1:19" ht="15" customHeight="1" x14ac:dyDescent="0.35">
      <c r="A230" s="4">
        <v>44279</v>
      </c>
      <c r="B230" s="19">
        <f t="shared" si="96"/>
        <v>3</v>
      </c>
      <c r="C230" s="19">
        <f t="shared" si="97"/>
        <v>2021</v>
      </c>
      <c r="D230" s="5" t="s">
        <v>326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19">
        <f t="shared" si="101"/>
        <v>5</v>
      </c>
      <c r="M230" s="19">
        <f t="shared" si="102"/>
        <v>2021</v>
      </c>
      <c r="N230" s="56">
        <v>90</v>
      </c>
      <c r="O230" s="7">
        <f t="shared" si="103"/>
        <v>-90</v>
      </c>
      <c r="P230" s="7">
        <f t="shared" si="87"/>
        <v>0</v>
      </c>
      <c r="Q230" s="8">
        <f t="shared" si="67"/>
        <v>306054.34999999986</v>
      </c>
      <c r="R230" s="43" t="s">
        <v>91</v>
      </c>
      <c r="S230" s="1" t="s">
        <v>465</v>
      </c>
    </row>
    <row r="231" spans="1:19" ht="15" customHeight="1" x14ac:dyDescent="0.35">
      <c r="A231" s="4">
        <v>44279</v>
      </c>
      <c r="B231" s="19">
        <f t="shared" si="96"/>
        <v>3</v>
      </c>
      <c r="C231" s="19">
        <f t="shared" si="97"/>
        <v>2021</v>
      </c>
      <c r="D231" s="5" t="s">
        <v>327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19">
        <f t="shared" si="101"/>
        <v>7</v>
      </c>
      <c r="M231" s="19">
        <f t="shared" si="102"/>
        <v>2021</v>
      </c>
      <c r="N231" s="56">
        <v>8250</v>
      </c>
      <c r="O231" s="7">
        <f t="shared" ref="O231:O234" si="104">-N231</f>
        <v>-8250</v>
      </c>
      <c r="P231" s="7">
        <f t="shared" si="87"/>
        <v>0</v>
      </c>
      <c r="Q231" s="8">
        <f t="shared" si="67"/>
        <v>314304.34999999986</v>
      </c>
      <c r="R231" s="43" t="s">
        <v>91</v>
      </c>
      <c r="S231" s="1" t="s">
        <v>392</v>
      </c>
    </row>
    <row r="232" spans="1:19" ht="15" customHeight="1" x14ac:dyDescent="0.35">
      <c r="A232" s="4">
        <v>44279</v>
      </c>
      <c r="B232" s="19">
        <f t="shared" si="96"/>
        <v>3</v>
      </c>
      <c r="C232" s="19">
        <f t="shared" si="97"/>
        <v>2021</v>
      </c>
      <c r="D232" s="5" t="s">
        <v>327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19">
        <f t="shared" si="101"/>
        <v>7</v>
      </c>
      <c r="M232" s="19">
        <f t="shared" si="102"/>
        <v>2021</v>
      </c>
      <c r="N232" s="56">
        <v>1170</v>
      </c>
      <c r="O232" s="7">
        <f t="shared" si="104"/>
        <v>-1170</v>
      </c>
      <c r="P232" s="7">
        <f t="shared" si="87"/>
        <v>0</v>
      </c>
      <c r="Q232" s="8">
        <f t="shared" si="67"/>
        <v>315474.34999999986</v>
      </c>
      <c r="R232" s="43" t="s">
        <v>91</v>
      </c>
      <c r="S232" s="1" t="s">
        <v>392</v>
      </c>
    </row>
    <row r="233" spans="1:19" ht="15" customHeight="1" x14ac:dyDescent="0.35">
      <c r="A233" s="4">
        <v>44279</v>
      </c>
      <c r="B233" s="19">
        <f t="shared" si="96"/>
        <v>3</v>
      </c>
      <c r="C233" s="19">
        <f t="shared" si="97"/>
        <v>2021</v>
      </c>
      <c r="D233" s="5" t="s">
        <v>327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19">
        <f t="shared" si="101"/>
        <v>7</v>
      </c>
      <c r="M233" s="19">
        <f t="shared" si="102"/>
        <v>2021</v>
      </c>
      <c r="N233" s="56">
        <v>275</v>
      </c>
      <c r="O233" s="7">
        <f t="shared" si="104"/>
        <v>-275</v>
      </c>
      <c r="P233" s="7">
        <f t="shared" si="87"/>
        <v>0</v>
      </c>
      <c r="Q233" s="8">
        <f t="shared" si="67"/>
        <v>315749.34999999986</v>
      </c>
      <c r="R233" s="43" t="s">
        <v>91</v>
      </c>
      <c r="S233" s="1" t="s">
        <v>392</v>
      </c>
    </row>
    <row r="234" spans="1:19" ht="15" customHeight="1" x14ac:dyDescent="0.35">
      <c r="A234" s="4">
        <v>44279</v>
      </c>
      <c r="B234" s="19">
        <f t="shared" si="96"/>
        <v>3</v>
      </c>
      <c r="C234" s="19">
        <f t="shared" si="97"/>
        <v>2021</v>
      </c>
      <c r="D234" s="5" t="s">
        <v>327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19">
        <f t="shared" si="101"/>
        <v>7</v>
      </c>
      <c r="M234" s="19">
        <f t="shared" si="102"/>
        <v>2021</v>
      </c>
      <c r="N234" s="56">
        <v>380</v>
      </c>
      <c r="O234" s="7">
        <f t="shared" si="104"/>
        <v>-380</v>
      </c>
      <c r="P234" s="7">
        <f t="shared" si="87"/>
        <v>0</v>
      </c>
      <c r="Q234" s="8">
        <f t="shared" si="67"/>
        <v>316129.34999999986</v>
      </c>
      <c r="R234" s="43" t="s">
        <v>91</v>
      </c>
      <c r="S234" s="1" t="s">
        <v>392</v>
      </c>
    </row>
    <row r="235" spans="1:19" ht="15" customHeight="1" x14ac:dyDescent="0.35">
      <c r="A235" s="4">
        <v>44280</v>
      </c>
      <c r="B235" s="19">
        <f t="shared" si="96"/>
        <v>3</v>
      </c>
      <c r="C235" s="19">
        <f t="shared" si="97"/>
        <v>2021</v>
      </c>
      <c r="D235" s="5" t="s">
        <v>328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19">
        <f t="shared" si="101"/>
        <v>3</v>
      </c>
      <c r="M235" s="19">
        <f t="shared" si="102"/>
        <v>2021</v>
      </c>
      <c r="N235" s="56">
        <v>240</v>
      </c>
      <c r="O235" s="7">
        <f t="shared" ref="O235:O241" si="105">-N235</f>
        <v>-240</v>
      </c>
      <c r="P235" s="7">
        <f t="shared" si="87"/>
        <v>0</v>
      </c>
      <c r="Q235" s="8">
        <f t="shared" si="67"/>
        <v>316369.34999999986</v>
      </c>
      <c r="R235" s="43" t="s">
        <v>5</v>
      </c>
      <c r="S235" s="1" t="s">
        <v>320</v>
      </c>
    </row>
    <row r="236" spans="1:19" ht="15" customHeight="1" x14ac:dyDescent="0.35">
      <c r="A236" s="4">
        <v>44285</v>
      </c>
      <c r="B236" s="19">
        <f t="shared" si="96"/>
        <v>3</v>
      </c>
      <c r="C236" s="19">
        <f t="shared" si="97"/>
        <v>2021</v>
      </c>
      <c r="D236" s="5" t="s">
        <v>329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19">
        <f t="shared" si="101"/>
        <v>7</v>
      </c>
      <c r="M236" s="19">
        <f t="shared" si="102"/>
        <v>2021</v>
      </c>
      <c r="N236" s="56">
        <v>3510</v>
      </c>
      <c r="O236" s="7">
        <f t="shared" si="105"/>
        <v>-3510</v>
      </c>
      <c r="P236" s="15">
        <f t="shared" si="87"/>
        <v>0</v>
      </c>
      <c r="Q236" s="8">
        <f t="shared" si="67"/>
        <v>319879.34999999986</v>
      </c>
      <c r="R236" s="43" t="s">
        <v>91</v>
      </c>
      <c r="S236" s="1" t="s">
        <v>398</v>
      </c>
    </row>
    <row r="237" spans="1:19" x14ac:dyDescent="0.35">
      <c r="A237" s="4">
        <v>44287</v>
      </c>
      <c r="B237" s="19">
        <f t="shared" si="96"/>
        <v>4</v>
      </c>
      <c r="C237" s="19">
        <f t="shared" si="97"/>
        <v>2021</v>
      </c>
      <c r="D237" s="5" t="s">
        <v>330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19">
        <f t="shared" si="101"/>
        <v>5</v>
      </c>
      <c r="M237" s="19">
        <f t="shared" si="102"/>
        <v>2021</v>
      </c>
      <c r="N237" s="56">
        <v>5412</v>
      </c>
      <c r="O237" s="7">
        <f t="shared" si="105"/>
        <v>-5412</v>
      </c>
      <c r="P237" s="7">
        <f t="shared" si="87"/>
        <v>0</v>
      </c>
      <c r="Q237" s="8">
        <f t="shared" si="67"/>
        <v>325291.34999999986</v>
      </c>
      <c r="R237" s="5" t="s">
        <v>91</v>
      </c>
      <c r="S237" s="94" t="s">
        <v>400</v>
      </c>
    </row>
    <row r="238" spans="1:19" ht="15" customHeight="1" x14ac:dyDescent="0.35">
      <c r="A238" s="4">
        <v>44287</v>
      </c>
      <c r="B238" s="19">
        <f t="shared" si="96"/>
        <v>4</v>
      </c>
      <c r="C238" s="19">
        <f t="shared" si="97"/>
        <v>2021</v>
      </c>
      <c r="D238" s="5" t="s">
        <v>330</v>
      </c>
      <c r="E238" s="5" t="s">
        <v>19</v>
      </c>
      <c r="F238" s="1" t="s">
        <v>20</v>
      </c>
      <c r="G238" s="69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19">
        <f t="shared" si="101"/>
        <v>5</v>
      </c>
      <c r="M238" s="19">
        <f t="shared" si="102"/>
        <v>2021</v>
      </c>
      <c r="N238" s="56">
        <v>459</v>
      </c>
      <c r="O238" s="7">
        <f t="shared" si="105"/>
        <v>-459</v>
      </c>
      <c r="P238" s="7">
        <f t="shared" si="87"/>
        <v>0</v>
      </c>
      <c r="Q238" s="8">
        <f t="shared" si="67"/>
        <v>325750.34999999986</v>
      </c>
      <c r="R238" s="5" t="s">
        <v>91</v>
      </c>
      <c r="S238" s="93" t="s">
        <v>399</v>
      </c>
    </row>
    <row r="239" spans="1:19" ht="15" customHeight="1" x14ac:dyDescent="0.35">
      <c r="A239" s="4">
        <v>44287</v>
      </c>
      <c r="B239" s="19">
        <f t="shared" si="96"/>
        <v>4</v>
      </c>
      <c r="C239" s="19">
        <f t="shared" si="97"/>
        <v>2021</v>
      </c>
      <c r="D239" s="5" t="s">
        <v>330</v>
      </c>
      <c r="E239" s="5" t="s">
        <v>19</v>
      </c>
      <c r="F239" s="1" t="s">
        <v>20</v>
      </c>
      <c r="G239" s="101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19">
        <f t="shared" si="101"/>
        <v>5</v>
      </c>
      <c r="M239" s="19">
        <f t="shared" si="102"/>
        <v>2021</v>
      </c>
      <c r="N239" s="56">
        <v>250</v>
      </c>
      <c r="O239" s="7">
        <f t="shared" si="105"/>
        <v>-250</v>
      </c>
      <c r="P239" s="7">
        <f t="shared" si="87"/>
        <v>0</v>
      </c>
      <c r="Q239" s="8">
        <f t="shared" si="67"/>
        <v>326000.34999999986</v>
      </c>
      <c r="R239" s="5" t="s">
        <v>91</v>
      </c>
      <c r="S239" s="93" t="s">
        <v>399</v>
      </c>
    </row>
    <row r="240" spans="1:19" ht="15" customHeight="1" x14ac:dyDescent="0.35">
      <c r="A240" s="4">
        <v>44287</v>
      </c>
      <c r="B240" s="19">
        <f t="shared" si="96"/>
        <v>4</v>
      </c>
      <c r="C240" s="19">
        <f t="shared" si="97"/>
        <v>2021</v>
      </c>
      <c r="D240" s="5" t="s">
        <v>330</v>
      </c>
      <c r="E240" s="5" t="s">
        <v>19</v>
      </c>
      <c r="F240" s="1" t="s">
        <v>20</v>
      </c>
      <c r="G240" s="69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19">
        <f t="shared" si="101"/>
        <v>5</v>
      </c>
      <c r="M240" s="19">
        <f t="shared" si="102"/>
        <v>2021</v>
      </c>
      <c r="N240" s="56">
        <v>500</v>
      </c>
      <c r="O240" s="7">
        <f t="shared" si="105"/>
        <v>-500</v>
      </c>
      <c r="P240" s="7">
        <f t="shared" si="87"/>
        <v>0</v>
      </c>
      <c r="Q240" s="8">
        <f t="shared" si="67"/>
        <v>326500.34999999986</v>
      </c>
      <c r="R240" s="5" t="s">
        <v>91</v>
      </c>
      <c r="S240" s="93" t="s">
        <v>399</v>
      </c>
    </row>
    <row r="241" spans="1:19" ht="15" customHeight="1" x14ac:dyDescent="0.35">
      <c r="A241" s="4">
        <v>44287</v>
      </c>
      <c r="B241" s="19">
        <f t="shared" si="96"/>
        <v>4</v>
      </c>
      <c r="C241" s="19">
        <f t="shared" si="97"/>
        <v>2021</v>
      </c>
      <c r="D241" s="5" t="s">
        <v>331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19">
        <f t="shared" si="101"/>
        <v>5</v>
      </c>
      <c r="M241" s="19">
        <f t="shared" si="102"/>
        <v>2021</v>
      </c>
      <c r="N241" s="56">
        <v>90</v>
      </c>
      <c r="O241" s="7">
        <f t="shared" si="105"/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320</v>
      </c>
    </row>
    <row r="242" spans="1:19" ht="15" customHeight="1" x14ac:dyDescent="0.35">
      <c r="A242" s="4">
        <v>44294</v>
      </c>
      <c r="B242" s="19">
        <f t="shared" si="96"/>
        <v>4</v>
      </c>
      <c r="C242" s="19">
        <f t="shared" si="97"/>
        <v>2021</v>
      </c>
      <c r="D242" s="5" t="s">
        <v>332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19">
        <f t="shared" si="101"/>
        <v>4</v>
      </c>
      <c r="M242" s="19">
        <f t="shared" si="102"/>
        <v>2021</v>
      </c>
      <c r="N242" s="56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317</v>
      </c>
    </row>
    <row r="243" spans="1:19" ht="15" customHeight="1" x14ac:dyDescent="0.35">
      <c r="A243" s="4">
        <v>44294</v>
      </c>
      <c r="B243" s="19">
        <f t="shared" si="96"/>
        <v>4</v>
      </c>
      <c r="C243" s="19">
        <f t="shared" si="97"/>
        <v>2021</v>
      </c>
      <c r="D243" s="5" t="s">
        <v>332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19">
        <f t="shared" si="101"/>
        <v>4</v>
      </c>
      <c r="M243" s="19">
        <f t="shared" si="102"/>
        <v>2021</v>
      </c>
      <c r="N243" s="56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317</v>
      </c>
    </row>
    <row r="244" spans="1:19" ht="15" customHeight="1" x14ac:dyDescent="0.35">
      <c r="A244" s="4">
        <v>44294</v>
      </c>
      <c r="B244" s="19">
        <f t="shared" si="96"/>
        <v>4</v>
      </c>
      <c r="C244" s="19">
        <f t="shared" si="97"/>
        <v>2021</v>
      </c>
      <c r="D244" s="5" t="s">
        <v>332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19">
        <f t="shared" si="101"/>
        <v>4</v>
      </c>
      <c r="M244" s="19">
        <f t="shared" si="102"/>
        <v>2021</v>
      </c>
      <c r="N244" s="56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317</v>
      </c>
    </row>
    <row r="245" spans="1:19" ht="15" customHeight="1" x14ac:dyDescent="0.35">
      <c r="A245" s="4">
        <v>44294</v>
      </c>
      <c r="B245" s="19">
        <f t="shared" si="96"/>
        <v>4</v>
      </c>
      <c r="C245" s="19">
        <f t="shared" si="97"/>
        <v>2021</v>
      </c>
      <c r="D245" s="5" t="s">
        <v>333</v>
      </c>
      <c r="E245" s="5" t="s">
        <v>63</v>
      </c>
      <c r="F245" s="1" t="s">
        <v>64</v>
      </c>
      <c r="G245" s="102" t="s">
        <v>309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19">
        <f t="shared" si="101"/>
        <v>8</v>
      </c>
      <c r="M245" s="19">
        <f t="shared" si="102"/>
        <v>2021</v>
      </c>
      <c r="N245" s="56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393</v>
      </c>
    </row>
    <row r="246" spans="1:19" ht="15" customHeight="1" x14ac:dyDescent="0.35">
      <c r="A246" s="4">
        <v>44294</v>
      </c>
      <c r="B246" s="19">
        <f t="shared" si="96"/>
        <v>4</v>
      </c>
      <c r="C246" s="19">
        <f t="shared" si="97"/>
        <v>2021</v>
      </c>
      <c r="D246" s="5" t="s">
        <v>333</v>
      </c>
      <c r="E246" s="5" t="s">
        <v>63</v>
      </c>
      <c r="F246" s="1" t="s">
        <v>64</v>
      </c>
      <c r="G246" s="70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19">
        <f t="shared" si="101"/>
        <v>8</v>
      </c>
      <c r="M246" s="19">
        <f t="shared" si="102"/>
        <v>2021</v>
      </c>
      <c r="N246" s="56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" t="s">
        <v>393</v>
      </c>
    </row>
    <row r="247" spans="1:19" ht="15" customHeight="1" x14ac:dyDescent="0.35">
      <c r="A247" s="4">
        <v>44294</v>
      </c>
      <c r="B247" s="19">
        <f t="shared" si="96"/>
        <v>4</v>
      </c>
      <c r="C247" s="19">
        <f t="shared" si="97"/>
        <v>2021</v>
      </c>
      <c r="D247" s="5" t="s">
        <v>333</v>
      </c>
      <c r="E247" s="5" t="s">
        <v>63</v>
      </c>
      <c r="F247" s="1" t="s">
        <v>64</v>
      </c>
      <c r="G247" s="70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19">
        <f t="shared" si="101"/>
        <v>8</v>
      </c>
      <c r="M247" s="19">
        <f t="shared" si="102"/>
        <v>2021</v>
      </c>
      <c r="N247" s="56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" t="s">
        <v>393</v>
      </c>
    </row>
    <row r="248" spans="1:19" ht="15" customHeight="1" x14ac:dyDescent="0.35">
      <c r="A248" s="4">
        <v>44294</v>
      </c>
      <c r="B248" s="19">
        <f t="shared" si="96"/>
        <v>4</v>
      </c>
      <c r="C248" s="19">
        <f t="shared" si="97"/>
        <v>2021</v>
      </c>
      <c r="D248" s="5" t="s">
        <v>333</v>
      </c>
      <c r="E248" s="5" t="s">
        <v>63</v>
      </c>
      <c r="F248" s="1" t="s">
        <v>64</v>
      </c>
      <c r="G248" s="103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19">
        <f t="shared" si="101"/>
        <v>8</v>
      </c>
      <c r="M248" s="19">
        <f t="shared" si="102"/>
        <v>2021</v>
      </c>
      <c r="N248" s="56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" t="s">
        <v>393</v>
      </c>
    </row>
    <row r="249" spans="1:19" ht="15" customHeight="1" x14ac:dyDescent="0.35">
      <c r="A249" s="4">
        <v>44294</v>
      </c>
      <c r="B249" s="19">
        <f t="shared" si="96"/>
        <v>4</v>
      </c>
      <c r="C249" s="19">
        <f t="shared" si="97"/>
        <v>2021</v>
      </c>
      <c r="D249" s="5" t="s">
        <v>333</v>
      </c>
      <c r="E249" s="5" t="s">
        <v>63</v>
      </c>
      <c r="F249" s="1" t="s">
        <v>64</v>
      </c>
      <c r="G249" s="101" t="s">
        <v>310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19">
        <f t="shared" si="101"/>
        <v>8</v>
      </c>
      <c r="M249" s="19">
        <f t="shared" si="102"/>
        <v>2021</v>
      </c>
      <c r="N249" s="56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" t="s">
        <v>393</v>
      </c>
    </row>
    <row r="250" spans="1:19" ht="15" customHeight="1" x14ac:dyDescent="0.35">
      <c r="A250" s="4">
        <v>44294</v>
      </c>
      <c r="B250" s="19">
        <f t="shared" si="96"/>
        <v>4</v>
      </c>
      <c r="C250" s="19">
        <f t="shared" si="97"/>
        <v>2021</v>
      </c>
      <c r="D250" s="5" t="s">
        <v>333</v>
      </c>
      <c r="E250" s="5" t="s">
        <v>63</v>
      </c>
      <c r="F250" s="1" t="s">
        <v>64</v>
      </c>
      <c r="G250" s="13" t="s">
        <v>311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19">
        <f t="shared" si="101"/>
        <v>8</v>
      </c>
      <c r="M250" s="19">
        <f t="shared" si="102"/>
        <v>2021</v>
      </c>
      <c r="N250" s="31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" t="s">
        <v>393</v>
      </c>
    </row>
    <row r="251" spans="1:19" ht="15" customHeight="1" x14ac:dyDescent="0.35">
      <c r="A251" s="4">
        <v>44295</v>
      </c>
      <c r="B251" s="19">
        <f t="shared" si="96"/>
        <v>4</v>
      </c>
      <c r="C251" s="19">
        <f t="shared" si="97"/>
        <v>2021</v>
      </c>
      <c r="D251" s="5" t="s">
        <v>334</v>
      </c>
      <c r="E251" s="5" t="s">
        <v>6</v>
      </c>
      <c r="F251" s="1" t="s">
        <v>7</v>
      </c>
      <c r="G251" s="2" t="s">
        <v>312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19">
        <f t="shared" si="101"/>
        <v>4</v>
      </c>
      <c r="M251" s="19">
        <f t="shared" si="102"/>
        <v>2021</v>
      </c>
      <c r="N251" s="31">
        <v>520</v>
      </c>
      <c r="O251" s="7">
        <f t="shared" ref="O251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321</v>
      </c>
    </row>
    <row r="252" spans="1:19" ht="15" customHeight="1" x14ac:dyDescent="0.35">
      <c r="A252" s="4">
        <v>44313</v>
      </c>
      <c r="B252" s="19">
        <f t="shared" si="96"/>
        <v>4</v>
      </c>
      <c r="C252" s="19">
        <f t="shared" si="97"/>
        <v>2021</v>
      </c>
      <c r="D252" s="5" t="s">
        <v>335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107"/>
        <v>44373</v>
      </c>
      <c r="L252" s="19">
        <f t="shared" ref="L252:L260" si="109">MONTH(K252)</f>
        <v>6</v>
      </c>
      <c r="M252" s="19">
        <f t="shared" ref="M252:M260" si="110">YEAR(K252)</f>
        <v>2021</v>
      </c>
      <c r="N252" s="56">
        <v>3476</v>
      </c>
      <c r="P252" s="7">
        <f t="shared" si="87"/>
        <v>3476</v>
      </c>
      <c r="Q252" s="8">
        <f t="shared" si="67"/>
        <v>344912.94999999984</v>
      </c>
      <c r="R252" s="5" t="s">
        <v>91</v>
      </c>
    </row>
    <row r="253" spans="1:19" ht="15" customHeight="1" x14ac:dyDescent="0.35">
      <c r="A253" s="4">
        <v>44313</v>
      </c>
      <c r="B253" s="19">
        <f t="shared" ref="B253:B254" si="111">MONTH(A253)</f>
        <v>4</v>
      </c>
      <c r="C253" s="19">
        <f t="shared" ref="C253:C254" si="112">YEAR(A253)</f>
        <v>2021</v>
      </c>
      <c r="D253" s="5" t="s">
        <v>335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109"/>
        <v>6</v>
      </c>
      <c r="M253" s="19">
        <f t="shared" si="110"/>
        <v>2021</v>
      </c>
      <c r="N253" s="56">
        <v>1738</v>
      </c>
      <c r="P253" s="7">
        <f t="shared" si="87"/>
        <v>1738</v>
      </c>
      <c r="Q253" s="8">
        <f t="shared" si="67"/>
        <v>346650.94999999984</v>
      </c>
      <c r="R253" s="5" t="s">
        <v>91</v>
      </c>
    </row>
    <row r="254" spans="1:19" ht="15" customHeight="1" x14ac:dyDescent="0.35">
      <c r="A254" s="4">
        <v>44313</v>
      </c>
      <c r="B254" s="19">
        <f t="shared" si="111"/>
        <v>4</v>
      </c>
      <c r="C254" s="19">
        <f t="shared" si="112"/>
        <v>2021</v>
      </c>
      <c r="D254" s="5" t="s">
        <v>335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109"/>
        <v>6</v>
      </c>
      <c r="M254" s="19">
        <f t="shared" si="110"/>
        <v>2021</v>
      </c>
      <c r="N254" s="56">
        <v>2268</v>
      </c>
      <c r="P254" s="7">
        <f t="shared" si="87"/>
        <v>2268</v>
      </c>
      <c r="Q254" s="8">
        <f t="shared" si="67"/>
        <v>348918.94999999984</v>
      </c>
      <c r="R254" s="5" t="s">
        <v>91</v>
      </c>
    </row>
    <row r="255" spans="1:19" ht="15" customHeight="1" x14ac:dyDescent="0.35">
      <c r="A255" s="4">
        <v>44315</v>
      </c>
      <c r="B255" s="19">
        <f t="shared" ref="B255" si="113">MONTH(A255)</f>
        <v>4</v>
      </c>
      <c r="C255" s="19">
        <f t="shared" ref="C255" si="114">YEAR(A255)</f>
        <v>2021</v>
      </c>
      <c r="D255" s="5" t="s">
        <v>338</v>
      </c>
      <c r="E255" s="5" t="s">
        <v>63</v>
      </c>
      <c r="F255" s="1" t="s">
        <v>64</v>
      </c>
      <c r="G255" s="104" t="s">
        <v>309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19">
        <f t="shared" si="109"/>
        <v>8</v>
      </c>
      <c r="M255" s="19">
        <f t="shared" si="110"/>
        <v>2021</v>
      </c>
      <c r="N255" s="56">
        <v>8690</v>
      </c>
      <c r="O255" s="7">
        <f t="shared" ref="O255:O260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" t="s">
        <v>393</v>
      </c>
    </row>
    <row r="256" spans="1:19" ht="15" customHeight="1" x14ac:dyDescent="0.35">
      <c r="A256" s="4">
        <v>44315</v>
      </c>
      <c r="B256" s="19">
        <f t="shared" ref="B256:B260" si="117">MONTH(A256)</f>
        <v>4</v>
      </c>
      <c r="C256" s="19">
        <f t="shared" ref="C256:C260" si="118">YEAR(A256)</f>
        <v>2021</v>
      </c>
      <c r="D256" s="5" t="s">
        <v>338</v>
      </c>
      <c r="E256" s="5" t="s">
        <v>63</v>
      </c>
      <c r="F256" s="1" t="s">
        <v>64</v>
      </c>
      <c r="G256" s="70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19">
        <f t="shared" si="109"/>
        <v>8</v>
      </c>
      <c r="M256" s="19">
        <f t="shared" si="110"/>
        <v>2021</v>
      </c>
      <c r="N256" s="56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" t="s">
        <v>393</v>
      </c>
    </row>
    <row r="257" spans="1:24" ht="15" customHeight="1" x14ac:dyDescent="0.35">
      <c r="A257" s="4">
        <v>44315</v>
      </c>
      <c r="B257" s="19">
        <f t="shared" si="117"/>
        <v>4</v>
      </c>
      <c r="C257" s="19">
        <f t="shared" si="118"/>
        <v>2021</v>
      </c>
      <c r="D257" s="5" t="s">
        <v>338</v>
      </c>
      <c r="E257" s="5" t="s">
        <v>63</v>
      </c>
      <c r="F257" s="1" t="s">
        <v>64</v>
      </c>
      <c r="G257" s="70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19">
        <f t="shared" si="109"/>
        <v>8</v>
      </c>
      <c r="M257" s="19">
        <f t="shared" si="110"/>
        <v>2021</v>
      </c>
      <c r="N257" s="56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" t="s">
        <v>393</v>
      </c>
    </row>
    <row r="258" spans="1:24" ht="15" customHeight="1" x14ac:dyDescent="0.35">
      <c r="A258" s="4">
        <v>44315</v>
      </c>
      <c r="B258" s="19">
        <f t="shared" si="117"/>
        <v>4</v>
      </c>
      <c r="C258" s="19">
        <f t="shared" si="118"/>
        <v>2021</v>
      </c>
      <c r="D258" s="5" t="s">
        <v>338</v>
      </c>
      <c r="E258" s="5" t="s">
        <v>63</v>
      </c>
      <c r="F258" s="1" t="s">
        <v>64</v>
      </c>
      <c r="G258" s="103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19">
        <f t="shared" si="109"/>
        <v>8</v>
      </c>
      <c r="M258" s="19">
        <f t="shared" si="110"/>
        <v>2021</v>
      </c>
      <c r="N258" s="56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" t="s">
        <v>393</v>
      </c>
    </row>
    <row r="259" spans="1:24" ht="15" customHeight="1" x14ac:dyDescent="0.35">
      <c r="A259" s="4">
        <v>44315</v>
      </c>
      <c r="B259" s="19">
        <f t="shared" si="117"/>
        <v>4</v>
      </c>
      <c r="C259" s="19">
        <f t="shared" si="118"/>
        <v>2021</v>
      </c>
      <c r="D259" s="5" t="s">
        <v>338</v>
      </c>
      <c r="E259" s="5" t="s">
        <v>63</v>
      </c>
      <c r="F259" s="1" t="s">
        <v>64</v>
      </c>
      <c r="G259" s="101" t="s">
        <v>310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19">
        <f t="shared" si="109"/>
        <v>8</v>
      </c>
      <c r="M259" s="19">
        <f t="shared" si="110"/>
        <v>2021</v>
      </c>
      <c r="N259" s="56">
        <v>360</v>
      </c>
      <c r="O259" s="7">
        <f t="shared" si="116"/>
        <v>-360</v>
      </c>
      <c r="P259" s="7">
        <f t="shared" si="87"/>
        <v>0</v>
      </c>
      <c r="Q259" s="8">
        <f t="shared" ref="Q259:Q295" si="119">SUM(Q258+N259)</f>
        <v>360128.94999999984</v>
      </c>
      <c r="R259" s="5" t="s">
        <v>91</v>
      </c>
      <c r="S259" s="1" t="s">
        <v>393</v>
      </c>
    </row>
    <row r="260" spans="1:24" ht="15" customHeight="1" x14ac:dyDescent="0.45">
      <c r="A260" s="4">
        <v>44315</v>
      </c>
      <c r="B260" s="19">
        <f t="shared" si="117"/>
        <v>4</v>
      </c>
      <c r="C260" s="19">
        <f t="shared" si="118"/>
        <v>2021</v>
      </c>
      <c r="D260" s="5" t="s">
        <v>338</v>
      </c>
      <c r="E260" s="5" t="s">
        <v>63</v>
      </c>
      <c r="F260" s="1" t="s">
        <v>64</v>
      </c>
      <c r="G260" s="13" t="s">
        <v>339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19">
        <f t="shared" si="109"/>
        <v>8</v>
      </c>
      <c r="M260" s="19">
        <f t="shared" si="110"/>
        <v>2021</v>
      </c>
      <c r="N260" s="56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" t="s">
        <v>405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336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6">
        <v>8690</v>
      </c>
      <c r="P261" s="7">
        <f t="shared" si="87"/>
        <v>8690</v>
      </c>
      <c r="Q261" s="8">
        <f t="shared" si="119"/>
        <v>369193.94999999984</v>
      </c>
      <c r="R261" s="5" t="s">
        <v>91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336</v>
      </c>
      <c r="E262" s="5" t="s">
        <v>22</v>
      </c>
      <c r="F262" s="1" t="s">
        <v>23</v>
      </c>
      <c r="G262" s="2" t="s">
        <v>342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6">
        <v>1716</v>
      </c>
      <c r="P262" s="7">
        <f t="shared" si="87"/>
        <v>1716</v>
      </c>
      <c r="Q262" s="8">
        <f t="shared" si="119"/>
        <v>370909.94999999984</v>
      </c>
      <c r="R262" s="5" t="s">
        <v>91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336</v>
      </c>
      <c r="E263" s="5" t="s">
        <v>22</v>
      </c>
      <c r="F263" s="1" t="s">
        <v>23</v>
      </c>
      <c r="G263" s="2" t="s">
        <v>343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6">
        <v>1814.4</v>
      </c>
      <c r="P263" s="7">
        <f t="shared" si="87"/>
        <v>1814.4</v>
      </c>
      <c r="Q263" s="8">
        <f t="shared" si="119"/>
        <v>372724.34999999986</v>
      </c>
      <c r="R263" s="5" t="s">
        <v>91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336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6">
        <v>1814.4</v>
      </c>
      <c r="P264" s="7">
        <f t="shared" si="87"/>
        <v>1814.4</v>
      </c>
      <c r="Q264" s="8">
        <f t="shared" si="119"/>
        <v>374538.74999999988</v>
      </c>
      <c r="R264" s="5" t="s">
        <v>91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344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19">
        <f t="shared" ref="L265" si="121">MONTH(K265)</f>
        <v>5</v>
      </c>
      <c r="M265" s="19">
        <f t="shared" ref="M265" si="122">YEAR(K265)</f>
        <v>2021</v>
      </c>
      <c r="N265" s="90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3" t="s">
        <v>5</v>
      </c>
      <c r="S265" s="1" t="s">
        <v>352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344</v>
      </c>
      <c r="E266" s="5" t="s">
        <v>34</v>
      </c>
      <c r="F266" s="6" t="s">
        <v>35</v>
      </c>
      <c r="G266" s="2" t="s">
        <v>346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19">
        <f t="shared" ref="L266:L268" si="125">MONTH(K266)</f>
        <v>5</v>
      </c>
      <c r="M266" s="19">
        <f t="shared" ref="M266:M268" si="126">YEAR(K266)</f>
        <v>2021</v>
      </c>
      <c r="N266" s="90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3" t="s">
        <v>5</v>
      </c>
      <c r="S266" s="1" t="s">
        <v>352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345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19">
        <f t="shared" si="125"/>
        <v>5</v>
      </c>
      <c r="M267" s="19">
        <f t="shared" si="126"/>
        <v>2021</v>
      </c>
      <c r="N267" s="31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3" t="s">
        <v>5</v>
      </c>
      <c r="S267" s="1" t="s">
        <v>351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345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19">
        <f t="shared" si="125"/>
        <v>5</v>
      </c>
      <c r="M268" s="19">
        <f t="shared" si="126"/>
        <v>2021</v>
      </c>
      <c r="N268" s="31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3" t="s">
        <v>5</v>
      </c>
      <c r="S268" s="1" t="s">
        <v>351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347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19">
        <f t="shared" ref="L269" si="128">MONTH(K269)</f>
        <v>5</v>
      </c>
      <c r="M269" s="19">
        <f t="shared" ref="M269" si="129">YEAR(K269)</f>
        <v>2021</v>
      </c>
      <c r="N269" s="31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3" t="s">
        <v>5</v>
      </c>
      <c r="S269" s="1" t="s">
        <v>353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348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87"/>
        <v>0</v>
      </c>
      <c r="Q270" s="8">
        <f t="shared" si="119"/>
        <v>386696.74999999988</v>
      </c>
      <c r="R270" s="43" t="s">
        <v>91</v>
      </c>
      <c r="S270" s="93" t="s">
        <v>355</v>
      </c>
      <c r="V270" s="1" t="s">
        <v>402</v>
      </c>
      <c r="W270" s="96">
        <v>44468</v>
      </c>
      <c r="X270" s="97" t="s">
        <v>403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348</v>
      </c>
      <c r="E271" s="5" t="s">
        <v>19</v>
      </c>
      <c r="F271" s="1" t="s">
        <v>20</v>
      </c>
      <c r="G271" s="101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19">
        <v>5</v>
      </c>
      <c r="M271" s="19">
        <v>2021</v>
      </c>
      <c r="N271" s="31">
        <v>250</v>
      </c>
      <c r="O271" s="7">
        <f t="shared" ref="O271:O273" si="130">-N271</f>
        <v>-250</v>
      </c>
      <c r="P271" s="7">
        <f t="shared" si="87"/>
        <v>0</v>
      </c>
      <c r="Q271" s="8">
        <f t="shared" si="119"/>
        <v>386946.74999999988</v>
      </c>
      <c r="R271" s="43" t="s">
        <v>91</v>
      </c>
      <c r="S271" s="93" t="s">
        <v>355</v>
      </c>
      <c r="V271" s="1" t="s">
        <v>402</v>
      </c>
      <c r="W271" s="74">
        <v>44464</v>
      </c>
      <c r="X271" s="97" t="s">
        <v>404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348</v>
      </c>
      <c r="E272" s="5" t="s">
        <v>19</v>
      </c>
      <c r="F272" s="1" t="s">
        <v>20</v>
      </c>
      <c r="G272" s="69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19">
        <v>5</v>
      </c>
      <c r="M272" s="19">
        <v>2021</v>
      </c>
      <c r="N272" s="31">
        <v>500</v>
      </c>
      <c r="O272" s="7">
        <f t="shared" si="130"/>
        <v>-500</v>
      </c>
      <c r="P272" s="7">
        <f t="shared" ref="P272:P295" si="131">SUM(N272+O272)</f>
        <v>0</v>
      </c>
      <c r="Q272" s="8">
        <f t="shared" si="119"/>
        <v>387446.74999999988</v>
      </c>
      <c r="R272" s="43" t="s">
        <v>91</v>
      </c>
      <c r="S272" s="93" t="s">
        <v>355</v>
      </c>
      <c r="V272" s="1" t="s">
        <v>402</v>
      </c>
      <c r="W272" s="74">
        <v>44485</v>
      </c>
      <c r="X272" s="97" t="s">
        <v>449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348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19">
        <v>5</v>
      </c>
      <c r="M273" s="19">
        <v>2021</v>
      </c>
      <c r="N273" s="31">
        <v>90</v>
      </c>
      <c r="O273" s="7">
        <f t="shared" si="130"/>
        <v>-90</v>
      </c>
      <c r="P273" s="7">
        <f t="shared" si="131"/>
        <v>0</v>
      </c>
      <c r="Q273" s="8">
        <f t="shared" si="119"/>
        <v>387536.74999999988</v>
      </c>
      <c r="R273" s="43" t="s">
        <v>91</v>
      </c>
      <c r="S273" s="93" t="s">
        <v>355</v>
      </c>
      <c r="V273" s="1" t="s">
        <v>402</v>
      </c>
      <c r="W273" s="74">
        <v>44492</v>
      </c>
      <c r="X273" s="97" t="s">
        <v>464</v>
      </c>
    </row>
    <row r="274" spans="1:24" ht="15" customHeight="1" x14ac:dyDescent="0.35">
      <c r="A274" s="4">
        <v>44341</v>
      </c>
      <c r="B274" s="19">
        <f t="shared" ref="B274:B284" si="132">MONTH(A274)</f>
        <v>5</v>
      </c>
      <c r="C274" s="19">
        <f t="shared" ref="C274:C284" si="133">YEAR(A274)</f>
        <v>2021</v>
      </c>
      <c r="D274" s="5" t="s">
        <v>324</v>
      </c>
      <c r="E274" s="5" t="s">
        <v>232</v>
      </c>
      <c r="F274" s="6" t="s">
        <v>233</v>
      </c>
      <c r="G274" s="92" t="s">
        <v>100</v>
      </c>
      <c r="H274" s="16">
        <v>1</v>
      </c>
      <c r="I274" s="5" t="s">
        <v>5</v>
      </c>
      <c r="J274" s="5">
        <v>0</v>
      </c>
      <c r="K274" s="4">
        <f t="shared" si="127"/>
        <v>44341</v>
      </c>
      <c r="L274" s="19">
        <v>5</v>
      </c>
      <c r="M274" s="19">
        <v>2021</v>
      </c>
      <c r="N274" s="31">
        <v>459</v>
      </c>
      <c r="O274" s="7">
        <f t="shared" ref="O274:O287" si="134">-N274</f>
        <v>-459</v>
      </c>
      <c r="P274" s="7">
        <f t="shared" si="131"/>
        <v>0</v>
      </c>
      <c r="Q274" s="8">
        <f t="shared" si="119"/>
        <v>387995.74999999988</v>
      </c>
      <c r="R274" s="43" t="s">
        <v>5</v>
      </c>
      <c r="S274" s="1" t="s">
        <v>354</v>
      </c>
    </row>
    <row r="275" spans="1:24" ht="15" customHeight="1" x14ac:dyDescent="0.35">
      <c r="A275" s="4">
        <v>44341</v>
      </c>
      <c r="B275" s="19">
        <f t="shared" si="132"/>
        <v>5</v>
      </c>
      <c r="C275" s="19">
        <f t="shared" si="133"/>
        <v>2021</v>
      </c>
      <c r="D275" s="5" t="s">
        <v>324</v>
      </c>
      <c r="E275" s="5" t="s">
        <v>232</v>
      </c>
      <c r="F275" s="6" t="s">
        <v>233</v>
      </c>
      <c r="G275" s="92" t="s">
        <v>101</v>
      </c>
      <c r="H275" s="16">
        <v>1</v>
      </c>
      <c r="I275" s="5" t="s">
        <v>5</v>
      </c>
      <c r="J275" s="5">
        <v>0</v>
      </c>
      <c r="K275" s="4">
        <f t="shared" si="127"/>
        <v>44341</v>
      </c>
      <c r="L275" s="19">
        <v>5</v>
      </c>
      <c r="M275" s="19">
        <v>2021</v>
      </c>
      <c r="N275" s="31">
        <v>459</v>
      </c>
      <c r="O275" s="7">
        <f t="shared" si="134"/>
        <v>-459</v>
      </c>
      <c r="P275" s="7">
        <f t="shared" si="131"/>
        <v>0</v>
      </c>
      <c r="Q275" s="8">
        <f t="shared" si="119"/>
        <v>388454.74999999988</v>
      </c>
      <c r="R275" s="43" t="s">
        <v>5</v>
      </c>
      <c r="S275" s="1" t="s">
        <v>354</v>
      </c>
    </row>
    <row r="276" spans="1:24" ht="15" customHeight="1" x14ac:dyDescent="0.35">
      <c r="A276" s="4">
        <v>44341</v>
      </c>
      <c r="B276" s="19">
        <f t="shared" si="132"/>
        <v>5</v>
      </c>
      <c r="C276" s="19">
        <f t="shared" si="133"/>
        <v>2021</v>
      </c>
      <c r="D276" s="5" t="s">
        <v>324</v>
      </c>
      <c r="E276" s="5" t="s">
        <v>232</v>
      </c>
      <c r="F276" s="6" t="s">
        <v>233</v>
      </c>
      <c r="G276" s="91" t="s">
        <v>17</v>
      </c>
      <c r="H276" s="16">
        <v>1</v>
      </c>
      <c r="I276" s="5" t="s">
        <v>5</v>
      </c>
      <c r="J276" s="5">
        <v>0</v>
      </c>
      <c r="K276" s="4">
        <f t="shared" si="127"/>
        <v>44341</v>
      </c>
      <c r="L276" s="19">
        <v>5</v>
      </c>
      <c r="M276" s="19">
        <v>2021</v>
      </c>
      <c r="N276" s="31">
        <v>100</v>
      </c>
      <c r="O276" s="7">
        <f t="shared" si="134"/>
        <v>-100</v>
      </c>
      <c r="P276" s="7">
        <f t="shared" si="131"/>
        <v>0</v>
      </c>
      <c r="Q276" s="8">
        <f t="shared" si="119"/>
        <v>388554.74999999988</v>
      </c>
      <c r="R276" s="43" t="s">
        <v>5</v>
      </c>
      <c r="S276" s="1" t="s">
        <v>354</v>
      </c>
    </row>
    <row r="277" spans="1:24" ht="15" customHeight="1" x14ac:dyDescent="0.35">
      <c r="A277" s="4">
        <v>44341</v>
      </c>
      <c r="B277" s="19">
        <f t="shared" si="132"/>
        <v>5</v>
      </c>
      <c r="C277" s="19">
        <f t="shared" si="133"/>
        <v>2021</v>
      </c>
      <c r="D277" s="5" t="s">
        <v>324</v>
      </c>
      <c r="E277" s="5" t="s">
        <v>232</v>
      </c>
      <c r="F277" s="6" t="s">
        <v>233</v>
      </c>
      <c r="G277" s="92" t="s">
        <v>298</v>
      </c>
      <c r="H277" s="16">
        <v>1</v>
      </c>
      <c r="I277" s="5" t="s">
        <v>5</v>
      </c>
      <c r="J277" s="5">
        <v>0</v>
      </c>
      <c r="K277" s="4">
        <f t="shared" si="127"/>
        <v>44341</v>
      </c>
      <c r="L277" s="19">
        <v>5</v>
      </c>
      <c r="M277" s="19">
        <v>2021</v>
      </c>
      <c r="N277" s="31">
        <v>380</v>
      </c>
      <c r="O277" s="7">
        <f t="shared" si="134"/>
        <v>-380</v>
      </c>
      <c r="P277" s="7">
        <f t="shared" si="131"/>
        <v>0</v>
      </c>
      <c r="Q277" s="8">
        <f t="shared" si="119"/>
        <v>388934.74999999988</v>
      </c>
      <c r="R277" s="43" t="s">
        <v>5</v>
      </c>
      <c r="S277" s="1" t="s">
        <v>354</v>
      </c>
    </row>
    <row r="278" spans="1:24" ht="15" customHeight="1" x14ac:dyDescent="0.35">
      <c r="A278" s="4">
        <v>44341</v>
      </c>
      <c r="B278" s="19">
        <f t="shared" si="132"/>
        <v>5</v>
      </c>
      <c r="C278" s="19">
        <f t="shared" si="133"/>
        <v>2021</v>
      </c>
      <c r="D278" s="5" t="s">
        <v>324</v>
      </c>
      <c r="E278" s="5" t="s">
        <v>232</v>
      </c>
      <c r="F278" s="6" t="s">
        <v>233</v>
      </c>
      <c r="G278" s="105" t="s">
        <v>24</v>
      </c>
      <c r="H278" s="16">
        <v>1</v>
      </c>
      <c r="I278" s="5" t="s">
        <v>5</v>
      </c>
      <c r="J278" s="5">
        <v>0</v>
      </c>
      <c r="K278" s="4">
        <f t="shared" si="127"/>
        <v>44341</v>
      </c>
      <c r="L278" s="19">
        <v>5</v>
      </c>
      <c r="M278" s="19">
        <v>2021</v>
      </c>
      <c r="N278" s="31">
        <v>246</v>
      </c>
      <c r="O278" s="7">
        <f t="shared" si="134"/>
        <v>-246</v>
      </c>
      <c r="P278" s="7">
        <f t="shared" si="131"/>
        <v>0</v>
      </c>
      <c r="Q278" s="8">
        <f t="shared" si="119"/>
        <v>389180.74999999988</v>
      </c>
      <c r="R278" s="43" t="s">
        <v>5</v>
      </c>
      <c r="S278" s="1" t="s">
        <v>354</v>
      </c>
    </row>
    <row r="279" spans="1:24" ht="15" customHeight="1" x14ac:dyDescent="0.35">
      <c r="A279" s="4">
        <v>44341</v>
      </c>
      <c r="B279" s="19">
        <f t="shared" si="132"/>
        <v>5</v>
      </c>
      <c r="C279" s="19">
        <f t="shared" si="133"/>
        <v>2021</v>
      </c>
      <c r="D279" s="5" t="s">
        <v>324</v>
      </c>
      <c r="E279" s="5" t="s">
        <v>232</v>
      </c>
      <c r="F279" s="6" t="s">
        <v>233</v>
      </c>
      <c r="G279" s="105" t="s">
        <v>183</v>
      </c>
      <c r="H279" s="16">
        <v>2</v>
      </c>
      <c r="I279" s="5" t="s">
        <v>5</v>
      </c>
      <c r="J279" s="5">
        <v>0</v>
      </c>
      <c r="K279" s="4">
        <f t="shared" si="127"/>
        <v>44341</v>
      </c>
      <c r="L279" s="19">
        <v>5</v>
      </c>
      <c r="M279" s="19">
        <v>2021</v>
      </c>
      <c r="N279" s="31">
        <v>90</v>
      </c>
      <c r="O279" s="7">
        <f t="shared" si="134"/>
        <v>-90</v>
      </c>
      <c r="P279" s="7">
        <f t="shared" si="131"/>
        <v>0</v>
      </c>
      <c r="Q279" s="8">
        <f t="shared" si="119"/>
        <v>389270.74999999988</v>
      </c>
      <c r="R279" s="43" t="s">
        <v>5</v>
      </c>
      <c r="S279" s="1" t="s">
        <v>354</v>
      </c>
    </row>
    <row r="280" spans="1:24" ht="15" customHeight="1" x14ac:dyDescent="0.35">
      <c r="A280" s="4">
        <v>44341</v>
      </c>
      <c r="B280" s="19">
        <f t="shared" si="132"/>
        <v>5</v>
      </c>
      <c r="C280" s="19">
        <f t="shared" si="133"/>
        <v>2021</v>
      </c>
      <c r="D280" s="5" t="s">
        <v>324</v>
      </c>
      <c r="E280" s="5" t="s">
        <v>232</v>
      </c>
      <c r="F280" s="6" t="s">
        <v>233</v>
      </c>
      <c r="G280" s="105" t="s">
        <v>299</v>
      </c>
      <c r="H280" s="16">
        <v>1</v>
      </c>
      <c r="I280" s="5" t="s">
        <v>5</v>
      </c>
      <c r="J280" s="5">
        <v>0</v>
      </c>
      <c r="K280" s="4">
        <f t="shared" si="127"/>
        <v>44341</v>
      </c>
      <c r="L280" s="19">
        <v>5</v>
      </c>
      <c r="M280" s="19">
        <v>2021</v>
      </c>
      <c r="N280" s="31">
        <v>68</v>
      </c>
      <c r="O280" s="7">
        <f t="shared" si="134"/>
        <v>-68</v>
      </c>
      <c r="P280" s="7">
        <f t="shared" si="131"/>
        <v>0</v>
      </c>
      <c r="Q280" s="8">
        <f t="shared" si="119"/>
        <v>389338.74999999988</v>
      </c>
      <c r="R280" s="43" t="s">
        <v>5</v>
      </c>
      <c r="S280" s="1" t="s">
        <v>354</v>
      </c>
    </row>
    <row r="281" spans="1:24" ht="15" customHeight="1" x14ac:dyDescent="0.35">
      <c r="A281" s="4">
        <v>44341</v>
      </c>
      <c r="B281" s="19">
        <f t="shared" si="132"/>
        <v>5</v>
      </c>
      <c r="C281" s="19">
        <f t="shared" si="133"/>
        <v>2021</v>
      </c>
      <c r="D281" s="5" t="s">
        <v>324</v>
      </c>
      <c r="E281" s="5" t="s">
        <v>232</v>
      </c>
      <c r="F281" s="6" t="s">
        <v>233</v>
      </c>
      <c r="G281" s="105" t="s">
        <v>300</v>
      </c>
      <c r="H281" s="16">
        <v>2</v>
      </c>
      <c r="I281" s="5" t="s">
        <v>5</v>
      </c>
      <c r="J281" s="5">
        <v>0</v>
      </c>
      <c r="K281" s="4">
        <f t="shared" si="127"/>
        <v>44341</v>
      </c>
      <c r="L281" s="19">
        <v>5</v>
      </c>
      <c r="M281" s="19">
        <v>2021</v>
      </c>
      <c r="N281" s="31">
        <v>130</v>
      </c>
      <c r="O281" s="7">
        <f t="shared" si="134"/>
        <v>-130</v>
      </c>
      <c r="P281" s="7">
        <f t="shared" si="131"/>
        <v>0</v>
      </c>
      <c r="Q281" s="8">
        <f t="shared" si="119"/>
        <v>389468.74999999988</v>
      </c>
      <c r="R281" s="43" t="s">
        <v>5</v>
      </c>
      <c r="S281" s="1" t="s">
        <v>354</v>
      </c>
    </row>
    <row r="282" spans="1:24" ht="15" customHeight="1" x14ac:dyDescent="0.35">
      <c r="A282" s="4">
        <v>44341</v>
      </c>
      <c r="B282" s="19">
        <f t="shared" si="132"/>
        <v>5</v>
      </c>
      <c r="C282" s="19">
        <f t="shared" si="133"/>
        <v>2021</v>
      </c>
      <c r="D282" s="5" t="s">
        <v>324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127"/>
        <v>44341</v>
      </c>
      <c r="L282" s="19">
        <v>5</v>
      </c>
      <c r="M282" s="19">
        <v>2021</v>
      </c>
      <c r="N282" s="31">
        <v>42</v>
      </c>
      <c r="O282" s="7">
        <f t="shared" si="134"/>
        <v>-42</v>
      </c>
      <c r="P282" s="7">
        <f t="shared" si="131"/>
        <v>0</v>
      </c>
      <c r="Q282" s="8">
        <f t="shared" si="119"/>
        <v>389510.74999999988</v>
      </c>
      <c r="R282" s="43" t="s">
        <v>5</v>
      </c>
      <c r="S282" s="1" t="s">
        <v>354</v>
      </c>
    </row>
    <row r="283" spans="1:24" ht="15" customHeight="1" x14ac:dyDescent="0.35">
      <c r="A283" s="4">
        <v>44341</v>
      </c>
      <c r="B283" s="19">
        <f t="shared" si="132"/>
        <v>5</v>
      </c>
      <c r="C283" s="19">
        <f t="shared" si="133"/>
        <v>2021</v>
      </c>
      <c r="D283" s="5" t="s">
        <v>324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127"/>
        <v>44341</v>
      </c>
      <c r="L283" s="19">
        <v>5</v>
      </c>
      <c r="M283" s="19">
        <v>2021</v>
      </c>
      <c r="N283" s="31">
        <v>60</v>
      </c>
      <c r="O283" s="7">
        <f t="shared" si="134"/>
        <v>-60</v>
      </c>
      <c r="P283" s="7">
        <f t="shared" si="131"/>
        <v>0</v>
      </c>
      <c r="Q283" s="8">
        <f t="shared" si="119"/>
        <v>389570.74999999988</v>
      </c>
      <c r="R283" s="43" t="s">
        <v>5</v>
      </c>
      <c r="S283" s="1" t="s">
        <v>354</v>
      </c>
    </row>
    <row r="284" spans="1:24" ht="15" customHeight="1" x14ac:dyDescent="0.35">
      <c r="A284" s="4">
        <v>44341</v>
      </c>
      <c r="B284" s="19">
        <f t="shared" si="132"/>
        <v>5</v>
      </c>
      <c r="C284" s="19">
        <f t="shared" si="133"/>
        <v>2021</v>
      </c>
      <c r="D284" s="5" t="s">
        <v>324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127"/>
        <v>44341</v>
      </c>
      <c r="L284" s="19">
        <v>5</v>
      </c>
      <c r="M284" s="19">
        <v>2021</v>
      </c>
      <c r="N284" s="31">
        <v>1870</v>
      </c>
      <c r="O284" s="7">
        <f t="shared" si="134"/>
        <v>-1870</v>
      </c>
      <c r="P284" s="7">
        <f t="shared" si="131"/>
        <v>0</v>
      </c>
      <c r="Q284" s="8">
        <f t="shared" si="119"/>
        <v>391440.74999999988</v>
      </c>
      <c r="R284" s="43" t="s">
        <v>5</v>
      </c>
      <c r="S284" s="1" t="s">
        <v>354</v>
      </c>
    </row>
    <row r="285" spans="1:24" ht="15" customHeight="1" x14ac:dyDescent="0.35">
      <c r="A285" s="4">
        <v>44341</v>
      </c>
      <c r="B285" s="19">
        <f t="shared" ref="B285" si="135">MONTH(A285)</f>
        <v>5</v>
      </c>
      <c r="C285" s="19">
        <f t="shared" ref="C285" si="136">YEAR(A285)</f>
        <v>2021</v>
      </c>
      <c r="D285" s="5" t="s">
        <v>324</v>
      </c>
      <c r="E285" s="5" t="s">
        <v>232</v>
      </c>
      <c r="F285" s="6" t="s">
        <v>233</v>
      </c>
      <c r="G285" s="70" t="s">
        <v>66</v>
      </c>
      <c r="H285" s="16">
        <v>1</v>
      </c>
      <c r="I285" s="5" t="s">
        <v>5</v>
      </c>
      <c r="J285" s="5">
        <v>0</v>
      </c>
      <c r="K285" s="4">
        <f t="shared" si="127"/>
        <v>44341</v>
      </c>
      <c r="L285" s="19">
        <v>5</v>
      </c>
      <c r="M285" s="19">
        <v>2021</v>
      </c>
      <c r="N285" s="31">
        <v>55</v>
      </c>
      <c r="O285" s="7">
        <f t="shared" si="134"/>
        <v>-55</v>
      </c>
      <c r="P285" s="7">
        <f t="shared" si="131"/>
        <v>0</v>
      </c>
      <c r="Q285" s="8">
        <f t="shared" si="119"/>
        <v>391495.74999999988</v>
      </c>
      <c r="R285" s="43" t="s">
        <v>5</v>
      </c>
      <c r="S285" s="1" t="s">
        <v>354</v>
      </c>
    </row>
    <row r="286" spans="1:24" ht="15" customHeight="1" x14ac:dyDescent="0.35">
      <c r="A286" s="4">
        <v>44341</v>
      </c>
      <c r="B286" s="19">
        <f t="shared" ref="B286:B287" si="137">MONTH(A286)</f>
        <v>5</v>
      </c>
      <c r="C286" s="19">
        <f t="shared" ref="C286:C287" si="138">YEAR(A286)</f>
        <v>2021</v>
      </c>
      <c r="D286" s="5" t="s">
        <v>349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134"/>
        <v>-100</v>
      </c>
      <c r="P286" s="7">
        <f t="shared" si="131"/>
        <v>0</v>
      </c>
      <c r="Q286" s="8">
        <f t="shared" si="119"/>
        <v>391595.74999999988</v>
      </c>
      <c r="R286" s="43" t="s">
        <v>5</v>
      </c>
      <c r="S286" s="1" t="s">
        <v>361</v>
      </c>
    </row>
    <row r="287" spans="1:24" ht="15" customHeight="1" x14ac:dyDescent="0.35">
      <c r="A287" s="4">
        <v>44348</v>
      </c>
      <c r="B287" s="5">
        <f t="shared" si="137"/>
        <v>6</v>
      </c>
      <c r="C287" s="5">
        <f t="shared" si="138"/>
        <v>2021</v>
      </c>
      <c r="D287" s="5" t="s">
        <v>362</v>
      </c>
      <c r="E287" s="5" t="s">
        <v>63</v>
      </c>
      <c r="F287" s="1" t="s">
        <v>64</v>
      </c>
      <c r="G287" s="104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289" si="139">MONTH(K287)</f>
        <v>9</v>
      </c>
      <c r="M287" s="19">
        <f t="shared" ref="M287:M289" si="140">YEAR(K287)</f>
        <v>2021</v>
      </c>
      <c r="N287" s="31">
        <v>6952</v>
      </c>
      <c r="O287" s="7">
        <f t="shared" si="134"/>
        <v>-6952</v>
      </c>
      <c r="P287" s="7">
        <f t="shared" si="131"/>
        <v>0</v>
      </c>
      <c r="Q287" s="8">
        <f t="shared" si="119"/>
        <v>398547.74999999988</v>
      </c>
      <c r="R287" s="43" t="s">
        <v>91</v>
      </c>
      <c r="S287" s="1" t="s">
        <v>450</v>
      </c>
    </row>
    <row r="288" spans="1:24" ht="15" customHeight="1" x14ac:dyDescent="0.35">
      <c r="A288" s="4">
        <v>44348</v>
      </c>
      <c r="B288" s="5">
        <f t="shared" ref="B288:B294" si="141">MONTH(A288)</f>
        <v>6</v>
      </c>
      <c r="C288" s="5">
        <f t="shared" ref="C288:C294" si="142">YEAR(A288)</f>
        <v>2021</v>
      </c>
      <c r="D288" s="5" t="s">
        <v>363</v>
      </c>
      <c r="E288" s="5" t="s">
        <v>61</v>
      </c>
      <c r="F288" s="6" t="s">
        <v>60</v>
      </c>
      <c r="G288" s="2" t="s">
        <v>367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139"/>
        <v>6</v>
      </c>
      <c r="M288" s="19">
        <f t="shared" si="140"/>
        <v>2021</v>
      </c>
      <c r="N288" s="31">
        <v>1530</v>
      </c>
      <c r="O288" s="59"/>
      <c r="P288" s="7">
        <f t="shared" si="131"/>
        <v>1530</v>
      </c>
      <c r="Q288" s="8">
        <f t="shared" si="119"/>
        <v>400077.74999999988</v>
      </c>
      <c r="R288" s="43" t="s">
        <v>91</v>
      </c>
    </row>
    <row r="289" spans="1:20" ht="15" customHeight="1" x14ac:dyDescent="0.35">
      <c r="A289" s="4">
        <v>44348</v>
      </c>
      <c r="B289" s="5">
        <f t="shared" si="141"/>
        <v>6</v>
      </c>
      <c r="C289" s="5">
        <f t="shared" si="142"/>
        <v>2021</v>
      </c>
      <c r="D289" s="5" t="s">
        <v>363</v>
      </c>
      <c r="E289" s="5" t="s">
        <v>61</v>
      </c>
      <c r="F289" s="6" t="s">
        <v>60</v>
      </c>
      <c r="G289" s="2" t="s">
        <v>366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139"/>
        <v>6</v>
      </c>
      <c r="M289" s="19">
        <f t="shared" si="140"/>
        <v>2021</v>
      </c>
      <c r="N289" s="56">
        <v>2295</v>
      </c>
      <c r="P289" s="7">
        <f t="shared" si="131"/>
        <v>2295</v>
      </c>
      <c r="Q289" s="8">
        <f t="shared" si="119"/>
        <v>402372.74999999988</v>
      </c>
      <c r="R289" s="43" t="s">
        <v>91</v>
      </c>
    </row>
    <row r="290" spans="1:20" ht="15" customHeight="1" x14ac:dyDescent="0.35">
      <c r="A290" s="4">
        <v>44348</v>
      </c>
      <c r="B290" s="5">
        <f t="shared" si="141"/>
        <v>6</v>
      </c>
      <c r="C290" s="5">
        <f t="shared" si="142"/>
        <v>2021</v>
      </c>
      <c r="D290" s="5" t="s">
        <v>364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ref="L290:L293" si="143">MONTH(K290)</f>
        <v>6</v>
      </c>
      <c r="M290" s="19">
        <f t="shared" ref="M290:M293" si="144">YEAR(K290)</f>
        <v>2021</v>
      </c>
      <c r="N290" s="56">
        <v>690</v>
      </c>
      <c r="P290" s="7">
        <f t="shared" si="131"/>
        <v>690</v>
      </c>
      <c r="Q290" s="8">
        <f t="shared" si="119"/>
        <v>403062.74999999988</v>
      </c>
      <c r="R290" s="43" t="s">
        <v>91</v>
      </c>
    </row>
    <row r="291" spans="1:20" x14ac:dyDescent="0.35">
      <c r="A291" s="4">
        <v>44348</v>
      </c>
      <c r="B291" s="5">
        <f t="shared" si="141"/>
        <v>6</v>
      </c>
      <c r="C291" s="5">
        <f t="shared" si="142"/>
        <v>2021</v>
      </c>
      <c r="D291" s="5" t="s">
        <v>365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293" si="145">A291+J291</f>
        <v>44468</v>
      </c>
      <c r="L291" s="19">
        <f t="shared" si="143"/>
        <v>9</v>
      </c>
      <c r="M291" s="19">
        <f t="shared" si="144"/>
        <v>2021</v>
      </c>
      <c r="N291" s="56">
        <v>550</v>
      </c>
      <c r="O291" s="7">
        <f t="shared" ref="O291:O292" si="146">-N291</f>
        <v>-550</v>
      </c>
      <c r="P291" s="7">
        <f t="shared" si="131"/>
        <v>0</v>
      </c>
      <c r="Q291" s="8">
        <f t="shared" si="119"/>
        <v>403612.74999999988</v>
      </c>
      <c r="R291" s="43" t="s">
        <v>91</v>
      </c>
      <c r="S291" s="1" t="s">
        <v>450</v>
      </c>
      <c r="T291"/>
    </row>
    <row r="292" spans="1:20" x14ac:dyDescent="0.35">
      <c r="A292" s="4">
        <v>44348</v>
      </c>
      <c r="B292" s="5">
        <f t="shared" si="141"/>
        <v>6</v>
      </c>
      <c r="C292" s="5">
        <f t="shared" si="142"/>
        <v>2021</v>
      </c>
      <c r="D292" s="5" t="s">
        <v>365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145"/>
        <v>44468</v>
      </c>
      <c r="L292" s="19">
        <f t="shared" si="143"/>
        <v>9</v>
      </c>
      <c r="M292" s="19">
        <f t="shared" si="144"/>
        <v>2021</v>
      </c>
      <c r="N292" s="7">
        <v>380</v>
      </c>
      <c r="O292" s="7">
        <f t="shared" si="146"/>
        <v>-380</v>
      </c>
      <c r="P292" s="7">
        <f t="shared" si="131"/>
        <v>0</v>
      </c>
      <c r="Q292" s="8">
        <f t="shared" si="119"/>
        <v>403992.74999999988</v>
      </c>
      <c r="R292" s="43" t="s">
        <v>91</v>
      </c>
      <c r="S292" s="1" t="s">
        <v>450</v>
      </c>
    </row>
    <row r="293" spans="1:20" x14ac:dyDescent="0.35">
      <c r="A293" s="4">
        <v>44440</v>
      </c>
      <c r="B293" s="5">
        <f t="shared" si="141"/>
        <v>9</v>
      </c>
      <c r="C293" s="5">
        <f t="shared" si="142"/>
        <v>2021</v>
      </c>
      <c r="D293" s="5" t="s">
        <v>370</v>
      </c>
      <c r="E293" s="5" t="s">
        <v>371</v>
      </c>
      <c r="F293" s="1" t="s">
        <v>372</v>
      </c>
      <c r="G293" s="13" t="s">
        <v>373</v>
      </c>
      <c r="H293" s="5">
        <v>2</v>
      </c>
      <c r="I293" s="5" t="s">
        <v>5</v>
      </c>
      <c r="J293" s="5">
        <v>0</v>
      </c>
      <c r="K293" s="4">
        <f t="shared" si="145"/>
        <v>44440</v>
      </c>
      <c r="L293" s="19">
        <f t="shared" si="143"/>
        <v>9</v>
      </c>
      <c r="M293" s="19">
        <f t="shared" si="144"/>
        <v>2021</v>
      </c>
      <c r="N293" s="7">
        <v>600</v>
      </c>
      <c r="O293" s="7">
        <f t="shared" ref="O293:O297" si="147">-N293</f>
        <v>-600</v>
      </c>
      <c r="P293" s="7">
        <f t="shared" si="131"/>
        <v>0</v>
      </c>
      <c r="Q293" s="8">
        <f t="shared" si="119"/>
        <v>404592.74999999988</v>
      </c>
      <c r="R293" s="43" t="s">
        <v>91</v>
      </c>
      <c r="S293" s="12" t="s">
        <v>396</v>
      </c>
    </row>
    <row r="294" spans="1:20" x14ac:dyDescent="0.35">
      <c r="A294" s="4">
        <v>44440</v>
      </c>
      <c r="B294" s="5">
        <f t="shared" si="141"/>
        <v>9</v>
      </c>
      <c r="C294" s="5">
        <f t="shared" si="142"/>
        <v>2021</v>
      </c>
      <c r="D294" s="5" t="s">
        <v>370</v>
      </c>
      <c r="E294" s="5" t="s">
        <v>371</v>
      </c>
      <c r="F294" s="1" t="s">
        <v>372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ref="K294" si="148">A294+J294</f>
        <v>44440</v>
      </c>
      <c r="L294" s="19">
        <f t="shared" ref="L294" si="149">MONTH(K294)</f>
        <v>9</v>
      </c>
      <c r="M294" s="19">
        <f t="shared" ref="M294" si="150">YEAR(K294)</f>
        <v>2021</v>
      </c>
      <c r="N294" s="7">
        <v>255</v>
      </c>
      <c r="O294" s="7">
        <f t="shared" si="147"/>
        <v>-255</v>
      </c>
      <c r="P294" s="7">
        <f t="shared" si="131"/>
        <v>0</v>
      </c>
      <c r="Q294" s="8">
        <f t="shared" si="119"/>
        <v>404847.74999999988</v>
      </c>
      <c r="R294" s="43" t="s">
        <v>91</v>
      </c>
      <c r="S294" s="12" t="s">
        <v>396</v>
      </c>
    </row>
    <row r="295" spans="1:20" x14ac:dyDescent="0.35">
      <c r="A295" s="4">
        <v>44440</v>
      </c>
      <c r="B295" s="5">
        <f t="shared" ref="B295:B301" si="151">MONTH(A295)</f>
        <v>9</v>
      </c>
      <c r="C295" s="5">
        <f t="shared" ref="C295:C301" si="152">YEAR(A295)</f>
        <v>2021</v>
      </c>
      <c r="D295" s="5" t="s">
        <v>374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ref="K295:K303" si="153">A295+J295</f>
        <v>44440</v>
      </c>
      <c r="L295" s="19">
        <f t="shared" ref="L295:L303" si="154">MONTH(K295)</f>
        <v>9</v>
      </c>
      <c r="M295" s="19">
        <f t="shared" ref="M295:M303" si="155">YEAR(K295)</f>
        <v>2021</v>
      </c>
      <c r="N295" s="7">
        <v>1826</v>
      </c>
      <c r="O295" s="7">
        <f t="shared" si="147"/>
        <v>-1826</v>
      </c>
      <c r="P295" s="7">
        <f t="shared" si="131"/>
        <v>0</v>
      </c>
      <c r="Q295" s="8">
        <f t="shared" si="119"/>
        <v>406673.74999999988</v>
      </c>
      <c r="R295" s="43" t="s">
        <v>5</v>
      </c>
      <c r="S295" s="12" t="s">
        <v>395</v>
      </c>
    </row>
    <row r="296" spans="1:20" x14ac:dyDescent="0.35">
      <c r="A296" s="4">
        <v>44440</v>
      </c>
      <c r="B296" s="5">
        <f t="shared" si="151"/>
        <v>9</v>
      </c>
      <c r="C296" s="5">
        <f t="shared" si="152"/>
        <v>2021</v>
      </c>
      <c r="D296" s="5" t="s">
        <v>375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153"/>
        <v>44440</v>
      </c>
      <c r="L296" s="19">
        <f t="shared" si="154"/>
        <v>9</v>
      </c>
      <c r="M296" s="19">
        <f t="shared" si="155"/>
        <v>2021</v>
      </c>
      <c r="N296" s="7">
        <v>1826</v>
      </c>
      <c r="O296" s="7">
        <f t="shared" si="147"/>
        <v>-1826</v>
      </c>
      <c r="P296" s="7">
        <f t="shared" ref="P296:P314" si="156">SUM(N296+O296)</f>
        <v>0</v>
      </c>
      <c r="Q296" s="8">
        <f t="shared" ref="Q296:Q314" si="157">SUM(Q295+N296)</f>
        <v>408499.74999999988</v>
      </c>
      <c r="R296" s="43" t="s">
        <v>5</v>
      </c>
      <c r="S296" s="12" t="s">
        <v>397</v>
      </c>
    </row>
    <row r="297" spans="1:20" x14ac:dyDescent="0.35">
      <c r="A297" s="4">
        <v>44440</v>
      </c>
      <c r="B297" s="5">
        <f t="shared" si="151"/>
        <v>9</v>
      </c>
      <c r="C297" s="5">
        <f t="shared" si="152"/>
        <v>2021</v>
      </c>
      <c r="D297" s="5" t="s">
        <v>375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153"/>
        <v>44440</v>
      </c>
      <c r="L297" s="19">
        <f t="shared" si="154"/>
        <v>9</v>
      </c>
      <c r="M297" s="19">
        <f t="shared" si="155"/>
        <v>2021</v>
      </c>
      <c r="N297" s="7">
        <v>100</v>
      </c>
      <c r="O297" s="7">
        <f t="shared" si="147"/>
        <v>-100</v>
      </c>
      <c r="P297" s="7">
        <f t="shared" si="156"/>
        <v>0</v>
      </c>
      <c r="Q297" s="8">
        <f t="shared" si="157"/>
        <v>408599.74999999988</v>
      </c>
      <c r="R297" s="43" t="s">
        <v>5</v>
      </c>
      <c r="S297" s="12" t="s">
        <v>397</v>
      </c>
    </row>
    <row r="298" spans="1:20" x14ac:dyDescent="0.35">
      <c r="A298" s="4">
        <v>44440</v>
      </c>
      <c r="B298" s="5">
        <f t="shared" si="151"/>
        <v>9</v>
      </c>
      <c r="C298" s="5">
        <f t="shared" si="152"/>
        <v>2021</v>
      </c>
      <c r="D298" s="5" t="s">
        <v>376</v>
      </c>
      <c r="E298" s="5" t="s">
        <v>22</v>
      </c>
      <c r="F298" s="1" t="s">
        <v>23</v>
      </c>
      <c r="G298" s="13" t="s">
        <v>367</v>
      </c>
      <c r="H298" s="5">
        <v>4</v>
      </c>
      <c r="I298" s="5" t="s">
        <v>50</v>
      </c>
      <c r="J298" s="5">
        <v>120</v>
      </c>
      <c r="K298" s="4">
        <f t="shared" si="153"/>
        <v>44560</v>
      </c>
      <c r="L298" s="19">
        <f t="shared" si="154"/>
        <v>12</v>
      </c>
      <c r="M298" s="19">
        <f t="shared" si="155"/>
        <v>2021</v>
      </c>
      <c r="N298" s="7">
        <v>2016</v>
      </c>
      <c r="P298" s="7">
        <f t="shared" si="156"/>
        <v>2016</v>
      </c>
      <c r="Q298" s="8">
        <f t="shared" si="157"/>
        <v>410615.74999999988</v>
      </c>
      <c r="R298" s="43" t="s">
        <v>91</v>
      </c>
      <c r="S298" s="12"/>
    </row>
    <row r="299" spans="1:20" x14ac:dyDescent="0.35">
      <c r="A299" s="4">
        <v>44440</v>
      </c>
      <c r="B299" s="5">
        <f t="shared" si="151"/>
        <v>9</v>
      </c>
      <c r="C299" s="5">
        <f t="shared" si="152"/>
        <v>2021</v>
      </c>
      <c r="D299" s="5" t="s">
        <v>376</v>
      </c>
      <c r="E299" s="5" t="s">
        <v>22</v>
      </c>
      <c r="F299" s="1" t="s">
        <v>23</v>
      </c>
      <c r="G299" s="13" t="s">
        <v>366</v>
      </c>
      <c r="H299" s="5">
        <v>4</v>
      </c>
      <c r="I299" s="5" t="s">
        <v>50</v>
      </c>
      <c r="J299" s="5">
        <v>120</v>
      </c>
      <c r="K299" s="4">
        <f t="shared" si="153"/>
        <v>44560</v>
      </c>
      <c r="L299" s="19">
        <f t="shared" si="154"/>
        <v>12</v>
      </c>
      <c r="M299" s="19">
        <f t="shared" si="155"/>
        <v>2021</v>
      </c>
      <c r="N299" s="7">
        <v>1814.4</v>
      </c>
      <c r="P299" s="7">
        <f t="shared" si="156"/>
        <v>1814.4</v>
      </c>
      <c r="Q299" s="8">
        <f t="shared" si="157"/>
        <v>412430.14999999991</v>
      </c>
      <c r="R299" s="43" t="s">
        <v>91</v>
      </c>
      <c r="S299" s="12"/>
    </row>
    <row r="300" spans="1:20" x14ac:dyDescent="0.35">
      <c r="A300" s="4">
        <v>44440</v>
      </c>
      <c r="B300" s="5">
        <f t="shared" si="151"/>
        <v>9</v>
      </c>
      <c r="C300" s="5">
        <f t="shared" si="152"/>
        <v>2021</v>
      </c>
      <c r="D300" s="5" t="s">
        <v>377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153"/>
        <v>44440</v>
      </c>
      <c r="L300" s="19">
        <f t="shared" si="154"/>
        <v>9</v>
      </c>
      <c r="M300" s="19">
        <f t="shared" si="155"/>
        <v>2021</v>
      </c>
      <c r="N300" s="7">
        <v>3432</v>
      </c>
      <c r="O300" s="7">
        <f t="shared" ref="O300" si="158">-N300</f>
        <v>-3432</v>
      </c>
      <c r="P300" s="7">
        <f t="shared" si="156"/>
        <v>0</v>
      </c>
      <c r="Q300" s="8">
        <f t="shared" si="157"/>
        <v>415862.14999999991</v>
      </c>
      <c r="R300" s="43" t="s">
        <v>5</v>
      </c>
      <c r="S300" s="12" t="s">
        <v>451</v>
      </c>
    </row>
    <row r="301" spans="1:20" x14ac:dyDescent="0.35">
      <c r="A301" s="4">
        <v>44453</v>
      </c>
      <c r="B301" s="5">
        <f t="shared" si="151"/>
        <v>9</v>
      </c>
      <c r="C301" s="5">
        <f t="shared" si="152"/>
        <v>2021</v>
      </c>
      <c r="D301" s="5" t="s">
        <v>378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3"/>
        <v>44498</v>
      </c>
      <c r="L301" s="19">
        <f t="shared" si="154"/>
        <v>10</v>
      </c>
      <c r="M301" s="19">
        <f t="shared" si="155"/>
        <v>2021</v>
      </c>
      <c r="N301" s="7">
        <v>5610</v>
      </c>
      <c r="P301" s="7">
        <f t="shared" si="156"/>
        <v>5610</v>
      </c>
      <c r="Q301" s="8">
        <f t="shared" si="157"/>
        <v>421472.14999999991</v>
      </c>
      <c r="R301" s="43" t="s">
        <v>91</v>
      </c>
      <c r="S301" s="12"/>
    </row>
    <row r="302" spans="1:20" x14ac:dyDescent="0.35">
      <c r="A302" s="4">
        <v>44453</v>
      </c>
      <c r="B302" s="5">
        <f t="shared" ref="B302:B305" si="159">MONTH(A302)</f>
        <v>9</v>
      </c>
      <c r="C302" s="5">
        <f t="shared" ref="C302:C305" si="160">YEAR(A302)</f>
        <v>2021</v>
      </c>
      <c r="D302" s="5" t="s">
        <v>378</v>
      </c>
      <c r="E302" s="5" t="s">
        <v>19</v>
      </c>
      <c r="F302" s="1" t="s">
        <v>20</v>
      </c>
      <c r="G302" s="101" t="s">
        <v>56</v>
      </c>
      <c r="H302" s="5">
        <v>4</v>
      </c>
      <c r="I302" s="5" t="s">
        <v>72</v>
      </c>
      <c r="J302" s="5">
        <v>45</v>
      </c>
      <c r="K302" s="4">
        <f t="shared" si="153"/>
        <v>44498</v>
      </c>
      <c r="L302" s="19">
        <f t="shared" si="154"/>
        <v>10</v>
      </c>
      <c r="M302" s="19">
        <f t="shared" si="155"/>
        <v>2021</v>
      </c>
      <c r="N302" s="7">
        <v>200</v>
      </c>
      <c r="P302" s="7">
        <f t="shared" si="156"/>
        <v>200</v>
      </c>
      <c r="Q302" s="8">
        <f t="shared" si="157"/>
        <v>421672.14999999991</v>
      </c>
      <c r="R302" s="43" t="s">
        <v>91</v>
      </c>
      <c r="S302" s="12"/>
    </row>
    <row r="303" spans="1:20" x14ac:dyDescent="0.35">
      <c r="A303" s="4">
        <v>44453</v>
      </c>
      <c r="B303" s="5">
        <f t="shared" si="159"/>
        <v>9</v>
      </c>
      <c r="C303" s="5">
        <f t="shared" si="160"/>
        <v>2021</v>
      </c>
      <c r="D303" s="5" t="s">
        <v>378</v>
      </c>
      <c r="E303" s="5" t="s">
        <v>19</v>
      </c>
      <c r="F303" s="1" t="s">
        <v>20</v>
      </c>
      <c r="G303" s="69" t="s">
        <v>46</v>
      </c>
      <c r="H303" s="5">
        <v>6</v>
      </c>
      <c r="I303" s="5" t="s">
        <v>72</v>
      </c>
      <c r="J303" s="5">
        <v>45</v>
      </c>
      <c r="K303" s="4">
        <f t="shared" si="153"/>
        <v>44498</v>
      </c>
      <c r="L303" s="19">
        <f t="shared" si="154"/>
        <v>10</v>
      </c>
      <c r="M303" s="19">
        <f t="shared" si="155"/>
        <v>2021</v>
      </c>
      <c r="N303" s="7">
        <v>600</v>
      </c>
      <c r="P303" s="7">
        <f t="shared" si="156"/>
        <v>600</v>
      </c>
      <c r="Q303" s="8">
        <f t="shared" si="157"/>
        <v>422272.14999999991</v>
      </c>
      <c r="R303" s="43" t="s">
        <v>91</v>
      </c>
      <c r="S303" s="12"/>
    </row>
    <row r="304" spans="1:20" x14ac:dyDescent="0.35">
      <c r="A304" s="4">
        <v>44453</v>
      </c>
      <c r="B304" s="5">
        <f t="shared" si="159"/>
        <v>9</v>
      </c>
      <c r="C304" s="5">
        <f t="shared" si="160"/>
        <v>2021</v>
      </c>
      <c r="D304" s="5" t="s">
        <v>378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ref="K304" si="161">A304+J304</f>
        <v>44498</v>
      </c>
      <c r="L304" s="19">
        <f t="shared" ref="L304" si="162">MONTH(K304)</f>
        <v>10</v>
      </c>
      <c r="M304" s="19">
        <f t="shared" ref="M304" si="163">YEAR(K304)</f>
        <v>2021</v>
      </c>
      <c r="N304" s="7">
        <v>45</v>
      </c>
      <c r="P304" s="7">
        <f t="shared" si="156"/>
        <v>45</v>
      </c>
      <c r="Q304" s="8">
        <f t="shared" si="157"/>
        <v>422317.14999999991</v>
      </c>
      <c r="R304" s="43" t="s">
        <v>91</v>
      </c>
      <c r="S304" s="12"/>
    </row>
    <row r="305" spans="1:19" x14ac:dyDescent="0.35">
      <c r="A305" s="4">
        <v>44453</v>
      </c>
      <c r="B305" s="5">
        <f t="shared" si="159"/>
        <v>9</v>
      </c>
      <c r="C305" s="5">
        <f t="shared" si="160"/>
        <v>2021</v>
      </c>
      <c r="D305" s="5" t="s">
        <v>378</v>
      </c>
      <c r="E305" s="5" t="s">
        <v>19</v>
      </c>
      <c r="F305" s="1" t="s">
        <v>20</v>
      </c>
      <c r="G305" s="92" t="s">
        <v>101</v>
      </c>
      <c r="H305" s="5">
        <v>1</v>
      </c>
      <c r="I305" s="5" t="s">
        <v>72</v>
      </c>
      <c r="J305" s="5">
        <v>45</v>
      </c>
      <c r="K305" s="4">
        <f t="shared" ref="K305:K314" si="164">A305+J305</f>
        <v>44498</v>
      </c>
      <c r="L305" s="19">
        <f t="shared" ref="L305:L314" si="165">MONTH(K305)</f>
        <v>10</v>
      </c>
      <c r="M305" s="19">
        <f t="shared" ref="M305:M314" si="166">YEAR(K305)</f>
        <v>2021</v>
      </c>
      <c r="N305" s="7">
        <v>459</v>
      </c>
      <c r="P305" s="7">
        <f t="shared" si="156"/>
        <v>459</v>
      </c>
      <c r="Q305" s="8">
        <f t="shared" si="157"/>
        <v>422776.14999999991</v>
      </c>
      <c r="R305" s="43" t="s">
        <v>91</v>
      </c>
      <c r="S305" s="12"/>
    </row>
    <row r="306" spans="1:19" x14ac:dyDescent="0.35">
      <c r="A306" s="4">
        <v>44453</v>
      </c>
      <c r="B306" s="5">
        <f t="shared" ref="B306:B311" si="167">MONTH(A306)</f>
        <v>9</v>
      </c>
      <c r="C306" s="5">
        <f t="shared" ref="C306:C311" si="168">YEAR(A306)</f>
        <v>2021</v>
      </c>
      <c r="D306" s="5" t="s">
        <v>379</v>
      </c>
      <c r="E306" s="5" t="s">
        <v>63</v>
      </c>
      <c r="F306" s="1" t="s">
        <v>64</v>
      </c>
      <c r="G306" s="104" t="s">
        <v>309</v>
      </c>
      <c r="H306" s="5">
        <v>6</v>
      </c>
      <c r="I306" s="5" t="s">
        <v>50</v>
      </c>
      <c r="J306" s="5">
        <v>120</v>
      </c>
      <c r="K306" s="4">
        <f t="shared" si="164"/>
        <v>44573</v>
      </c>
      <c r="L306" s="19">
        <f t="shared" si="165"/>
        <v>1</v>
      </c>
      <c r="M306" s="19">
        <f t="shared" si="166"/>
        <v>2022</v>
      </c>
      <c r="N306" s="7">
        <v>10428</v>
      </c>
      <c r="O306" s="41">
        <v>-179.4</v>
      </c>
      <c r="P306" s="7">
        <f t="shared" si="156"/>
        <v>10248.6</v>
      </c>
      <c r="Q306" s="8">
        <f t="shared" si="157"/>
        <v>433204.14999999991</v>
      </c>
      <c r="R306" s="43" t="s">
        <v>91</v>
      </c>
      <c r="S306" s="12"/>
    </row>
    <row r="307" spans="1:19" x14ac:dyDescent="0.35">
      <c r="A307" s="4">
        <v>44453</v>
      </c>
      <c r="B307" s="5">
        <f t="shared" si="167"/>
        <v>9</v>
      </c>
      <c r="C307" s="5">
        <f t="shared" si="168"/>
        <v>2021</v>
      </c>
      <c r="D307" s="5" t="s">
        <v>379</v>
      </c>
      <c r="E307" s="5" t="s">
        <v>63</v>
      </c>
      <c r="F307" s="1" t="s">
        <v>64</v>
      </c>
      <c r="G307" s="70" t="s">
        <v>224</v>
      </c>
      <c r="H307" s="5">
        <v>10</v>
      </c>
      <c r="I307" s="5" t="s">
        <v>50</v>
      </c>
      <c r="J307" s="5">
        <v>120</v>
      </c>
      <c r="K307" s="4">
        <f t="shared" si="164"/>
        <v>44573</v>
      </c>
      <c r="L307" s="19">
        <f t="shared" si="165"/>
        <v>1</v>
      </c>
      <c r="M307" s="19">
        <f t="shared" si="166"/>
        <v>2022</v>
      </c>
      <c r="N307" s="7">
        <v>2550</v>
      </c>
      <c r="P307" s="7">
        <f t="shared" si="156"/>
        <v>2550</v>
      </c>
      <c r="Q307" s="8">
        <f t="shared" si="157"/>
        <v>435754.14999999991</v>
      </c>
      <c r="R307" s="43" t="s">
        <v>91</v>
      </c>
      <c r="S307" s="12"/>
    </row>
    <row r="308" spans="1:19" x14ac:dyDescent="0.35">
      <c r="A308" s="4">
        <v>44453</v>
      </c>
      <c r="B308" s="5">
        <f t="shared" si="167"/>
        <v>9</v>
      </c>
      <c r="C308" s="5">
        <f t="shared" si="168"/>
        <v>2021</v>
      </c>
      <c r="D308" s="5" t="s">
        <v>379</v>
      </c>
      <c r="E308" s="5" t="s">
        <v>63</v>
      </c>
      <c r="F308" s="1" t="s">
        <v>64</v>
      </c>
      <c r="G308" s="70" t="s">
        <v>66</v>
      </c>
      <c r="H308" s="5">
        <v>10</v>
      </c>
      <c r="I308" s="5" t="s">
        <v>50</v>
      </c>
      <c r="J308" s="5">
        <v>120</v>
      </c>
      <c r="K308" s="4">
        <f t="shared" si="164"/>
        <v>44573</v>
      </c>
      <c r="L308" s="19">
        <f t="shared" si="165"/>
        <v>1</v>
      </c>
      <c r="M308" s="19">
        <f t="shared" si="166"/>
        <v>2022</v>
      </c>
      <c r="N308" s="7">
        <v>550</v>
      </c>
      <c r="P308" s="7">
        <f t="shared" si="156"/>
        <v>550</v>
      </c>
      <c r="Q308" s="8">
        <f t="shared" si="157"/>
        <v>436304.14999999991</v>
      </c>
      <c r="R308" s="43" t="s">
        <v>91</v>
      </c>
      <c r="S308" s="12"/>
    </row>
    <row r="309" spans="1:19" x14ac:dyDescent="0.35">
      <c r="A309" s="4">
        <v>44453</v>
      </c>
      <c r="B309" s="5">
        <f t="shared" si="167"/>
        <v>9</v>
      </c>
      <c r="C309" s="5">
        <f t="shared" si="168"/>
        <v>2021</v>
      </c>
      <c r="D309" s="5" t="s">
        <v>379</v>
      </c>
      <c r="E309" s="5" t="s">
        <v>63</v>
      </c>
      <c r="F309" s="1" t="s">
        <v>64</v>
      </c>
      <c r="G309" s="98" t="s">
        <v>388</v>
      </c>
      <c r="H309" s="16">
        <v>4</v>
      </c>
      <c r="I309" s="5" t="s">
        <v>50</v>
      </c>
      <c r="J309" s="5">
        <v>120</v>
      </c>
      <c r="K309" s="4">
        <f t="shared" si="164"/>
        <v>44573</v>
      </c>
      <c r="L309" s="19">
        <f t="shared" si="165"/>
        <v>1</v>
      </c>
      <c r="M309" s="19">
        <f t="shared" si="166"/>
        <v>2022</v>
      </c>
      <c r="N309" s="7">
        <v>320</v>
      </c>
      <c r="P309" s="7">
        <f t="shared" si="156"/>
        <v>320</v>
      </c>
      <c r="Q309" s="8">
        <f t="shared" si="157"/>
        <v>436624.14999999991</v>
      </c>
      <c r="R309" s="43" t="s">
        <v>91</v>
      </c>
      <c r="S309" s="12"/>
    </row>
    <row r="310" spans="1:19" x14ac:dyDescent="0.35">
      <c r="A310" s="4">
        <v>44453</v>
      </c>
      <c r="B310" s="5">
        <f t="shared" si="167"/>
        <v>9</v>
      </c>
      <c r="C310" s="5">
        <f t="shared" si="168"/>
        <v>2021</v>
      </c>
      <c r="D310" s="5" t="s">
        <v>379</v>
      </c>
      <c r="E310" s="5" t="s">
        <v>63</v>
      </c>
      <c r="F310" s="1" t="s">
        <v>64</v>
      </c>
      <c r="G310" s="101" t="s">
        <v>310</v>
      </c>
      <c r="H310" s="16">
        <v>1</v>
      </c>
      <c r="I310" s="5" t="s">
        <v>50</v>
      </c>
      <c r="J310" s="5">
        <v>120</v>
      </c>
      <c r="K310" s="4">
        <f t="shared" si="164"/>
        <v>44573</v>
      </c>
      <c r="L310" s="19">
        <f t="shared" si="165"/>
        <v>1</v>
      </c>
      <c r="M310" s="19">
        <f t="shared" si="166"/>
        <v>2022</v>
      </c>
      <c r="N310" s="7">
        <v>360</v>
      </c>
      <c r="P310" s="7">
        <f t="shared" si="156"/>
        <v>360</v>
      </c>
      <c r="Q310" s="8">
        <f t="shared" si="157"/>
        <v>436984.14999999991</v>
      </c>
      <c r="R310" s="43" t="s">
        <v>91</v>
      </c>
      <c r="S310" s="12"/>
    </row>
    <row r="311" spans="1:19" x14ac:dyDescent="0.35">
      <c r="A311" s="4">
        <v>44460</v>
      </c>
      <c r="B311" s="5">
        <f t="shared" si="167"/>
        <v>9</v>
      </c>
      <c r="C311" s="5">
        <f t="shared" si="168"/>
        <v>2021</v>
      </c>
      <c r="D311" s="5" t="s">
        <v>380</v>
      </c>
      <c r="E311" s="5" t="s">
        <v>381</v>
      </c>
      <c r="F311" s="1" t="s">
        <v>382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164"/>
        <v>44460</v>
      </c>
      <c r="L311" s="19">
        <f t="shared" si="165"/>
        <v>9</v>
      </c>
      <c r="M311" s="19">
        <f t="shared" si="166"/>
        <v>2021</v>
      </c>
      <c r="N311" s="7">
        <v>6952</v>
      </c>
      <c r="O311" s="7">
        <f t="shared" ref="O311:O314" si="169">-N311</f>
        <v>-6952</v>
      </c>
      <c r="P311" s="7">
        <f t="shared" si="156"/>
        <v>0</v>
      </c>
      <c r="Q311" s="8">
        <f t="shared" si="157"/>
        <v>443936.14999999991</v>
      </c>
      <c r="R311" s="43" t="s">
        <v>5</v>
      </c>
      <c r="S311" s="12" t="s">
        <v>401</v>
      </c>
    </row>
    <row r="312" spans="1:19" x14ac:dyDescent="0.35">
      <c r="A312" s="4">
        <v>44460</v>
      </c>
      <c r="B312" s="5">
        <f t="shared" ref="B312:B313" si="170">MONTH(A312)</f>
        <v>9</v>
      </c>
      <c r="C312" s="5">
        <f t="shared" ref="C312:C313" si="171">YEAR(A312)</f>
        <v>2021</v>
      </c>
      <c r="D312" s="5" t="s">
        <v>380</v>
      </c>
      <c r="E312" s="5" t="s">
        <v>381</v>
      </c>
      <c r="F312" s="1" t="s">
        <v>382</v>
      </c>
      <c r="G312" s="70" t="s">
        <v>224</v>
      </c>
      <c r="H312" s="16">
        <v>10</v>
      </c>
      <c r="I312" s="5" t="s">
        <v>5</v>
      </c>
      <c r="J312" s="5">
        <v>0</v>
      </c>
      <c r="K312" s="4">
        <f t="shared" si="164"/>
        <v>44460</v>
      </c>
      <c r="L312" s="19">
        <f t="shared" si="165"/>
        <v>9</v>
      </c>
      <c r="M312" s="19">
        <f t="shared" si="166"/>
        <v>2021</v>
      </c>
      <c r="N312" s="7">
        <v>2400</v>
      </c>
      <c r="O312" s="7">
        <f t="shared" si="169"/>
        <v>-2400</v>
      </c>
      <c r="P312" s="7">
        <f t="shared" si="156"/>
        <v>0</v>
      </c>
      <c r="Q312" s="8">
        <f t="shared" si="157"/>
        <v>446336.14999999991</v>
      </c>
      <c r="R312" s="43" t="s">
        <v>5</v>
      </c>
      <c r="S312" s="12" t="s">
        <v>401</v>
      </c>
    </row>
    <row r="313" spans="1:19" x14ac:dyDescent="0.35">
      <c r="A313" s="4">
        <v>44460</v>
      </c>
      <c r="B313" s="5">
        <f t="shared" si="170"/>
        <v>9</v>
      </c>
      <c r="C313" s="5">
        <f t="shared" si="171"/>
        <v>2021</v>
      </c>
      <c r="D313" s="5" t="s">
        <v>380</v>
      </c>
      <c r="E313" s="5" t="s">
        <v>381</v>
      </c>
      <c r="F313" s="1" t="s">
        <v>382</v>
      </c>
      <c r="G313" s="98" t="s">
        <v>388</v>
      </c>
      <c r="H313" s="16">
        <v>3</v>
      </c>
      <c r="I313" s="5" t="s">
        <v>5</v>
      </c>
      <c r="J313" s="5">
        <v>0</v>
      </c>
      <c r="K313" s="4">
        <f t="shared" si="164"/>
        <v>44460</v>
      </c>
      <c r="L313" s="19">
        <f t="shared" si="165"/>
        <v>9</v>
      </c>
      <c r="M313" s="19">
        <f t="shared" si="166"/>
        <v>2021</v>
      </c>
      <c r="N313" s="7">
        <v>240</v>
      </c>
      <c r="O313" s="7">
        <f t="shared" si="169"/>
        <v>-240</v>
      </c>
      <c r="P313" s="7">
        <f t="shared" si="156"/>
        <v>0</v>
      </c>
      <c r="Q313" s="8">
        <f t="shared" si="157"/>
        <v>446576.14999999991</v>
      </c>
      <c r="R313" s="43" t="s">
        <v>5</v>
      </c>
      <c r="S313" s="12" t="s">
        <v>401</v>
      </c>
    </row>
    <row r="314" spans="1:19" x14ac:dyDescent="0.35">
      <c r="A314" s="4">
        <v>44464</v>
      </c>
      <c r="B314" s="5">
        <f t="shared" ref="B314:B315" si="172">MONTH(A314)</f>
        <v>9</v>
      </c>
      <c r="C314" s="5">
        <f t="shared" ref="C314:C315" si="173">YEAR(A314)</f>
        <v>2021</v>
      </c>
      <c r="D314" s="5" t="s">
        <v>383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4"/>
        <v>44464</v>
      </c>
      <c r="L314" s="19">
        <f t="shared" si="165"/>
        <v>9</v>
      </c>
      <c r="M314" s="19">
        <f t="shared" si="166"/>
        <v>2021</v>
      </c>
      <c r="N314" s="7">
        <v>1870</v>
      </c>
      <c r="O314" s="7">
        <f t="shared" si="169"/>
        <v>-1870</v>
      </c>
      <c r="P314" s="7">
        <f t="shared" si="156"/>
        <v>0</v>
      </c>
      <c r="Q314" s="8">
        <f t="shared" si="157"/>
        <v>448446.14999999991</v>
      </c>
      <c r="R314" s="43" t="s">
        <v>5</v>
      </c>
      <c r="S314" s="12" t="s">
        <v>443</v>
      </c>
    </row>
    <row r="315" spans="1:19" x14ac:dyDescent="0.35">
      <c r="A315" s="4">
        <v>44466</v>
      </c>
      <c r="B315" s="5">
        <f t="shared" si="172"/>
        <v>9</v>
      </c>
      <c r="C315" s="5">
        <f t="shared" si="173"/>
        <v>2021</v>
      </c>
      <c r="D315" s="5" t="s">
        <v>384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ref="K315:K330" si="174">A315+J315</f>
        <v>44586</v>
      </c>
      <c r="L315" s="19">
        <f t="shared" ref="L315:L318" si="175">MONTH(K315)</f>
        <v>1</v>
      </c>
      <c r="M315" s="19">
        <f t="shared" ref="M315:M318" si="176">YEAR(K315)</f>
        <v>2022</v>
      </c>
      <c r="N315" s="7">
        <v>8690</v>
      </c>
      <c r="P315" s="7">
        <f t="shared" ref="P315:P320" si="177">SUM(N315+O315)</f>
        <v>8690</v>
      </c>
      <c r="Q315" s="8">
        <f t="shared" ref="Q315:Q362" si="178">SUM(Q314+N315)</f>
        <v>457136.14999999991</v>
      </c>
      <c r="R315" s="43" t="s">
        <v>91</v>
      </c>
      <c r="S315" s="12"/>
    </row>
    <row r="316" spans="1:19" x14ac:dyDescent="0.35">
      <c r="A316" s="4">
        <v>44466</v>
      </c>
      <c r="B316" s="5">
        <f t="shared" ref="B316:B318" si="179">MONTH(A316)</f>
        <v>9</v>
      </c>
      <c r="C316" s="5">
        <f t="shared" ref="C316:C318" si="180">YEAR(A316)</f>
        <v>2021</v>
      </c>
      <c r="D316" s="5" t="s">
        <v>384</v>
      </c>
      <c r="E316" s="5" t="s">
        <v>22</v>
      </c>
      <c r="F316" s="1" t="s">
        <v>23</v>
      </c>
      <c r="G316" s="13" t="s">
        <v>385</v>
      </c>
      <c r="H316" s="5">
        <v>1</v>
      </c>
      <c r="I316" s="5" t="s">
        <v>50</v>
      </c>
      <c r="J316" s="5">
        <v>120</v>
      </c>
      <c r="K316" s="4">
        <f t="shared" si="174"/>
        <v>44586</v>
      </c>
      <c r="L316" s="19">
        <f t="shared" si="175"/>
        <v>1</v>
      </c>
      <c r="M316" s="19">
        <f t="shared" si="176"/>
        <v>2022</v>
      </c>
      <c r="N316" s="7">
        <v>1738</v>
      </c>
      <c r="P316" s="7">
        <f t="shared" si="177"/>
        <v>1738</v>
      </c>
      <c r="Q316" s="8">
        <f t="shared" si="178"/>
        <v>458874.14999999991</v>
      </c>
      <c r="R316" s="43" t="s">
        <v>91</v>
      </c>
      <c r="S316" s="12"/>
    </row>
    <row r="317" spans="1:19" x14ac:dyDescent="0.35">
      <c r="A317" s="4">
        <v>44466</v>
      </c>
      <c r="B317" s="5">
        <f t="shared" si="179"/>
        <v>9</v>
      </c>
      <c r="C317" s="5">
        <f t="shared" si="180"/>
        <v>2021</v>
      </c>
      <c r="D317" s="5" t="s">
        <v>384</v>
      </c>
      <c r="E317" s="5" t="s">
        <v>22</v>
      </c>
      <c r="F317" s="1" t="s">
        <v>23</v>
      </c>
      <c r="G317" s="13" t="s">
        <v>367</v>
      </c>
      <c r="H317" s="5">
        <v>4</v>
      </c>
      <c r="I317" s="5" t="s">
        <v>50</v>
      </c>
      <c r="J317" s="5">
        <v>120</v>
      </c>
      <c r="K317" s="4">
        <f t="shared" si="174"/>
        <v>44586</v>
      </c>
      <c r="L317" s="19">
        <f t="shared" si="175"/>
        <v>1</v>
      </c>
      <c r="M317" s="19">
        <f t="shared" si="176"/>
        <v>2022</v>
      </c>
      <c r="N317" s="7">
        <v>2016</v>
      </c>
      <c r="P317" s="7">
        <f t="shared" si="177"/>
        <v>2016</v>
      </c>
      <c r="Q317" s="8">
        <f t="shared" si="178"/>
        <v>460890.14999999991</v>
      </c>
      <c r="R317" s="43" t="s">
        <v>91</v>
      </c>
      <c r="S317" s="12"/>
    </row>
    <row r="318" spans="1:19" x14ac:dyDescent="0.35">
      <c r="A318" s="4">
        <v>44466</v>
      </c>
      <c r="B318" s="5">
        <f t="shared" si="179"/>
        <v>9</v>
      </c>
      <c r="C318" s="5">
        <f t="shared" si="180"/>
        <v>2021</v>
      </c>
      <c r="D318" s="5" t="s">
        <v>384</v>
      </c>
      <c r="E318" s="5" t="s">
        <v>22</v>
      </c>
      <c r="F318" s="1" t="s">
        <v>23</v>
      </c>
      <c r="G318" s="13" t="s">
        <v>388</v>
      </c>
      <c r="H318" s="5">
        <v>1</v>
      </c>
      <c r="I318" s="5" t="s">
        <v>50</v>
      </c>
      <c r="J318" s="5">
        <v>120</v>
      </c>
      <c r="K318" s="4">
        <f t="shared" si="174"/>
        <v>44586</v>
      </c>
      <c r="L318" s="19">
        <f t="shared" si="175"/>
        <v>1</v>
      </c>
      <c r="M318" s="19">
        <f t="shared" si="176"/>
        <v>2022</v>
      </c>
      <c r="N318" s="7">
        <v>80</v>
      </c>
      <c r="P318" s="7">
        <f t="shared" si="177"/>
        <v>80</v>
      </c>
      <c r="Q318" s="8">
        <f t="shared" si="178"/>
        <v>460970.14999999991</v>
      </c>
      <c r="R318" s="43" t="s">
        <v>91</v>
      </c>
      <c r="S318" s="12"/>
    </row>
    <row r="319" spans="1:19" x14ac:dyDescent="0.35">
      <c r="A319" s="4">
        <v>44467</v>
      </c>
      <c r="B319" s="5">
        <f t="shared" ref="B319:B340" si="181">MONTH(A319)</f>
        <v>9</v>
      </c>
      <c r="C319" s="5">
        <f t="shared" ref="C319:C340" si="182">YEAR(A319)</f>
        <v>2021</v>
      </c>
      <c r="D319" s="5" t="s">
        <v>386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4"/>
        <v>44467</v>
      </c>
      <c r="L319" s="19">
        <f t="shared" ref="L319:L330" si="183">MONTH(K319)</f>
        <v>9</v>
      </c>
      <c r="M319" s="19">
        <f t="shared" ref="M319:M330" si="184">YEAR(K319)</f>
        <v>2021</v>
      </c>
      <c r="N319" s="7">
        <v>1826</v>
      </c>
      <c r="O319" s="7">
        <f t="shared" ref="O319" si="185">-N319</f>
        <v>-1826</v>
      </c>
      <c r="P319" s="7">
        <f t="shared" si="177"/>
        <v>0</v>
      </c>
      <c r="Q319" s="8">
        <f t="shared" si="178"/>
        <v>462796.14999999991</v>
      </c>
      <c r="R319" s="43" t="s">
        <v>91</v>
      </c>
      <c r="S319" s="12" t="s">
        <v>444</v>
      </c>
    </row>
    <row r="320" spans="1:19" x14ac:dyDescent="0.35">
      <c r="A320" s="4">
        <v>44469</v>
      </c>
      <c r="B320" s="5">
        <f t="shared" si="181"/>
        <v>9</v>
      </c>
      <c r="C320" s="5">
        <f t="shared" si="182"/>
        <v>2021</v>
      </c>
      <c r="D320" s="5" t="s">
        <v>387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174"/>
        <v>44589</v>
      </c>
      <c r="L320" s="19">
        <f t="shared" si="183"/>
        <v>1</v>
      </c>
      <c r="M320" s="19">
        <f t="shared" si="184"/>
        <v>2022</v>
      </c>
      <c r="N320" s="7">
        <v>240</v>
      </c>
      <c r="P320" s="7">
        <f t="shared" si="177"/>
        <v>240</v>
      </c>
      <c r="Q320" s="8">
        <f t="shared" si="178"/>
        <v>463036.14999999991</v>
      </c>
      <c r="R320" s="43" t="s">
        <v>91</v>
      </c>
      <c r="S320" s="12"/>
    </row>
    <row r="321" spans="1:19" x14ac:dyDescent="0.35">
      <c r="A321" s="4">
        <v>44470</v>
      </c>
      <c r="B321" s="5">
        <f t="shared" si="181"/>
        <v>10</v>
      </c>
      <c r="C321" s="5">
        <f t="shared" si="182"/>
        <v>2021</v>
      </c>
      <c r="D321" s="5" t="s">
        <v>407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174"/>
        <v>44470</v>
      </c>
      <c r="L321" s="5">
        <f t="shared" si="183"/>
        <v>10</v>
      </c>
      <c r="M321" s="5">
        <f t="shared" si="184"/>
        <v>2021</v>
      </c>
      <c r="N321" s="7">
        <v>240</v>
      </c>
      <c r="P321" s="7">
        <f t="shared" ref="P321:P389" si="186">SUM(N321+O321)</f>
        <v>240</v>
      </c>
      <c r="Q321" s="8">
        <f t="shared" si="178"/>
        <v>463276.14999999991</v>
      </c>
      <c r="R321" s="5" t="s">
        <v>5</v>
      </c>
    </row>
    <row r="322" spans="1:19" x14ac:dyDescent="0.35">
      <c r="A322" s="4">
        <v>44471</v>
      </c>
      <c r="B322" s="5">
        <f t="shared" si="181"/>
        <v>10</v>
      </c>
      <c r="C322" s="5">
        <f t="shared" si="182"/>
        <v>2021</v>
      </c>
      <c r="D322" s="5" t="s">
        <v>408</v>
      </c>
      <c r="E322" s="5" t="s">
        <v>409</v>
      </c>
      <c r="F322" s="1" t="s">
        <v>410</v>
      </c>
      <c r="G322" s="70" t="s">
        <v>309</v>
      </c>
      <c r="H322" s="5">
        <v>2</v>
      </c>
      <c r="I322" s="5" t="s">
        <v>5</v>
      </c>
      <c r="J322" s="5">
        <v>0</v>
      </c>
      <c r="K322" s="4">
        <f t="shared" si="174"/>
        <v>44471</v>
      </c>
      <c r="L322" s="5">
        <f t="shared" si="183"/>
        <v>10</v>
      </c>
      <c r="M322" s="5">
        <f t="shared" si="184"/>
        <v>2021</v>
      </c>
      <c r="N322" s="7">
        <v>3696</v>
      </c>
      <c r="O322" s="7">
        <f t="shared" ref="O322:O326" si="187">-N322</f>
        <v>-3696</v>
      </c>
      <c r="P322" s="7">
        <f t="shared" si="186"/>
        <v>0</v>
      </c>
      <c r="Q322" s="8">
        <f t="shared" si="178"/>
        <v>466972.14999999991</v>
      </c>
      <c r="R322" s="5" t="s">
        <v>5</v>
      </c>
      <c r="S322" s="1" t="s">
        <v>441</v>
      </c>
    </row>
    <row r="323" spans="1:19" x14ac:dyDescent="0.35">
      <c r="A323" s="4">
        <v>44471</v>
      </c>
      <c r="B323" s="5">
        <f t="shared" si="181"/>
        <v>10</v>
      </c>
      <c r="C323" s="5">
        <f t="shared" si="182"/>
        <v>2021</v>
      </c>
      <c r="D323" s="5" t="s">
        <v>408</v>
      </c>
      <c r="E323" s="5" t="s">
        <v>409</v>
      </c>
      <c r="F323" s="1" t="s">
        <v>410</v>
      </c>
      <c r="G323" s="69" t="s">
        <v>100</v>
      </c>
      <c r="H323" s="5">
        <v>1</v>
      </c>
      <c r="I323" s="5" t="s">
        <v>5</v>
      </c>
      <c r="J323" s="5">
        <v>0</v>
      </c>
      <c r="K323" s="4">
        <f t="shared" si="174"/>
        <v>44471</v>
      </c>
      <c r="L323" s="5">
        <f t="shared" si="183"/>
        <v>10</v>
      </c>
      <c r="M323" s="5">
        <f t="shared" si="184"/>
        <v>2021</v>
      </c>
      <c r="N323" s="7">
        <v>475.2</v>
      </c>
      <c r="O323" s="7">
        <f t="shared" si="187"/>
        <v>-475.2</v>
      </c>
      <c r="P323" s="7">
        <f t="shared" si="186"/>
        <v>0</v>
      </c>
      <c r="Q323" s="8">
        <f t="shared" si="178"/>
        <v>467447.34999999992</v>
      </c>
      <c r="R323" s="5" t="s">
        <v>5</v>
      </c>
      <c r="S323" s="1" t="s">
        <v>441</v>
      </c>
    </row>
    <row r="324" spans="1:19" x14ac:dyDescent="0.35">
      <c r="A324" s="4">
        <v>44471</v>
      </c>
      <c r="B324" s="5">
        <f t="shared" si="181"/>
        <v>10</v>
      </c>
      <c r="C324" s="5">
        <f t="shared" si="182"/>
        <v>2021</v>
      </c>
      <c r="D324" s="5" t="s">
        <v>408</v>
      </c>
      <c r="E324" s="5" t="s">
        <v>409</v>
      </c>
      <c r="F324" s="1" t="s">
        <v>410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174"/>
        <v>44471</v>
      </c>
      <c r="L324" s="5">
        <f t="shared" si="183"/>
        <v>10</v>
      </c>
      <c r="M324" s="5">
        <f t="shared" si="184"/>
        <v>2021</v>
      </c>
      <c r="N324" s="7">
        <v>720</v>
      </c>
      <c r="O324" s="7">
        <f t="shared" si="187"/>
        <v>-720</v>
      </c>
      <c r="P324" s="7">
        <f t="shared" si="186"/>
        <v>0</v>
      </c>
      <c r="Q324" s="8">
        <f t="shared" si="178"/>
        <v>468167.34999999992</v>
      </c>
      <c r="R324" s="5" t="s">
        <v>5</v>
      </c>
      <c r="S324" s="1" t="s">
        <v>441</v>
      </c>
    </row>
    <row r="325" spans="1:19" x14ac:dyDescent="0.35">
      <c r="A325" s="4">
        <v>44471</v>
      </c>
      <c r="B325" s="5">
        <f t="shared" si="181"/>
        <v>10</v>
      </c>
      <c r="C325" s="5">
        <f t="shared" si="182"/>
        <v>2021</v>
      </c>
      <c r="D325" s="5" t="s">
        <v>408</v>
      </c>
      <c r="E325" s="5" t="s">
        <v>409</v>
      </c>
      <c r="F325" s="1" t="s">
        <v>410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174"/>
        <v>44471</v>
      </c>
      <c r="L325" s="5">
        <f t="shared" si="183"/>
        <v>10</v>
      </c>
      <c r="M325" s="5">
        <f t="shared" si="184"/>
        <v>2021</v>
      </c>
      <c r="N325" s="7">
        <v>165</v>
      </c>
      <c r="O325" s="7">
        <f t="shared" si="187"/>
        <v>-165</v>
      </c>
      <c r="P325" s="7">
        <f t="shared" si="186"/>
        <v>0</v>
      </c>
      <c r="Q325" s="8">
        <f t="shared" si="178"/>
        <v>468332.34999999992</v>
      </c>
      <c r="R325" s="5" t="s">
        <v>5</v>
      </c>
      <c r="S325" s="1" t="s">
        <v>441</v>
      </c>
    </row>
    <row r="326" spans="1:19" x14ac:dyDescent="0.35">
      <c r="A326" s="4">
        <v>44474</v>
      </c>
      <c r="B326" s="5">
        <f t="shared" si="181"/>
        <v>10</v>
      </c>
      <c r="C326" s="5">
        <f t="shared" si="182"/>
        <v>2021</v>
      </c>
      <c r="D326" s="5" t="s">
        <v>411</v>
      </c>
      <c r="E326" s="5" t="s">
        <v>409</v>
      </c>
      <c r="F326" s="1" t="s">
        <v>410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174"/>
        <v>44474</v>
      </c>
      <c r="L326" s="5">
        <f t="shared" si="183"/>
        <v>10</v>
      </c>
      <c r="M326" s="5">
        <f t="shared" si="184"/>
        <v>2021</v>
      </c>
      <c r="N326" s="7">
        <v>100</v>
      </c>
      <c r="O326" s="7">
        <f t="shared" si="187"/>
        <v>-100</v>
      </c>
      <c r="P326" s="7">
        <f t="shared" si="186"/>
        <v>0</v>
      </c>
      <c r="Q326" s="8">
        <f t="shared" si="178"/>
        <v>468432.34999999992</v>
      </c>
      <c r="R326" s="5" t="s">
        <v>5</v>
      </c>
      <c r="S326" s="1" t="s">
        <v>442</v>
      </c>
    </row>
    <row r="327" spans="1:19" x14ac:dyDescent="0.35">
      <c r="A327" s="4">
        <v>44474</v>
      </c>
      <c r="B327" s="5">
        <f t="shared" si="181"/>
        <v>10</v>
      </c>
      <c r="C327" s="5">
        <f t="shared" si="182"/>
        <v>2021</v>
      </c>
      <c r="D327" s="5" t="s">
        <v>412</v>
      </c>
      <c r="E327" s="5" t="s">
        <v>63</v>
      </c>
      <c r="F327" s="1" t="s">
        <v>64</v>
      </c>
      <c r="G327" s="70" t="s">
        <v>309</v>
      </c>
      <c r="H327" s="5">
        <v>6</v>
      </c>
      <c r="I327" s="5" t="s">
        <v>50</v>
      </c>
      <c r="J327" s="5">
        <v>120</v>
      </c>
      <c r="K327" s="4">
        <f t="shared" si="174"/>
        <v>44594</v>
      </c>
      <c r="L327" s="5">
        <f t="shared" si="183"/>
        <v>2</v>
      </c>
      <c r="M327" s="5">
        <f t="shared" si="184"/>
        <v>2022</v>
      </c>
      <c r="N327" s="95">
        <v>10428</v>
      </c>
      <c r="P327" s="7">
        <f t="shared" si="186"/>
        <v>10428</v>
      </c>
      <c r="Q327" s="8">
        <f t="shared" si="178"/>
        <v>478860.34999999992</v>
      </c>
      <c r="R327" s="5" t="s">
        <v>91</v>
      </c>
    </row>
    <row r="328" spans="1:19" x14ac:dyDescent="0.35">
      <c r="A328" s="4">
        <v>44474</v>
      </c>
      <c r="B328" s="5">
        <f t="shared" si="181"/>
        <v>10</v>
      </c>
      <c r="C328" s="5">
        <f t="shared" si="182"/>
        <v>2021</v>
      </c>
      <c r="D328" s="5" t="s">
        <v>412</v>
      </c>
      <c r="E328" s="5" t="s">
        <v>63</v>
      </c>
      <c r="F328" s="1" t="s">
        <v>64</v>
      </c>
      <c r="G328" s="70" t="s">
        <v>224</v>
      </c>
      <c r="H328" s="5">
        <v>4</v>
      </c>
      <c r="I328" s="5" t="s">
        <v>50</v>
      </c>
      <c r="J328" s="5">
        <v>120</v>
      </c>
      <c r="K328" s="4">
        <f t="shared" si="174"/>
        <v>44594</v>
      </c>
      <c r="L328" s="5">
        <f t="shared" si="183"/>
        <v>2</v>
      </c>
      <c r="M328" s="5">
        <f t="shared" si="184"/>
        <v>2022</v>
      </c>
      <c r="N328" s="7">
        <v>1258</v>
      </c>
      <c r="P328" s="7">
        <f t="shared" si="186"/>
        <v>1258</v>
      </c>
      <c r="Q328" s="8">
        <f t="shared" si="178"/>
        <v>480118.34999999992</v>
      </c>
      <c r="R328" s="5" t="s">
        <v>91</v>
      </c>
    </row>
    <row r="329" spans="1:19" x14ac:dyDescent="0.35">
      <c r="A329" s="4">
        <v>44474</v>
      </c>
      <c r="B329" s="5">
        <f t="shared" si="181"/>
        <v>10</v>
      </c>
      <c r="C329" s="5">
        <f t="shared" si="182"/>
        <v>2021</v>
      </c>
      <c r="D329" s="5" t="s">
        <v>412</v>
      </c>
      <c r="E329" s="5" t="s">
        <v>63</v>
      </c>
      <c r="F329" s="1" t="s">
        <v>64</v>
      </c>
      <c r="G329" s="70" t="s">
        <v>66</v>
      </c>
      <c r="H329" s="5">
        <v>5</v>
      </c>
      <c r="I329" s="5" t="s">
        <v>50</v>
      </c>
      <c r="J329" s="5">
        <v>120</v>
      </c>
      <c r="K329" s="4">
        <f t="shared" si="174"/>
        <v>44594</v>
      </c>
      <c r="L329" s="5">
        <f t="shared" si="183"/>
        <v>2</v>
      </c>
      <c r="M329" s="5">
        <f t="shared" si="184"/>
        <v>2022</v>
      </c>
      <c r="N329" s="7">
        <v>275</v>
      </c>
      <c r="P329" s="7">
        <f t="shared" si="186"/>
        <v>275</v>
      </c>
      <c r="Q329" s="8">
        <f t="shared" si="178"/>
        <v>480393.34999999992</v>
      </c>
      <c r="R329" s="5" t="s">
        <v>91</v>
      </c>
    </row>
    <row r="330" spans="1:19" x14ac:dyDescent="0.35">
      <c r="A330" s="4">
        <v>44474</v>
      </c>
      <c r="B330" s="5">
        <f t="shared" si="181"/>
        <v>10</v>
      </c>
      <c r="C330" s="5">
        <f t="shared" si="182"/>
        <v>2021</v>
      </c>
      <c r="D330" s="5" t="s">
        <v>412</v>
      </c>
      <c r="E330" s="5" t="s">
        <v>63</v>
      </c>
      <c r="F330" s="1" t="s">
        <v>64</v>
      </c>
      <c r="G330" s="103" t="s">
        <v>388</v>
      </c>
      <c r="H330" s="5">
        <v>2</v>
      </c>
      <c r="I330" s="5" t="s">
        <v>50</v>
      </c>
      <c r="J330" s="5">
        <v>120</v>
      </c>
      <c r="K330" s="4">
        <f t="shared" si="174"/>
        <v>44594</v>
      </c>
      <c r="L330" s="5">
        <f t="shared" si="183"/>
        <v>2</v>
      </c>
      <c r="M330" s="5">
        <f t="shared" si="184"/>
        <v>2022</v>
      </c>
      <c r="N330" s="7">
        <v>160</v>
      </c>
      <c r="P330" s="7">
        <f t="shared" si="186"/>
        <v>160</v>
      </c>
      <c r="Q330" s="8">
        <f t="shared" si="178"/>
        <v>480553.34999999992</v>
      </c>
      <c r="R330" s="5" t="s">
        <v>91</v>
      </c>
    </row>
    <row r="331" spans="1:19" x14ac:dyDescent="0.35">
      <c r="A331" s="4">
        <v>44476</v>
      </c>
      <c r="B331" s="5">
        <f t="shared" si="181"/>
        <v>10</v>
      </c>
      <c r="C331" s="5">
        <f t="shared" si="182"/>
        <v>2021</v>
      </c>
      <c r="D331" s="5" t="s">
        <v>413</v>
      </c>
      <c r="E331" s="5" t="s">
        <v>19</v>
      </c>
      <c r="F331" s="1" t="s">
        <v>20</v>
      </c>
      <c r="G331" s="2" t="s">
        <v>414</v>
      </c>
      <c r="H331" s="5">
        <v>1</v>
      </c>
      <c r="I331" s="5" t="s">
        <v>72</v>
      </c>
      <c r="J331" s="5">
        <v>45</v>
      </c>
      <c r="K331" s="4">
        <f t="shared" ref="K331:K342" si="188">A331+J331</f>
        <v>44521</v>
      </c>
      <c r="L331" s="5">
        <f t="shared" ref="L331:L342" si="189">MONTH(K331)</f>
        <v>11</v>
      </c>
      <c r="M331" s="5">
        <f t="shared" ref="M331:M342" si="190">YEAR(K331)</f>
        <v>2021</v>
      </c>
      <c r="N331" s="7">
        <v>1870</v>
      </c>
      <c r="P331" s="7">
        <f t="shared" si="186"/>
        <v>1870</v>
      </c>
      <c r="Q331" s="8">
        <f t="shared" si="178"/>
        <v>482423.34999999992</v>
      </c>
      <c r="R331" s="5" t="s">
        <v>91</v>
      </c>
    </row>
    <row r="332" spans="1:19" x14ac:dyDescent="0.35">
      <c r="A332" s="4">
        <v>44476</v>
      </c>
      <c r="B332" s="5">
        <f t="shared" si="181"/>
        <v>10</v>
      </c>
      <c r="C332" s="5">
        <f t="shared" si="182"/>
        <v>2021</v>
      </c>
      <c r="D332" s="5" t="s">
        <v>413</v>
      </c>
      <c r="E332" s="5" t="s">
        <v>19</v>
      </c>
      <c r="F332" s="1" t="s">
        <v>20</v>
      </c>
      <c r="G332" s="101" t="s">
        <v>56</v>
      </c>
      <c r="H332" s="5">
        <v>6</v>
      </c>
      <c r="I332" s="5" t="s">
        <v>72</v>
      </c>
      <c r="J332" s="5">
        <v>45</v>
      </c>
      <c r="K332" s="4">
        <f t="shared" si="188"/>
        <v>44521</v>
      </c>
      <c r="L332" s="5">
        <f t="shared" si="189"/>
        <v>11</v>
      </c>
      <c r="M332" s="5">
        <f t="shared" si="190"/>
        <v>2021</v>
      </c>
      <c r="N332" s="7">
        <v>300</v>
      </c>
      <c r="P332" s="7">
        <f t="shared" si="186"/>
        <v>300</v>
      </c>
      <c r="Q332" s="8">
        <f t="shared" si="178"/>
        <v>482723.34999999992</v>
      </c>
      <c r="R332" s="5" t="s">
        <v>91</v>
      </c>
    </row>
    <row r="333" spans="1:19" x14ac:dyDescent="0.35">
      <c r="A333" s="4">
        <v>44476</v>
      </c>
      <c r="B333" s="5">
        <f t="shared" si="181"/>
        <v>10</v>
      </c>
      <c r="C333" s="5">
        <f t="shared" si="182"/>
        <v>2021</v>
      </c>
      <c r="D333" s="5" t="s">
        <v>413</v>
      </c>
      <c r="E333" s="5" t="s">
        <v>19</v>
      </c>
      <c r="F333" s="1" t="s">
        <v>20</v>
      </c>
      <c r="G333" s="69" t="s">
        <v>388</v>
      </c>
      <c r="H333" s="5">
        <v>2</v>
      </c>
      <c r="I333" s="5" t="s">
        <v>72</v>
      </c>
      <c r="J333" s="5">
        <v>45</v>
      </c>
      <c r="K333" s="4">
        <f t="shared" si="188"/>
        <v>44521</v>
      </c>
      <c r="L333" s="5">
        <f t="shared" si="189"/>
        <v>11</v>
      </c>
      <c r="M333" s="5">
        <f t="shared" si="190"/>
        <v>2021</v>
      </c>
      <c r="N333" s="7">
        <v>160</v>
      </c>
      <c r="P333" s="7">
        <f t="shared" si="186"/>
        <v>160</v>
      </c>
      <c r="Q333" s="8">
        <f t="shared" si="178"/>
        <v>482883.34999999992</v>
      </c>
      <c r="R333" s="5" t="s">
        <v>91</v>
      </c>
    </row>
    <row r="334" spans="1:19" x14ac:dyDescent="0.35">
      <c r="A334" s="4">
        <v>44477</v>
      </c>
      <c r="B334" s="5">
        <f t="shared" si="181"/>
        <v>10</v>
      </c>
      <c r="C334" s="5">
        <f t="shared" si="182"/>
        <v>2021</v>
      </c>
      <c r="D334" s="5" t="s">
        <v>415</v>
      </c>
      <c r="E334" s="5" t="s">
        <v>19</v>
      </c>
      <c r="F334" s="1" t="s">
        <v>20</v>
      </c>
      <c r="G334" s="103" t="s">
        <v>416</v>
      </c>
      <c r="H334" s="5">
        <v>1</v>
      </c>
      <c r="I334" s="5" t="s">
        <v>72</v>
      </c>
      <c r="J334" s="5">
        <v>45</v>
      </c>
      <c r="K334" s="4">
        <f t="shared" si="188"/>
        <v>44522</v>
      </c>
      <c r="L334" s="5">
        <f t="shared" si="189"/>
        <v>11</v>
      </c>
      <c r="M334" s="5">
        <f t="shared" si="190"/>
        <v>2021</v>
      </c>
      <c r="N334" s="7">
        <v>1300</v>
      </c>
      <c r="P334" s="7">
        <f t="shared" si="186"/>
        <v>1300</v>
      </c>
      <c r="Q334" s="8">
        <f t="shared" si="178"/>
        <v>484183.34999999992</v>
      </c>
      <c r="R334" s="5" t="s">
        <v>91</v>
      </c>
    </row>
    <row r="335" spans="1:19" x14ac:dyDescent="0.35">
      <c r="A335" s="4">
        <v>44478</v>
      </c>
      <c r="B335" s="5">
        <f t="shared" si="181"/>
        <v>10</v>
      </c>
      <c r="C335" s="5">
        <f t="shared" si="182"/>
        <v>2021</v>
      </c>
      <c r="D335" s="5" t="s">
        <v>417</v>
      </c>
      <c r="E335" s="5" t="s">
        <v>418</v>
      </c>
      <c r="F335" s="1" t="s">
        <v>419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188"/>
        <v>44478</v>
      </c>
      <c r="L335" s="5">
        <f t="shared" si="189"/>
        <v>10</v>
      </c>
      <c r="M335" s="5">
        <f t="shared" si="190"/>
        <v>2021</v>
      </c>
      <c r="N335" s="7">
        <v>1760</v>
      </c>
      <c r="O335" s="7">
        <f t="shared" ref="O335:O352" si="191">-N335</f>
        <v>-1760</v>
      </c>
      <c r="P335" s="7">
        <f t="shared" si="186"/>
        <v>0</v>
      </c>
      <c r="Q335" s="8">
        <f t="shared" si="178"/>
        <v>485943.34999999992</v>
      </c>
      <c r="R335" s="5" t="s">
        <v>5</v>
      </c>
      <c r="S335" s="1" t="s">
        <v>442</v>
      </c>
    </row>
    <row r="336" spans="1:19" x14ac:dyDescent="0.35">
      <c r="A336" s="4">
        <v>44480</v>
      </c>
      <c r="B336" s="5">
        <f t="shared" si="181"/>
        <v>10</v>
      </c>
      <c r="C336" s="5">
        <f t="shared" si="182"/>
        <v>2021</v>
      </c>
      <c r="D336" s="5" t="s">
        <v>420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188"/>
        <v>44480</v>
      </c>
      <c r="L336" s="5">
        <f t="shared" si="189"/>
        <v>10</v>
      </c>
      <c r="M336" s="5">
        <f t="shared" si="190"/>
        <v>2021</v>
      </c>
      <c r="N336" s="7">
        <v>125</v>
      </c>
      <c r="O336" s="7">
        <f t="shared" si="191"/>
        <v>-125</v>
      </c>
      <c r="P336" s="7">
        <f t="shared" si="186"/>
        <v>0</v>
      </c>
      <c r="Q336" s="8">
        <f t="shared" si="178"/>
        <v>486068.34999999992</v>
      </c>
      <c r="R336" s="5" t="s">
        <v>5</v>
      </c>
      <c r="S336" s="1" t="s">
        <v>442</v>
      </c>
    </row>
    <row r="337" spans="1:19" x14ac:dyDescent="0.35">
      <c r="A337" s="4">
        <v>44480</v>
      </c>
      <c r="B337" s="5">
        <f t="shared" si="181"/>
        <v>10</v>
      </c>
      <c r="C337" s="5">
        <f t="shared" si="182"/>
        <v>2021</v>
      </c>
      <c r="D337" s="5" t="s">
        <v>420</v>
      </c>
      <c r="E337" s="5" t="s">
        <v>232</v>
      </c>
      <c r="F337" s="1" t="s">
        <v>233</v>
      </c>
      <c r="G337" s="103" t="s">
        <v>388</v>
      </c>
      <c r="H337" s="5">
        <v>1</v>
      </c>
      <c r="I337" s="5" t="s">
        <v>5</v>
      </c>
      <c r="J337" s="5">
        <v>0</v>
      </c>
      <c r="K337" s="4">
        <f t="shared" si="188"/>
        <v>44480</v>
      </c>
      <c r="L337" s="5">
        <f t="shared" si="189"/>
        <v>10</v>
      </c>
      <c r="M337" s="5">
        <f t="shared" si="190"/>
        <v>2021</v>
      </c>
      <c r="N337" s="7">
        <v>80</v>
      </c>
      <c r="O337" s="7">
        <f t="shared" si="191"/>
        <v>-80</v>
      </c>
      <c r="P337" s="7">
        <f t="shared" si="186"/>
        <v>0</v>
      </c>
      <c r="Q337" s="8">
        <f t="shared" si="178"/>
        <v>486148.34999999992</v>
      </c>
      <c r="R337" s="5" t="s">
        <v>5</v>
      </c>
      <c r="S337" s="1" t="s">
        <v>442</v>
      </c>
    </row>
    <row r="338" spans="1:19" x14ac:dyDescent="0.35">
      <c r="A338" s="4">
        <v>44481</v>
      </c>
      <c r="B338" s="5">
        <f t="shared" si="181"/>
        <v>10</v>
      </c>
      <c r="C338" s="5">
        <f t="shared" si="182"/>
        <v>2021</v>
      </c>
      <c r="D338" s="5" t="s">
        <v>421</v>
      </c>
      <c r="E338" s="5" t="s">
        <v>418</v>
      </c>
      <c r="F338" s="1" t="s">
        <v>419</v>
      </c>
      <c r="G338" s="98" t="s">
        <v>422</v>
      </c>
      <c r="H338" s="5">
        <v>4</v>
      </c>
      <c r="I338" s="5" t="s">
        <v>5</v>
      </c>
      <c r="J338" s="5">
        <v>0</v>
      </c>
      <c r="K338" s="4">
        <f t="shared" si="188"/>
        <v>44481</v>
      </c>
      <c r="L338" s="5">
        <f t="shared" si="189"/>
        <v>10</v>
      </c>
      <c r="M338" s="5">
        <f t="shared" si="190"/>
        <v>2021</v>
      </c>
      <c r="N338" s="7">
        <v>7650</v>
      </c>
      <c r="O338" s="7">
        <f t="shared" si="191"/>
        <v>-7650</v>
      </c>
      <c r="P338" s="7">
        <f t="shared" si="186"/>
        <v>0</v>
      </c>
      <c r="Q338" s="8">
        <f t="shared" si="178"/>
        <v>493798.34999999992</v>
      </c>
      <c r="R338" s="5" t="s">
        <v>5</v>
      </c>
      <c r="S338" s="1" t="s">
        <v>445</v>
      </c>
    </row>
    <row r="339" spans="1:19" ht="29" x14ac:dyDescent="0.35">
      <c r="A339" s="4">
        <v>44481</v>
      </c>
      <c r="B339" s="5">
        <f t="shared" si="181"/>
        <v>10</v>
      </c>
      <c r="C339" s="5">
        <f t="shared" si="182"/>
        <v>2021</v>
      </c>
      <c r="D339" s="5" t="s">
        <v>421</v>
      </c>
      <c r="E339" s="5" t="s">
        <v>418</v>
      </c>
      <c r="F339" s="1" t="s">
        <v>419</v>
      </c>
      <c r="G339" s="98" t="s">
        <v>423</v>
      </c>
      <c r="H339" s="5">
        <v>10</v>
      </c>
      <c r="I339" s="5" t="s">
        <v>5</v>
      </c>
      <c r="J339" s="5">
        <v>0</v>
      </c>
      <c r="K339" s="4">
        <f t="shared" si="188"/>
        <v>44481</v>
      </c>
      <c r="L339" s="5">
        <f t="shared" si="189"/>
        <v>10</v>
      </c>
      <c r="M339" s="5">
        <f t="shared" si="190"/>
        <v>2021</v>
      </c>
      <c r="N339" s="7">
        <v>3182</v>
      </c>
      <c r="O339" s="7">
        <f t="shared" si="191"/>
        <v>-3182</v>
      </c>
      <c r="P339" s="7">
        <f t="shared" si="186"/>
        <v>0</v>
      </c>
      <c r="Q339" s="8">
        <f t="shared" si="178"/>
        <v>496980.34999999992</v>
      </c>
      <c r="R339" s="5" t="s">
        <v>5</v>
      </c>
      <c r="S339" s="1" t="s">
        <v>445</v>
      </c>
    </row>
    <row r="340" spans="1:19" x14ac:dyDescent="0.35">
      <c r="A340" s="4">
        <v>44481</v>
      </c>
      <c r="B340" s="5">
        <f t="shared" si="181"/>
        <v>10</v>
      </c>
      <c r="C340" s="5">
        <f t="shared" si="182"/>
        <v>2021</v>
      </c>
      <c r="D340" s="5" t="s">
        <v>421</v>
      </c>
      <c r="E340" s="5" t="s">
        <v>418</v>
      </c>
      <c r="F340" s="1" t="s">
        <v>419</v>
      </c>
      <c r="G340" s="98" t="s">
        <v>66</v>
      </c>
      <c r="H340" s="5">
        <v>2</v>
      </c>
      <c r="I340" s="5" t="s">
        <v>5</v>
      </c>
      <c r="J340" s="5">
        <v>0</v>
      </c>
      <c r="K340" s="4">
        <f t="shared" si="188"/>
        <v>44481</v>
      </c>
      <c r="L340" s="5">
        <f t="shared" si="189"/>
        <v>10</v>
      </c>
      <c r="M340" s="5">
        <f t="shared" si="190"/>
        <v>2021</v>
      </c>
      <c r="N340" s="7">
        <v>125</v>
      </c>
      <c r="O340" s="7">
        <f t="shared" si="191"/>
        <v>-125</v>
      </c>
      <c r="P340" s="7">
        <f t="shared" si="186"/>
        <v>0</v>
      </c>
      <c r="Q340" s="8">
        <f t="shared" si="178"/>
        <v>497105.34999999992</v>
      </c>
      <c r="R340" s="5" t="s">
        <v>5</v>
      </c>
      <c r="S340" s="1" t="s">
        <v>445</v>
      </c>
    </row>
    <row r="341" spans="1:19" x14ac:dyDescent="0.35">
      <c r="A341" s="4">
        <v>44481</v>
      </c>
      <c r="B341" s="5">
        <f t="shared" ref="B341:B349" si="192">MONTH(A341)</f>
        <v>10</v>
      </c>
      <c r="C341" s="5">
        <f t="shared" ref="C341:C349" si="193">YEAR(A341)</f>
        <v>2021</v>
      </c>
      <c r="D341" s="5" t="s">
        <v>421</v>
      </c>
      <c r="E341" s="5" t="s">
        <v>418</v>
      </c>
      <c r="F341" s="1" t="s">
        <v>419</v>
      </c>
      <c r="G341" s="98" t="s">
        <v>388</v>
      </c>
      <c r="H341" s="5">
        <v>4</v>
      </c>
      <c r="I341" s="5" t="s">
        <v>5</v>
      </c>
      <c r="J341" s="5">
        <v>0</v>
      </c>
      <c r="K341" s="4">
        <f t="shared" si="188"/>
        <v>44481</v>
      </c>
      <c r="L341" s="5">
        <f t="shared" si="189"/>
        <v>10</v>
      </c>
      <c r="M341" s="5">
        <f t="shared" si="190"/>
        <v>2021</v>
      </c>
      <c r="N341" s="7">
        <v>320</v>
      </c>
      <c r="O341" s="7">
        <f t="shared" si="191"/>
        <v>-320</v>
      </c>
      <c r="P341" s="7">
        <f t="shared" si="186"/>
        <v>0</v>
      </c>
      <c r="Q341" s="8">
        <f t="shared" si="178"/>
        <v>497425.34999999992</v>
      </c>
      <c r="R341" s="5" t="s">
        <v>5</v>
      </c>
      <c r="S341" s="1" t="s">
        <v>445</v>
      </c>
    </row>
    <row r="342" spans="1:19" ht="29" x14ac:dyDescent="0.35">
      <c r="A342" s="4">
        <v>44481</v>
      </c>
      <c r="B342" s="5">
        <f t="shared" si="192"/>
        <v>10</v>
      </c>
      <c r="C342" s="5">
        <f t="shared" si="193"/>
        <v>2021</v>
      </c>
      <c r="D342" s="5" t="s">
        <v>421</v>
      </c>
      <c r="E342" s="5" t="s">
        <v>418</v>
      </c>
      <c r="F342" s="1" t="s">
        <v>419</v>
      </c>
      <c r="G342" s="98" t="s">
        <v>424</v>
      </c>
      <c r="H342" s="5">
        <v>4</v>
      </c>
      <c r="I342" s="5" t="s">
        <v>5</v>
      </c>
      <c r="J342" s="5">
        <v>0</v>
      </c>
      <c r="K342" s="4">
        <f t="shared" si="188"/>
        <v>44481</v>
      </c>
      <c r="L342" s="5">
        <f t="shared" si="189"/>
        <v>10</v>
      </c>
      <c r="M342" s="5">
        <f t="shared" si="190"/>
        <v>2021</v>
      </c>
      <c r="N342" s="7">
        <v>1350</v>
      </c>
      <c r="O342" s="7">
        <f t="shared" si="191"/>
        <v>-1350</v>
      </c>
      <c r="P342" s="7">
        <f t="shared" si="186"/>
        <v>0</v>
      </c>
      <c r="Q342" s="8">
        <f t="shared" si="178"/>
        <v>498775.34999999992</v>
      </c>
      <c r="R342" s="5" t="s">
        <v>5</v>
      </c>
      <c r="S342" s="1" t="s">
        <v>445</v>
      </c>
    </row>
    <row r="343" spans="1:19" x14ac:dyDescent="0.35">
      <c r="A343" s="4">
        <v>44482</v>
      </c>
      <c r="B343" s="5">
        <f t="shared" si="192"/>
        <v>10</v>
      </c>
      <c r="C343" s="5">
        <f t="shared" si="193"/>
        <v>2021</v>
      </c>
      <c r="D343" s="5" t="s">
        <v>425</v>
      </c>
      <c r="E343" s="5" t="s">
        <v>409</v>
      </c>
      <c r="F343" s="1" t="s">
        <v>410</v>
      </c>
      <c r="G343" s="70" t="s">
        <v>309</v>
      </c>
      <c r="H343" s="5">
        <v>2</v>
      </c>
      <c r="I343" s="5" t="s">
        <v>5</v>
      </c>
      <c r="J343" s="5">
        <v>0</v>
      </c>
      <c r="K343" s="4">
        <f t="shared" ref="K343:K385" si="194">A343+J343</f>
        <v>44482</v>
      </c>
      <c r="L343" s="5">
        <f t="shared" ref="L343:L389" si="195">MONTH(K343)</f>
        <v>10</v>
      </c>
      <c r="M343" s="5">
        <f t="shared" ref="M343:M385" si="196">YEAR(K343)</f>
        <v>2021</v>
      </c>
      <c r="N343" s="7">
        <v>3696</v>
      </c>
      <c r="O343" s="7">
        <f t="shared" si="191"/>
        <v>-3696</v>
      </c>
      <c r="P343" s="7">
        <f t="shared" si="186"/>
        <v>0</v>
      </c>
      <c r="Q343" s="8">
        <f t="shared" si="178"/>
        <v>502471.34999999992</v>
      </c>
      <c r="R343" s="5" t="s">
        <v>5</v>
      </c>
      <c r="S343" s="1" t="s">
        <v>446</v>
      </c>
    </row>
    <row r="344" spans="1:19" x14ac:dyDescent="0.35">
      <c r="A344" s="4">
        <v>44482</v>
      </c>
      <c r="B344" s="5">
        <f t="shared" si="192"/>
        <v>10</v>
      </c>
      <c r="C344" s="5">
        <f t="shared" si="193"/>
        <v>2021</v>
      </c>
      <c r="D344" s="5" t="s">
        <v>425</v>
      </c>
      <c r="E344" s="5" t="s">
        <v>409</v>
      </c>
      <c r="F344" s="1" t="s">
        <v>410</v>
      </c>
      <c r="G344" s="92" t="s">
        <v>426</v>
      </c>
      <c r="H344" s="5">
        <v>2</v>
      </c>
      <c r="I344" s="5" t="s">
        <v>5</v>
      </c>
      <c r="J344" s="5">
        <v>0</v>
      </c>
      <c r="K344" s="4">
        <f t="shared" si="194"/>
        <v>44482</v>
      </c>
      <c r="L344" s="5">
        <f t="shared" si="195"/>
        <v>10</v>
      </c>
      <c r="M344" s="5">
        <f t="shared" si="196"/>
        <v>2021</v>
      </c>
      <c r="N344" s="7">
        <v>950.4</v>
      </c>
      <c r="O344" s="7">
        <f t="shared" si="191"/>
        <v>-950.4</v>
      </c>
      <c r="P344" s="7">
        <f t="shared" si="186"/>
        <v>0</v>
      </c>
      <c r="Q344" s="8">
        <f t="shared" si="178"/>
        <v>503421.74999999994</v>
      </c>
      <c r="R344" s="5" t="s">
        <v>5</v>
      </c>
      <c r="S344" s="1" t="s">
        <v>446</v>
      </c>
    </row>
    <row r="345" spans="1:19" x14ac:dyDescent="0.35">
      <c r="A345" s="4">
        <v>44482</v>
      </c>
      <c r="B345" s="5">
        <f t="shared" si="192"/>
        <v>10</v>
      </c>
      <c r="C345" s="5">
        <f t="shared" si="193"/>
        <v>2021</v>
      </c>
      <c r="D345" s="5" t="s">
        <v>425</v>
      </c>
      <c r="E345" s="5" t="s">
        <v>409</v>
      </c>
      <c r="F345" s="1" t="s">
        <v>410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194"/>
        <v>44482</v>
      </c>
      <c r="L345" s="5">
        <f t="shared" si="195"/>
        <v>10</v>
      </c>
      <c r="M345" s="5">
        <f t="shared" si="196"/>
        <v>2021</v>
      </c>
      <c r="N345" s="7">
        <v>360</v>
      </c>
      <c r="O345" s="7">
        <f t="shared" si="191"/>
        <v>-360</v>
      </c>
      <c r="P345" s="7">
        <f t="shared" si="186"/>
        <v>0</v>
      </c>
      <c r="Q345" s="8">
        <f t="shared" si="178"/>
        <v>503781.74999999994</v>
      </c>
      <c r="R345" s="5" t="s">
        <v>5</v>
      </c>
      <c r="S345" s="1" t="s">
        <v>446</v>
      </c>
    </row>
    <row r="346" spans="1:19" x14ac:dyDescent="0.35">
      <c r="A346" s="4">
        <v>44483</v>
      </c>
      <c r="B346" s="5">
        <f t="shared" si="192"/>
        <v>10</v>
      </c>
      <c r="C346" s="5">
        <f t="shared" si="193"/>
        <v>2021</v>
      </c>
      <c r="D346" s="5" t="s">
        <v>427</v>
      </c>
      <c r="E346" s="5" t="s">
        <v>409</v>
      </c>
      <c r="F346" s="1" t="s">
        <v>410</v>
      </c>
      <c r="G346" s="98" t="s">
        <v>428</v>
      </c>
      <c r="H346" s="5">
        <v>6</v>
      </c>
      <c r="I346" s="5" t="s">
        <v>5</v>
      </c>
      <c r="J346" s="5">
        <v>0</v>
      </c>
      <c r="K346" s="4">
        <f t="shared" si="194"/>
        <v>44483</v>
      </c>
      <c r="L346" s="5">
        <f t="shared" si="195"/>
        <v>10</v>
      </c>
      <c r="M346" s="5">
        <f t="shared" si="196"/>
        <v>2021</v>
      </c>
      <c r="N346" s="7">
        <v>300</v>
      </c>
      <c r="O346" s="7">
        <f t="shared" si="191"/>
        <v>-300</v>
      </c>
      <c r="P346" s="7">
        <f t="shared" si="186"/>
        <v>0</v>
      </c>
      <c r="Q346" s="8">
        <f t="shared" si="178"/>
        <v>504081.74999999994</v>
      </c>
      <c r="R346" s="5" t="s">
        <v>5</v>
      </c>
      <c r="S346" s="1" t="s">
        <v>446</v>
      </c>
    </row>
    <row r="347" spans="1:19" x14ac:dyDescent="0.35">
      <c r="A347" s="4">
        <v>44483</v>
      </c>
      <c r="B347" s="5">
        <f t="shared" si="192"/>
        <v>10</v>
      </c>
      <c r="C347" s="5">
        <f t="shared" si="193"/>
        <v>2021</v>
      </c>
      <c r="D347" s="5" t="s">
        <v>427</v>
      </c>
      <c r="E347" s="5" t="s">
        <v>409</v>
      </c>
      <c r="F347" s="1" t="s">
        <v>410</v>
      </c>
      <c r="G347" s="98" t="s">
        <v>46</v>
      </c>
      <c r="H347" s="5">
        <v>1</v>
      </c>
      <c r="I347" s="5" t="s">
        <v>5</v>
      </c>
      <c r="J347" s="5">
        <v>0</v>
      </c>
      <c r="K347" s="4">
        <f t="shared" si="194"/>
        <v>44483</v>
      </c>
      <c r="L347" s="5">
        <f t="shared" si="195"/>
        <v>10</v>
      </c>
      <c r="M347" s="5">
        <f t="shared" si="196"/>
        <v>2021</v>
      </c>
      <c r="N347" s="7">
        <v>100</v>
      </c>
      <c r="O347" s="7">
        <f t="shared" si="191"/>
        <v>-100</v>
      </c>
      <c r="P347" s="7">
        <f t="shared" si="186"/>
        <v>0</v>
      </c>
      <c r="Q347" s="8">
        <f t="shared" si="178"/>
        <v>504181.74999999994</v>
      </c>
      <c r="R347" s="5" t="s">
        <v>5</v>
      </c>
      <c r="S347" s="1" t="s">
        <v>446</v>
      </c>
    </row>
    <row r="348" spans="1:19" x14ac:dyDescent="0.35">
      <c r="A348" s="4">
        <v>44483</v>
      </c>
      <c r="B348" s="5">
        <f t="shared" si="192"/>
        <v>10</v>
      </c>
      <c r="C348" s="5">
        <f t="shared" si="193"/>
        <v>2021</v>
      </c>
      <c r="D348" s="5" t="s">
        <v>429</v>
      </c>
      <c r="E348" s="5" t="s">
        <v>61</v>
      </c>
      <c r="F348" s="1" t="s">
        <v>60</v>
      </c>
      <c r="G348" s="2" t="s">
        <v>367</v>
      </c>
      <c r="H348" s="5">
        <v>10</v>
      </c>
      <c r="I348" s="5" t="s">
        <v>51</v>
      </c>
      <c r="J348" s="5">
        <v>60</v>
      </c>
      <c r="K348" s="4">
        <f t="shared" si="194"/>
        <v>44543</v>
      </c>
      <c r="L348" s="5">
        <f t="shared" si="195"/>
        <v>12</v>
      </c>
      <c r="M348" s="5">
        <f t="shared" si="196"/>
        <v>2021</v>
      </c>
      <c r="N348" s="7">
        <v>5100</v>
      </c>
      <c r="P348" s="7">
        <f t="shared" si="186"/>
        <v>5100</v>
      </c>
      <c r="Q348" s="8">
        <f t="shared" si="178"/>
        <v>509281.74999999994</v>
      </c>
      <c r="R348" s="5" t="s">
        <v>91</v>
      </c>
      <c r="S348" s="12"/>
    </row>
    <row r="349" spans="1:19" x14ac:dyDescent="0.35">
      <c r="A349" s="4">
        <v>44484</v>
      </c>
      <c r="B349" s="5">
        <f t="shared" si="192"/>
        <v>10</v>
      </c>
      <c r="C349" s="5">
        <f t="shared" si="193"/>
        <v>2021</v>
      </c>
      <c r="D349" s="5" t="s">
        <v>430</v>
      </c>
      <c r="E349" s="5" t="s">
        <v>263</v>
      </c>
      <c r="F349" s="1" t="s">
        <v>268</v>
      </c>
      <c r="G349" s="98" t="s">
        <v>431</v>
      </c>
      <c r="H349" s="5">
        <v>3</v>
      </c>
      <c r="I349" s="5" t="s">
        <v>5</v>
      </c>
      <c r="J349" s="5">
        <v>0</v>
      </c>
      <c r="K349" s="4">
        <f t="shared" si="194"/>
        <v>44484</v>
      </c>
      <c r="L349" s="5">
        <f t="shared" si="195"/>
        <v>10</v>
      </c>
      <c r="M349" s="5">
        <f t="shared" si="196"/>
        <v>2021</v>
      </c>
      <c r="N349" s="7">
        <v>2025</v>
      </c>
      <c r="O349" s="7">
        <f t="shared" si="191"/>
        <v>-2025</v>
      </c>
      <c r="P349" s="7">
        <f t="shared" si="186"/>
        <v>0</v>
      </c>
      <c r="Q349" s="8">
        <f t="shared" si="178"/>
        <v>511306.74999999994</v>
      </c>
      <c r="R349" s="5" t="s">
        <v>5</v>
      </c>
      <c r="S349" s="12" t="s">
        <v>448</v>
      </c>
    </row>
    <row r="350" spans="1:19" ht="29" x14ac:dyDescent="0.35">
      <c r="A350" s="4">
        <v>44484</v>
      </c>
      <c r="B350" s="5">
        <f t="shared" ref="B350:B358" si="197">MONTH(A350)</f>
        <v>10</v>
      </c>
      <c r="C350" s="5">
        <f t="shared" ref="C350:C358" si="198">YEAR(A350)</f>
        <v>2021</v>
      </c>
      <c r="D350" s="5" t="s">
        <v>430</v>
      </c>
      <c r="E350" s="5" t="s">
        <v>263</v>
      </c>
      <c r="F350" s="1" t="s">
        <v>268</v>
      </c>
      <c r="G350" s="98" t="s">
        <v>423</v>
      </c>
      <c r="H350" s="5">
        <v>2</v>
      </c>
      <c r="I350" s="5" t="s">
        <v>5</v>
      </c>
      <c r="J350" s="5">
        <v>0</v>
      </c>
      <c r="K350" s="4">
        <f t="shared" si="194"/>
        <v>44484</v>
      </c>
      <c r="L350" s="5">
        <f t="shared" si="195"/>
        <v>10</v>
      </c>
      <c r="M350" s="5">
        <f t="shared" si="196"/>
        <v>2021</v>
      </c>
      <c r="N350" s="7">
        <v>516</v>
      </c>
      <c r="O350" s="7">
        <f t="shared" si="191"/>
        <v>-516</v>
      </c>
      <c r="P350" s="7">
        <f t="shared" si="186"/>
        <v>0</v>
      </c>
      <c r="Q350" s="8">
        <f t="shared" si="178"/>
        <v>511822.74999999994</v>
      </c>
      <c r="R350" s="5" t="s">
        <v>5</v>
      </c>
      <c r="S350" s="12" t="s">
        <v>448</v>
      </c>
    </row>
    <row r="351" spans="1:19" x14ac:dyDescent="0.35">
      <c r="A351" s="4">
        <v>44484</v>
      </c>
      <c r="B351" s="5">
        <f t="shared" si="197"/>
        <v>10</v>
      </c>
      <c r="C351" s="5">
        <f t="shared" si="198"/>
        <v>2021</v>
      </c>
      <c r="D351" s="5" t="s">
        <v>430</v>
      </c>
      <c r="E351" s="5" t="s">
        <v>263</v>
      </c>
      <c r="F351" s="1" t="s">
        <v>268</v>
      </c>
      <c r="G351" s="98" t="s">
        <v>66</v>
      </c>
      <c r="H351" s="5">
        <v>1</v>
      </c>
      <c r="I351" s="5" t="s">
        <v>5</v>
      </c>
      <c r="J351" s="5">
        <v>0</v>
      </c>
      <c r="K351" s="4">
        <f t="shared" si="194"/>
        <v>44484</v>
      </c>
      <c r="L351" s="5">
        <f t="shared" si="195"/>
        <v>10</v>
      </c>
      <c r="M351" s="5">
        <f t="shared" si="196"/>
        <v>2021</v>
      </c>
      <c r="N351" s="7">
        <v>55</v>
      </c>
      <c r="O351" s="7">
        <f t="shared" si="191"/>
        <v>-55</v>
      </c>
      <c r="P351" s="7">
        <f t="shared" si="186"/>
        <v>0</v>
      </c>
      <c r="Q351" s="8">
        <f t="shared" si="178"/>
        <v>511877.74999999994</v>
      </c>
      <c r="R351" s="5" t="s">
        <v>5</v>
      </c>
      <c r="S351" s="12" t="s">
        <v>448</v>
      </c>
    </row>
    <row r="352" spans="1:19" x14ac:dyDescent="0.35">
      <c r="A352" s="4">
        <v>44484</v>
      </c>
      <c r="B352" s="5">
        <f t="shared" si="197"/>
        <v>10</v>
      </c>
      <c r="C352" s="5">
        <f t="shared" si="198"/>
        <v>2021</v>
      </c>
      <c r="D352" s="5" t="s">
        <v>430</v>
      </c>
      <c r="E352" s="5" t="s">
        <v>263</v>
      </c>
      <c r="F352" s="1" t="s">
        <v>268</v>
      </c>
      <c r="G352" s="98" t="s">
        <v>388</v>
      </c>
      <c r="H352" s="5">
        <v>1</v>
      </c>
      <c r="I352" s="5" t="s">
        <v>5</v>
      </c>
      <c r="J352" s="5">
        <v>0</v>
      </c>
      <c r="K352" s="4">
        <f t="shared" si="194"/>
        <v>44484</v>
      </c>
      <c r="L352" s="5">
        <f t="shared" si="195"/>
        <v>10</v>
      </c>
      <c r="M352" s="5">
        <f t="shared" si="196"/>
        <v>2021</v>
      </c>
      <c r="N352" s="7">
        <v>80</v>
      </c>
      <c r="O352" s="7">
        <f t="shared" si="191"/>
        <v>-80</v>
      </c>
      <c r="P352" s="7">
        <f t="shared" si="186"/>
        <v>0</v>
      </c>
      <c r="Q352" s="8">
        <f t="shared" si="178"/>
        <v>511957.74999999994</v>
      </c>
      <c r="R352" s="5" t="s">
        <v>5</v>
      </c>
      <c r="S352" s="12" t="s">
        <v>448</v>
      </c>
    </row>
    <row r="353" spans="1:19" x14ac:dyDescent="0.35">
      <c r="A353" s="4">
        <v>44484</v>
      </c>
      <c r="B353" s="5">
        <f t="shared" si="197"/>
        <v>10</v>
      </c>
      <c r="C353" s="5">
        <f t="shared" si="198"/>
        <v>2021</v>
      </c>
      <c r="D353" s="5" t="s">
        <v>434</v>
      </c>
      <c r="E353" s="5" t="s">
        <v>34</v>
      </c>
      <c r="F353" s="1" t="s">
        <v>35</v>
      </c>
      <c r="G353" s="98" t="s">
        <v>69</v>
      </c>
      <c r="H353" s="5">
        <v>1</v>
      </c>
      <c r="I353" s="5" t="s">
        <v>5</v>
      </c>
      <c r="J353" s="5">
        <v>0</v>
      </c>
      <c r="K353" s="4">
        <f t="shared" si="194"/>
        <v>44484</v>
      </c>
      <c r="L353" s="5">
        <f t="shared" si="195"/>
        <v>10</v>
      </c>
      <c r="M353" s="5">
        <f t="shared" si="196"/>
        <v>2021</v>
      </c>
      <c r="N353" s="7">
        <v>1826</v>
      </c>
      <c r="P353" s="7">
        <f t="shared" si="186"/>
        <v>1826</v>
      </c>
      <c r="Q353" s="8">
        <f t="shared" si="178"/>
        <v>513783.74999999994</v>
      </c>
      <c r="R353" s="5" t="s">
        <v>5</v>
      </c>
      <c r="S353" s="12"/>
    </row>
    <row r="354" spans="1:19" x14ac:dyDescent="0.35">
      <c r="A354" s="4">
        <v>44484</v>
      </c>
      <c r="B354" s="5">
        <f t="shared" si="197"/>
        <v>10</v>
      </c>
      <c r="C354" s="5">
        <f t="shared" si="198"/>
        <v>2021</v>
      </c>
      <c r="D354" s="5" t="s">
        <v>434</v>
      </c>
      <c r="E354" s="5" t="s">
        <v>34</v>
      </c>
      <c r="F354" s="1" t="s">
        <v>35</v>
      </c>
      <c r="G354" s="98" t="s">
        <v>46</v>
      </c>
      <c r="H354" s="5">
        <v>1</v>
      </c>
      <c r="I354" s="5" t="s">
        <v>5</v>
      </c>
      <c r="J354" s="5">
        <v>0</v>
      </c>
      <c r="K354" s="4">
        <f t="shared" si="194"/>
        <v>44484</v>
      </c>
      <c r="L354" s="5">
        <f t="shared" si="195"/>
        <v>10</v>
      </c>
      <c r="M354" s="5">
        <f t="shared" si="196"/>
        <v>2021</v>
      </c>
      <c r="N354" s="7">
        <v>100</v>
      </c>
      <c r="P354" s="7">
        <f t="shared" si="186"/>
        <v>100</v>
      </c>
      <c r="Q354" s="8">
        <f t="shared" si="178"/>
        <v>513883.74999999994</v>
      </c>
      <c r="R354" s="5" t="s">
        <v>5</v>
      </c>
      <c r="S354" s="12"/>
    </row>
    <row r="355" spans="1:19" ht="31" x14ac:dyDescent="0.35">
      <c r="A355" s="4">
        <v>44484</v>
      </c>
      <c r="B355" s="5">
        <f t="shared" si="197"/>
        <v>10</v>
      </c>
      <c r="C355" s="5">
        <f t="shared" si="198"/>
        <v>2021</v>
      </c>
      <c r="D355" s="5" t="s">
        <v>435</v>
      </c>
      <c r="E355" s="5" t="s">
        <v>418</v>
      </c>
      <c r="F355" s="1" t="s">
        <v>419</v>
      </c>
      <c r="G355" s="106" t="s">
        <v>224</v>
      </c>
      <c r="H355" s="5">
        <v>2</v>
      </c>
      <c r="I355" s="5" t="s">
        <v>5</v>
      </c>
      <c r="J355" s="5">
        <v>0</v>
      </c>
      <c r="K355" s="4">
        <f t="shared" si="194"/>
        <v>44484</v>
      </c>
      <c r="L355" s="5">
        <f t="shared" si="195"/>
        <v>10</v>
      </c>
      <c r="M355" s="5">
        <f t="shared" si="196"/>
        <v>2021</v>
      </c>
      <c r="N355" s="7">
        <v>636.4</v>
      </c>
      <c r="O355" s="7">
        <f t="shared" ref="O355:O356" si="199">-N355</f>
        <v>-636.4</v>
      </c>
      <c r="P355" s="7">
        <f t="shared" si="186"/>
        <v>0</v>
      </c>
      <c r="Q355" s="8">
        <f t="shared" si="178"/>
        <v>514520.14999999997</v>
      </c>
      <c r="R355" s="5" t="s">
        <v>5</v>
      </c>
      <c r="S355" s="1" t="s">
        <v>447</v>
      </c>
    </row>
    <row r="356" spans="1:19" ht="29" x14ac:dyDescent="0.35">
      <c r="A356" s="4">
        <v>44484</v>
      </c>
      <c r="B356" s="5">
        <f t="shared" si="197"/>
        <v>10</v>
      </c>
      <c r="C356" s="5">
        <f t="shared" si="198"/>
        <v>2021</v>
      </c>
      <c r="D356" s="5" t="s">
        <v>435</v>
      </c>
      <c r="E356" s="5" t="s">
        <v>418</v>
      </c>
      <c r="F356" s="1" t="s">
        <v>419</v>
      </c>
      <c r="G356" s="98" t="s">
        <v>424</v>
      </c>
      <c r="H356" s="5">
        <v>2</v>
      </c>
      <c r="I356" s="5" t="s">
        <v>5</v>
      </c>
      <c r="J356" s="5">
        <v>0</v>
      </c>
      <c r="K356" s="4">
        <f t="shared" si="194"/>
        <v>44484</v>
      </c>
      <c r="L356" s="5">
        <f t="shared" si="195"/>
        <v>10</v>
      </c>
      <c r="M356" s="5">
        <f t="shared" si="196"/>
        <v>2021</v>
      </c>
      <c r="N356" s="7">
        <v>675</v>
      </c>
      <c r="O356" s="7">
        <f t="shared" si="199"/>
        <v>-675</v>
      </c>
      <c r="P356" s="7">
        <f t="shared" si="186"/>
        <v>0</v>
      </c>
      <c r="Q356" s="8">
        <f t="shared" si="178"/>
        <v>515195.14999999997</v>
      </c>
      <c r="R356" s="5" t="s">
        <v>5</v>
      </c>
      <c r="S356" s="1" t="s">
        <v>447</v>
      </c>
    </row>
    <row r="357" spans="1:19" x14ac:dyDescent="0.35">
      <c r="A357" s="4">
        <v>44487</v>
      </c>
      <c r="B357" s="5">
        <f t="shared" si="197"/>
        <v>10</v>
      </c>
      <c r="C357" s="5">
        <f t="shared" si="198"/>
        <v>2021</v>
      </c>
      <c r="D357" s="5" t="s">
        <v>436</v>
      </c>
      <c r="E357" s="5" t="s">
        <v>418</v>
      </c>
      <c r="F357" s="1" t="s">
        <v>419</v>
      </c>
      <c r="G357" s="98" t="s">
        <v>439</v>
      </c>
      <c r="H357" s="5">
        <v>2</v>
      </c>
      <c r="I357" s="5" t="s">
        <v>5</v>
      </c>
      <c r="J357" s="5">
        <v>0</v>
      </c>
      <c r="K357" s="4">
        <f t="shared" si="194"/>
        <v>44487</v>
      </c>
      <c r="L357" s="5">
        <f t="shared" si="195"/>
        <v>10</v>
      </c>
      <c r="M357" s="5">
        <f t="shared" si="196"/>
        <v>2021</v>
      </c>
      <c r="N357" s="7">
        <v>3825</v>
      </c>
      <c r="P357" s="7">
        <f t="shared" si="186"/>
        <v>3825</v>
      </c>
      <c r="Q357" s="8">
        <f t="shared" si="178"/>
        <v>519020.14999999997</v>
      </c>
      <c r="R357" s="5" t="s">
        <v>5</v>
      </c>
      <c r="S357" s="12"/>
    </row>
    <row r="358" spans="1:19" x14ac:dyDescent="0.35">
      <c r="A358" s="4">
        <v>44487</v>
      </c>
      <c r="B358" s="5">
        <f t="shared" si="197"/>
        <v>10</v>
      </c>
      <c r="C358" s="5">
        <f t="shared" si="198"/>
        <v>2021</v>
      </c>
      <c r="D358" s="5" t="s">
        <v>436</v>
      </c>
      <c r="E358" s="5" t="s">
        <v>418</v>
      </c>
      <c r="F358" s="1" t="s">
        <v>419</v>
      </c>
      <c r="G358" s="98" t="s">
        <v>99</v>
      </c>
      <c r="H358" s="5">
        <v>2</v>
      </c>
      <c r="I358" s="5" t="s">
        <v>5</v>
      </c>
      <c r="J358" s="5">
        <v>0</v>
      </c>
      <c r="K358" s="4">
        <f t="shared" si="194"/>
        <v>44487</v>
      </c>
      <c r="L358" s="5">
        <f t="shared" si="195"/>
        <v>10</v>
      </c>
      <c r="M358" s="5">
        <f t="shared" si="196"/>
        <v>2021</v>
      </c>
      <c r="N358" s="7">
        <v>3740</v>
      </c>
      <c r="P358" s="7">
        <f t="shared" si="186"/>
        <v>3740</v>
      </c>
      <c r="Q358" s="8">
        <f t="shared" si="178"/>
        <v>522760.14999999997</v>
      </c>
      <c r="R358" s="5" t="s">
        <v>5</v>
      </c>
      <c r="S358" s="12"/>
    </row>
    <row r="359" spans="1:19" ht="29" x14ac:dyDescent="0.35">
      <c r="A359" s="4">
        <v>44487</v>
      </c>
      <c r="B359" s="5">
        <f t="shared" ref="B359:B368" si="200">MONTH(A359)</f>
        <v>10</v>
      </c>
      <c r="C359" s="5">
        <f t="shared" ref="C359:C368" si="201">YEAR(A359)</f>
        <v>2021</v>
      </c>
      <c r="D359" s="5" t="s">
        <v>436</v>
      </c>
      <c r="E359" s="5" t="s">
        <v>418</v>
      </c>
      <c r="F359" s="1" t="s">
        <v>419</v>
      </c>
      <c r="G359" s="98" t="s">
        <v>423</v>
      </c>
      <c r="H359" s="5">
        <v>6</v>
      </c>
      <c r="I359" s="5" t="s">
        <v>5</v>
      </c>
      <c r="J359" s="5">
        <v>0</v>
      </c>
      <c r="K359" s="4">
        <f t="shared" si="194"/>
        <v>44487</v>
      </c>
      <c r="L359" s="5">
        <f t="shared" si="195"/>
        <v>10</v>
      </c>
      <c r="M359" s="5">
        <f t="shared" si="196"/>
        <v>2021</v>
      </c>
      <c r="N359" s="7">
        <v>1909.2</v>
      </c>
      <c r="P359" s="7">
        <f t="shared" si="186"/>
        <v>1909.2</v>
      </c>
      <c r="Q359" s="8">
        <f t="shared" si="178"/>
        <v>524669.35</v>
      </c>
      <c r="R359" s="5" t="s">
        <v>5</v>
      </c>
      <c r="S359" s="12"/>
    </row>
    <row r="360" spans="1:19" x14ac:dyDescent="0.35">
      <c r="A360" s="4">
        <v>44487</v>
      </c>
      <c r="B360" s="5">
        <f t="shared" si="200"/>
        <v>10</v>
      </c>
      <c r="C360" s="5">
        <f t="shared" si="201"/>
        <v>2021</v>
      </c>
      <c r="D360" s="5" t="s">
        <v>436</v>
      </c>
      <c r="E360" s="5" t="s">
        <v>418</v>
      </c>
      <c r="F360" s="1" t="s">
        <v>419</v>
      </c>
      <c r="G360" s="98" t="s">
        <v>66</v>
      </c>
      <c r="H360" s="5">
        <v>7</v>
      </c>
      <c r="I360" s="5" t="s">
        <v>5</v>
      </c>
      <c r="J360" s="5">
        <v>0</v>
      </c>
      <c r="K360" s="4">
        <f t="shared" si="194"/>
        <v>44487</v>
      </c>
      <c r="L360" s="5">
        <f t="shared" si="195"/>
        <v>10</v>
      </c>
      <c r="M360" s="5">
        <f t="shared" si="196"/>
        <v>2021</v>
      </c>
      <c r="N360" s="7">
        <v>437.5</v>
      </c>
      <c r="P360" s="7">
        <f t="shared" si="186"/>
        <v>437.5</v>
      </c>
      <c r="Q360" s="8">
        <f t="shared" si="178"/>
        <v>525106.85</v>
      </c>
      <c r="R360" s="5" t="s">
        <v>5</v>
      </c>
      <c r="S360" s="12"/>
    </row>
    <row r="361" spans="1:19" x14ac:dyDescent="0.35">
      <c r="A361" s="4">
        <v>44487</v>
      </c>
      <c r="B361" s="5">
        <f t="shared" si="200"/>
        <v>10</v>
      </c>
      <c r="C361" s="5">
        <f t="shared" si="201"/>
        <v>2021</v>
      </c>
      <c r="D361" s="5" t="s">
        <v>436</v>
      </c>
      <c r="E361" s="5" t="s">
        <v>418</v>
      </c>
      <c r="F361" s="1" t="s">
        <v>419</v>
      </c>
      <c r="G361" s="98" t="s">
        <v>388</v>
      </c>
      <c r="H361" s="5">
        <v>2</v>
      </c>
      <c r="I361" s="5" t="s">
        <v>5</v>
      </c>
      <c r="J361" s="5">
        <v>0</v>
      </c>
      <c r="K361" s="4">
        <f t="shared" si="194"/>
        <v>44487</v>
      </c>
      <c r="L361" s="5">
        <f t="shared" si="195"/>
        <v>10</v>
      </c>
      <c r="M361" s="5">
        <f t="shared" si="196"/>
        <v>2021</v>
      </c>
      <c r="N361" s="7">
        <v>160</v>
      </c>
      <c r="P361" s="7">
        <f t="shared" si="186"/>
        <v>160</v>
      </c>
      <c r="Q361" s="8">
        <f t="shared" si="178"/>
        <v>525266.85</v>
      </c>
      <c r="R361" s="5" t="s">
        <v>5</v>
      </c>
      <c r="S361" s="12"/>
    </row>
    <row r="362" spans="1:19" ht="29" x14ac:dyDescent="0.35">
      <c r="A362" s="4">
        <v>44487</v>
      </c>
      <c r="B362" s="5">
        <f t="shared" si="200"/>
        <v>10</v>
      </c>
      <c r="C362" s="5">
        <f t="shared" si="201"/>
        <v>2021</v>
      </c>
      <c r="D362" s="5" t="s">
        <v>436</v>
      </c>
      <c r="E362" s="5" t="s">
        <v>418</v>
      </c>
      <c r="F362" s="1" t="s">
        <v>419</v>
      </c>
      <c r="G362" s="98" t="s">
        <v>424</v>
      </c>
      <c r="H362" s="5">
        <v>9</v>
      </c>
      <c r="I362" s="5" t="s">
        <v>5</v>
      </c>
      <c r="J362" s="5">
        <v>0</v>
      </c>
      <c r="K362" s="4">
        <f t="shared" si="194"/>
        <v>44487</v>
      </c>
      <c r="L362" s="5">
        <f t="shared" si="195"/>
        <v>10</v>
      </c>
      <c r="M362" s="5">
        <f t="shared" si="196"/>
        <v>2021</v>
      </c>
      <c r="N362" s="7">
        <v>3037.5</v>
      </c>
      <c r="P362" s="7">
        <f t="shared" si="186"/>
        <v>3037.5</v>
      </c>
      <c r="Q362" s="8">
        <f t="shared" si="178"/>
        <v>528304.35</v>
      </c>
      <c r="R362" s="5" t="s">
        <v>5</v>
      </c>
      <c r="S362" s="12"/>
    </row>
    <row r="363" spans="1:19" x14ac:dyDescent="0.35">
      <c r="A363" s="4">
        <v>44488</v>
      </c>
      <c r="B363" s="5">
        <f t="shared" si="200"/>
        <v>10</v>
      </c>
      <c r="C363" s="5">
        <f t="shared" si="201"/>
        <v>2021</v>
      </c>
      <c r="D363" s="5" t="s">
        <v>437</v>
      </c>
      <c r="E363" s="5" t="s">
        <v>418</v>
      </c>
      <c r="F363" s="1" t="s">
        <v>419</v>
      </c>
      <c r="G363" s="98" t="s">
        <v>440</v>
      </c>
      <c r="H363" s="5">
        <v>1</v>
      </c>
      <c r="I363" s="5" t="s">
        <v>5</v>
      </c>
      <c r="J363" s="5">
        <v>0</v>
      </c>
      <c r="K363" s="4">
        <f t="shared" si="194"/>
        <v>44488</v>
      </c>
      <c r="L363" s="5">
        <f t="shared" si="195"/>
        <v>10</v>
      </c>
      <c r="M363" s="5">
        <f t="shared" si="196"/>
        <v>2021</v>
      </c>
      <c r="N363" s="7">
        <v>1000</v>
      </c>
      <c r="P363" s="7">
        <f t="shared" si="186"/>
        <v>1000</v>
      </c>
      <c r="Q363" s="8">
        <f t="shared" ref="Q363:Q366" si="202">SUM(Q362+N363)</f>
        <v>529304.35</v>
      </c>
      <c r="R363" s="5" t="s">
        <v>5</v>
      </c>
      <c r="S363" s="12"/>
    </row>
    <row r="364" spans="1:19" x14ac:dyDescent="0.35">
      <c r="A364" s="4">
        <v>44489</v>
      </c>
      <c r="B364" s="5">
        <f t="shared" si="200"/>
        <v>10</v>
      </c>
      <c r="C364" s="5">
        <f t="shared" si="201"/>
        <v>2021</v>
      </c>
      <c r="D364" s="5" t="s">
        <v>438</v>
      </c>
      <c r="E364" s="5" t="s">
        <v>418</v>
      </c>
      <c r="F364" s="1" t="s">
        <v>419</v>
      </c>
      <c r="G364" s="98" t="s">
        <v>439</v>
      </c>
      <c r="H364" s="5">
        <v>2</v>
      </c>
      <c r="I364" s="5" t="s">
        <v>5</v>
      </c>
      <c r="J364" s="5">
        <v>0</v>
      </c>
      <c r="K364" s="4">
        <f t="shared" si="194"/>
        <v>44489</v>
      </c>
      <c r="L364" s="5">
        <f t="shared" si="195"/>
        <v>10</v>
      </c>
      <c r="M364" s="5">
        <f t="shared" si="196"/>
        <v>2021</v>
      </c>
      <c r="N364" s="7">
        <v>3825</v>
      </c>
      <c r="P364" s="7">
        <f t="shared" si="186"/>
        <v>3825</v>
      </c>
      <c r="Q364" s="8">
        <f t="shared" si="202"/>
        <v>533129.35</v>
      </c>
      <c r="R364" s="5" t="s">
        <v>5</v>
      </c>
      <c r="S364" s="12"/>
    </row>
    <row r="365" spans="1:19" x14ac:dyDescent="0.35">
      <c r="A365" s="4">
        <v>44489</v>
      </c>
      <c r="B365" s="5">
        <f t="shared" ref="B365:B367" si="203">MONTH(A365)</f>
        <v>10</v>
      </c>
      <c r="C365" s="5">
        <f t="shared" ref="C365:C367" si="204">YEAR(A365)</f>
        <v>2021</v>
      </c>
      <c r="D365" s="5" t="s">
        <v>438</v>
      </c>
      <c r="E365" s="5" t="s">
        <v>418</v>
      </c>
      <c r="F365" s="1" t="s">
        <v>419</v>
      </c>
      <c r="G365" s="98" t="s">
        <v>99</v>
      </c>
      <c r="H365" s="5">
        <v>1</v>
      </c>
      <c r="I365" s="5" t="s">
        <v>5</v>
      </c>
      <c r="J365" s="5">
        <v>0</v>
      </c>
      <c r="K365" s="4">
        <f t="shared" si="194"/>
        <v>44489</v>
      </c>
      <c r="L365" s="5">
        <f t="shared" si="195"/>
        <v>10</v>
      </c>
      <c r="M365" s="5">
        <f t="shared" si="196"/>
        <v>2021</v>
      </c>
      <c r="N365" s="7">
        <v>1870</v>
      </c>
      <c r="P365" s="7">
        <f t="shared" si="186"/>
        <v>1870</v>
      </c>
      <c r="Q365" s="8">
        <f t="shared" si="202"/>
        <v>534999.35</v>
      </c>
      <c r="R365" s="5" t="s">
        <v>5</v>
      </c>
      <c r="S365" s="12"/>
    </row>
    <row r="366" spans="1:19" ht="29" x14ac:dyDescent="0.35">
      <c r="A366" s="4">
        <v>44489</v>
      </c>
      <c r="B366" s="5">
        <f t="shared" si="203"/>
        <v>10</v>
      </c>
      <c r="C366" s="5">
        <f t="shared" si="204"/>
        <v>2021</v>
      </c>
      <c r="D366" s="5" t="s">
        <v>438</v>
      </c>
      <c r="E366" s="5" t="s">
        <v>418</v>
      </c>
      <c r="F366" s="1" t="s">
        <v>419</v>
      </c>
      <c r="G366" s="98" t="s">
        <v>423</v>
      </c>
      <c r="H366" s="5">
        <v>12</v>
      </c>
      <c r="I366" s="5" t="s">
        <v>5</v>
      </c>
      <c r="J366" s="5">
        <v>0</v>
      </c>
      <c r="K366" s="4">
        <f t="shared" si="194"/>
        <v>44489</v>
      </c>
      <c r="L366" s="5">
        <f t="shared" si="195"/>
        <v>10</v>
      </c>
      <c r="M366" s="5">
        <f t="shared" si="196"/>
        <v>2021</v>
      </c>
      <c r="N366" s="7">
        <v>3818.4</v>
      </c>
      <c r="P366" s="7">
        <f t="shared" si="186"/>
        <v>3818.4</v>
      </c>
      <c r="Q366" s="8">
        <f t="shared" si="202"/>
        <v>538817.75</v>
      </c>
      <c r="R366" s="5" t="s">
        <v>5</v>
      </c>
      <c r="S366" s="12"/>
    </row>
    <row r="367" spans="1:19" x14ac:dyDescent="0.35">
      <c r="A367" s="4">
        <v>44489</v>
      </c>
      <c r="B367" s="5">
        <f t="shared" si="203"/>
        <v>10</v>
      </c>
      <c r="C367" s="5">
        <f t="shared" si="204"/>
        <v>2021</v>
      </c>
      <c r="D367" s="5" t="s">
        <v>438</v>
      </c>
      <c r="E367" s="5" t="s">
        <v>418</v>
      </c>
      <c r="F367" s="1" t="s">
        <v>419</v>
      </c>
      <c r="G367" s="98" t="s">
        <v>388</v>
      </c>
      <c r="H367" s="5">
        <v>2</v>
      </c>
      <c r="I367" s="5" t="s">
        <v>5</v>
      </c>
      <c r="J367" s="5">
        <v>0</v>
      </c>
      <c r="K367" s="4">
        <f t="shared" si="194"/>
        <v>44489</v>
      </c>
      <c r="L367" s="5">
        <f t="shared" si="195"/>
        <v>10</v>
      </c>
      <c r="M367" s="5">
        <f t="shared" si="196"/>
        <v>2021</v>
      </c>
      <c r="N367" s="7">
        <v>160</v>
      </c>
      <c r="P367" s="7">
        <f t="shared" si="186"/>
        <v>160</v>
      </c>
      <c r="Q367" s="8">
        <f t="shared" ref="Q367:Q389" si="205">SUM(Q366+N367)</f>
        <v>538977.75</v>
      </c>
      <c r="R367" s="5" t="s">
        <v>5</v>
      </c>
      <c r="S367" s="12"/>
    </row>
    <row r="368" spans="1:19" x14ac:dyDescent="0.35">
      <c r="A368" s="4">
        <v>44492</v>
      </c>
      <c r="B368" s="5">
        <f t="shared" si="200"/>
        <v>10</v>
      </c>
      <c r="C368" s="5">
        <f t="shared" si="201"/>
        <v>2021</v>
      </c>
      <c r="D368" s="5" t="s">
        <v>452</v>
      </c>
      <c r="E368" s="5" t="s">
        <v>53</v>
      </c>
      <c r="F368" s="6" t="s">
        <v>54</v>
      </c>
      <c r="G368" s="98" t="s">
        <v>69</v>
      </c>
      <c r="H368" s="5">
        <v>1</v>
      </c>
      <c r="I368" s="5" t="s">
        <v>5</v>
      </c>
      <c r="J368" s="5">
        <v>0</v>
      </c>
      <c r="K368" s="4">
        <f t="shared" si="194"/>
        <v>44492</v>
      </c>
      <c r="L368" s="5">
        <f t="shared" si="195"/>
        <v>10</v>
      </c>
      <c r="M368" s="5">
        <f t="shared" si="196"/>
        <v>2021</v>
      </c>
      <c r="N368" s="7">
        <v>1892</v>
      </c>
      <c r="O368" s="7">
        <f t="shared" ref="O368:O373" si="206">-N368</f>
        <v>-1892</v>
      </c>
      <c r="P368" s="7">
        <f t="shared" si="186"/>
        <v>0</v>
      </c>
      <c r="Q368" s="8">
        <f t="shared" si="205"/>
        <v>540869.75</v>
      </c>
      <c r="R368" s="5" t="s">
        <v>5</v>
      </c>
      <c r="S368" s="12" t="s">
        <v>463</v>
      </c>
    </row>
    <row r="369" spans="1:19" ht="31" x14ac:dyDescent="0.35">
      <c r="A369" s="4">
        <v>44492</v>
      </c>
      <c r="B369" s="5">
        <f t="shared" ref="B369:B371" si="207">MONTH(A369)</f>
        <v>10</v>
      </c>
      <c r="C369" s="5">
        <f t="shared" ref="C369:C371" si="208">YEAR(A369)</f>
        <v>2021</v>
      </c>
      <c r="D369" s="5" t="s">
        <v>452</v>
      </c>
      <c r="E369" s="5" t="s">
        <v>53</v>
      </c>
      <c r="F369" s="6" t="s">
        <v>54</v>
      </c>
      <c r="G369" s="106" t="s">
        <v>224</v>
      </c>
      <c r="H369" s="5">
        <v>2</v>
      </c>
      <c r="I369" s="5" t="s">
        <v>5</v>
      </c>
      <c r="J369" s="5">
        <v>0</v>
      </c>
      <c r="K369" s="4">
        <f t="shared" si="194"/>
        <v>44492</v>
      </c>
      <c r="L369" s="5">
        <f t="shared" si="195"/>
        <v>10</v>
      </c>
      <c r="M369" s="5">
        <f t="shared" si="196"/>
        <v>2021</v>
      </c>
      <c r="N369" s="7">
        <v>510</v>
      </c>
      <c r="O369" s="7">
        <f t="shared" si="206"/>
        <v>-510</v>
      </c>
      <c r="P369" s="7">
        <f t="shared" si="186"/>
        <v>0</v>
      </c>
      <c r="Q369" s="8">
        <f t="shared" si="205"/>
        <v>541379.75</v>
      </c>
      <c r="R369" s="5" t="s">
        <v>5</v>
      </c>
      <c r="S369" s="12" t="s">
        <v>463</v>
      </c>
    </row>
    <row r="370" spans="1:19" x14ac:dyDescent="0.35">
      <c r="A370" s="4">
        <v>44492</v>
      </c>
      <c r="B370" s="5">
        <f t="shared" si="207"/>
        <v>10</v>
      </c>
      <c r="C370" s="5">
        <f t="shared" si="208"/>
        <v>2021</v>
      </c>
      <c r="D370" s="5" t="s">
        <v>452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194"/>
        <v>44492</v>
      </c>
      <c r="L370" s="5">
        <f t="shared" si="195"/>
        <v>10</v>
      </c>
      <c r="M370" s="5">
        <f t="shared" si="196"/>
        <v>2021</v>
      </c>
      <c r="N370" s="7">
        <v>960</v>
      </c>
      <c r="O370" s="7">
        <f t="shared" si="206"/>
        <v>-960</v>
      </c>
      <c r="P370" s="7">
        <f t="shared" si="186"/>
        <v>0</v>
      </c>
      <c r="Q370" s="8">
        <f t="shared" si="205"/>
        <v>542339.75</v>
      </c>
      <c r="R370" s="5" t="s">
        <v>5</v>
      </c>
      <c r="S370" s="12" t="s">
        <v>463</v>
      </c>
    </row>
    <row r="371" spans="1:19" x14ac:dyDescent="0.35">
      <c r="A371" s="4">
        <v>44495</v>
      </c>
      <c r="B371" s="5">
        <f t="shared" si="207"/>
        <v>10</v>
      </c>
      <c r="C371" s="5">
        <f t="shared" si="208"/>
        <v>2021</v>
      </c>
      <c r="D371" s="5" t="s">
        <v>453</v>
      </c>
      <c r="E371" s="5" t="s">
        <v>6</v>
      </c>
      <c r="F371" s="1" t="s">
        <v>7</v>
      </c>
      <c r="G371" s="98" t="s">
        <v>69</v>
      </c>
      <c r="H371" s="5">
        <v>2</v>
      </c>
      <c r="I371" s="5" t="s">
        <v>5</v>
      </c>
      <c r="J371" s="5">
        <v>0</v>
      </c>
      <c r="K371" s="4">
        <f t="shared" si="194"/>
        <v>44495</v>
      </c>
      <c r="L371" s="5">
        <f t="shared" si="195"/>
        <v>10</v>
      </c>
      <c r="M371" s="5">
        <f t="shared" si="196"/>
        <v>2021</v>
      </c>
      <c r="N371" s="7">
        <v>3740</v>
      </c>
      <c r="O371" s="7">
        <f t="shared" si="206"/>
        <v>-3740</v>
      </c>
      <c r="P371" s="7">
        <f t="shared" si="186"/>
        <v>0</v>
      </c>
      <c r="Q371" s="8">
        <f t="shared" si="205"/>
        <v>546079.75</v>
      </c>
      <c r="R371" s="5" t="s">
        <v>5</v>
      </c>
      <c r="S371" s="12" t="s">
        <v>461</v>
      </c>
    </row>
    <row r="372" spans="1:19" ht="31" x14ac:dyDescent="0.35">
      <c r="A372" s="4">
        <v>44495</v>
      </c>
      <c r="B372" s="5">
        <f t="shared" ref="B372:B380" si="209">MONTH(A372)</f>
        <v>10</v>
      </c>
      <c r="C372" s="5">
        <f t="shared" ref="C372:C380" si="210">YEAR(A372)</f>
        <v>2021</v>
      </c>
      <c r="D372" s="5" t="s">
        <v>453</v>
      </c>
      <c r="E372" s="5" t="s">
        <v>6</v>
      </c>
      <c r="F372" s="1" t="s">
        <v>7</v>
      </c>
      <c r="G372" s="106" t="s">
        <v>224</v>
      </c>
      <c r="H372" s="5">
        <v>8</v>
      </c>
      <c r="I372" s="5" t="s">
        <v>5</v>
      </c>
      <c r="J372" s="5">
        <v>0</v>
      </c>
      <c r="K372" s="4">
        <f t="shared" si="194"/>
        <v>44495</v>
      </c>
      <c r="L372" s="5">
        <f t="shared" si="195"/>
        <v>10</v>
      </c>
      <c r="M372" s="5">
        <f t="shared" si="196"/>
        <v>2021</v>
      </c>
      <c r="N372" s="7">
        <v>2516</v>
      </c>
      <c r="O372" s="7">
        <f t="shared" si="206"/>
        <v>-2516</v>
      </c>
      <c r="P372" s="7">
        <f t="shared" si="186"/>
        <v>0</v>
      </c>
      <c r="Q372" s="8">
        <f t="shared" si="205"/>
        <v>548595.75</v>
      </c>
      <c r="R372" s="5" t="s">
        <v>5</v>
      </c>
      <c r="S372" s="12" t="s">
        <v>461</v>
      </c>
    </row>
    <row r="373" spans="1:19" x14ac:dyDescent="0.35">
      <c r="A373" s="4">
        <v>44495</v>
      </c>
      <c r="B373" s="5">
        <f t="shared" si="209"/>
        <v>10</v>
      </c>
      <c r="C373" s="5">
        <f t="shared" si="210"/>
        <v>2021</v>
      </c>
      <c r="D373" s="5" t="s">
        <v>453</v>
      </c>
      <c r="E373" s="5" t="s">
        <v>6</v>
      </c>
      <c r="F373" s="1" t="s">
        <v>7</v>
      </c>
      <c r="G373" s="104" t="s">
        <v>46</v>
      </c>
      <c r="H373" s="5">
        <v>4</v>
      </c>
      <c r="I373" s="5" t="s">
        <v>5</v>
      </c>
      <c r="J373" s="5">
        <v>0</v>
      </c>
      <c r="K373" s="4">
        <f t="shared" si="194"/>
        <v>44495</v>
      </c>
      <c r="L373" s="5">
        <f t="shared" si="195"/>
        <v>10</v>
      </c>
      <c r="M373" s="5">
        <f t="shared" si="196"/>
        <v>2021</v>
      </c>
      <c r="N373" s="7">
        <v>400</v>
      </c>
      <c r="O373" s="7">
        <f t="shared" si="206"/>
        <v>-400</v>
      </c>
      <c r="P373" s="7">
        <f t="shared" si="186"/>
        <v>0</v>
      </c>
      <c r="Q373" s="8">
        <f t="shared" si="205"/>
        <v>548995.75</v>
      </c>
      <c r="R373" s="5" t="s">
        <v>5</v>
      </c>
      <c r="S373" s="12" t="s">
        <v>461</v>
      </c>
    </row>
    <row r="374" spans="1:19" x14ac:dyDescent="0.35">
      <c r="A374" s="4">
        <v>44495</v>
      </c>
      <c r="B374" s="5">
        <f t="shared" si="209"/>
        <v>10</v>
      </c>
      <c r="C374" s="5">
        <f t="shared" si="210"/>
        <v>2021</v>
      </c>
      <c r="D374" s="5" t="s">
        <v>453</v>
      </c>
      <c r="E374" s="5" t="s">
        <v>6</v>
      </c>
      <c r="F374" s="1" t="s">
        <v>7</v>
      </c>
      <c r="G374" s="104" t="s">
        <v>245</v>
      </c>
      <c r="H374" s="5">
        <v>1</v>
      </c>
      <c r="I374" s="5" t="s">
        <v>5</v>
      </c>
      <c r="J374" s="5">
        <v>0</v>
      </c>
      <c r="K374" s="4">
        <f t="shared" si="194"/>
        <v>44495</v>
      </c>
      <c r="L374" s="5">
        <f t="shared" si="195"/>
        <v>10</v>
      </c>
      <c r="M374" s="5">
        <f t="shared" si="196"/>
        <v>2021</v>
      </c>
      <c r="N374" s="107">
        <v>0</v>
      </c>
      <c r="P374" s="7">
        <f t="shared" si="186"/>
        <v>0</v>
      </c>
      <c r="Q374" s="8">
        <f t="shared" si="205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209"/>
        <v>10</v>
      </c>
      <c r="C375" s="5">
        <f t="shared" si="210"/>
        <v>2021</v>
      </c>
      <c r="D375" s="5" t="s">
        <v>454</v>
      </c>
      <c r="E375" s="5" t="s">
        <v>418</v>
      </c>
      <c r="F375" s="1" t="s">
        <v>419</v>
      </c>
      <c r="G375" s="98" t="s">
        <v>69</v>
      </c>
      <c r="H375" s="5">
        <v>2</v>
      </c>
      <c r="I375" s="5" t="s">
        <v>5</v>
      </c>
      <c r="J375" s="5">
        <v>0</v>
      </c>
      <c r="K375" s="4">
        <f t="shared" si="194"/>
        <v>44495</v>
      </c>
      <c r="L375" s="5">
        <f t="shared" si="195"/>
        <v>10</v>
      </c>
      <c r="M375" s="5">
        <f t="shared" si="196"/>
        <v>2021</v>
      </c>
      <c r="N375" s="7">
        <v>3916</v>
      </c>
      <c r="P375" s="7">
        <f t="shared" si="186"/>
        <v>3916</v>
      </c>
      <c r="Q375" s="8">
        <f t="shared" si="205"/>
        <v>552911.75</v>
      </c>
      <c r="R375" s="5" t="s">
        <v>5</v>
      </c>
      <c r="S375" s="12"/>
    </row>
    <row r="376" spans="1:19" x14ac:dyDescent="0.35">
      <c r="A376" s="4">
        <v>44495</v>
      </c>
      <c r="B376" s="5">
        <f t="shared" si="209"/>
        <v>10</v>
      </c>
      <c r="C376" s="5">
        <f t="shared" si="210"/>
        <v>2021</v>
      </c>
      <c r="D376" s="5" t="s">
        <v>454</v>
      </c>
      <c r="E376" s="5" t="s">
        <v>418</v>
      </c>
      <c r="F376" s="1" t="s">
        <v>419</v>
      </c>
      <c r="G376" s="98" t="s">
        <v>99</v>
      </c>
      <c r="H376" s="5">
        <v>2</v>
      </c>
      <c r="I376" s="5" t="s">
        <v>5</v>
      </c>
      <c r="J376" s="5">
        <v>0</v>
      </c>
      <c r="K376" s="4">
        <f t="shared" si="194"/>
        <v>44495</v>
      </c>
      <c r="L376" s="5">
        <f t="shared" si="195"/>
        <v>10</v>
      </c>
      <c r="M376" s="5">
        <f t="shared" si="196"/>
        <v>2021</v>
      </c>
      <c r="N376" s="7">
        <v>3916</v>
      </c>
      <c r="P376" s="7">
        <f t="shared" si="186"/>
        <v>3916</v>
      </c>
      <c r="Q376" s="8">
        <f t="shared" si="205"/>
        <v>556827.75</v>
      </c>
      <c r="R376" s="5" t="s">
        <v>5</v>
      </c>
      <c r="S376" s="12"/>
    </row>
    <row r="377" spans="1:19" ht="31" x14ac:dyDescent="0.35">
      <c r="A377" s="4">
        <v>44495</v>
      </c>
      <c r="B377" s="5">
        <f t="shared" si="209"/>
        <v>10</v>
      </c>
      <c r="C377" s="5">
        <f t="shared" si="210"/>
        <v>2021</v>
      </c>
      <c r="D377" s="5" t="s">
        <v>454</v>
      </c>
      <c r="E377" s="5" t="s">
        <v>418</v>
      </c>
      <c r="F377" s="1" t="s">
        <v>419</v>
      </c>
      <c r="G377" s="106" t="s">
        <v>224</v>
      </c>
      <c r="H377" s="5">
        <v>14</v>
      </c>
      <c r="I377" s="5" t="s">
        <v>5</v>
      </c>
      <c r="J377" s="5">
        <v>0</v>
      </c>
      <c r="K377" s="4">
        <f t="shared" si="194"/>
        <v>44495</v>
      </c>
      <c r="L377" s="5">
        <f t="shared" si="195"/>
        <v>10</v>
      </c>
      <c r="M377" s="5">
        <f t="shared" si="196"/>
        <v>2021</v>
      </c>
      <c r="N377" s="7">
        <v>4610.2</v>
      </c>
      <c r="P377" s="7">
        <f t="shared" si="186"/>
        <v>4610.2</v>
      </c>
      <c r="Q377" s="8">
        <f t="shared" si="205"/>
        <v>561437.94999999995</v>
      </c>
      <c r="R377" s="5" t="s">
        <v>5</v>
      </c>
      <c r="S377" s="12"/>
    </row>
    <row r="378" spans="1:19" x14ac:dyDescent="0.35">
      <c r="A378" s="4">
        <v>44495</v>
      </c>
      <c r="B378" s="5">
        <f t="shared" si="209"/>
        <v>10</v>
      </c>
      <c r="C378" s="5">
        <f t="shared" si="210"/>
        <v>2021</v>
      </c>
      <c r="D378" s="5" t="s">
        <v>454</v>
      </c>
      <c r="E378" s="5" t="s">
        <v>418</v>
      </c>
      <c r="F378" s="1" t="s">
        <v>419</v>
      </c>
      <c r="G378" s="98" t="s">
        <v>66</v>
      </c>
      <c r="H378" s="5">
        <v>6</v>
      </c>
      <c r="I378" s="5" t="s">
        <v>5</v>
      </c>
      <c r="J378" s="5">
        <v>0</v>
      </c>
      <c r="K378" s="4">
        <f t="shared" si="194"/>
        <v>44495</v>
      </c>
      <c r="L378" s="5">
        <f t="shared" si="195"/>
        <v>10</v>
      </c>
      <c r="M378" s="5">
        <f t="shared" si="196"/>
        <v>2021</v>
      </c>
      <c r="N378" s="7">
        <v>375</v>
      </c>
      <c r="P378" s="7">
        <f t="shared" si="186"/>
        <v>375</v>
      </c>
      <c r="Q378" s="8">
        <f t="shared" si="205"/>
        <v>561812.94999999995</v>
      </c>
      <c r="R378" s="5" t="s">
        <v>5</v>
      </c>
      <c r="S378" s="12"/>
    </row>
    <row r="379" spans="1:19" ht="29" x14ac:dyDescent="0.35">
      <c r="A379" s="4">
        <v>44495</v>
      </c>
      <c r="B379" s="5">
        <f t="shared" si="209"/>
        <v>10</v>
      </c>
      <c r="C379" s="5">
        <f t="shared" si="210"/>
        <v>2021</v>
      </c>
      <c r="D379" s="5" t="s">
        <v>454</v>
      </c>
      <c r="E379" s="5" t="s">
        <v>418</v>
      </c>
      <c r="F379" s="1" t="s">
        <v>419</v>
      </c>
      <c r="G379" s="98" t="s">
        <v>424</v>
      </c>
      <c r="H379" s="5">
        <v>9</v>
      </c>
      <c r="I379" s="5" t="s">
        <v>5</v>
      </c>
      <c r="J379" s="5">
        <v>0</v>
      </c>
      <c r="K379" s="4">
        <f t="shared" si="194"/>
        <v>44495</v>
      </c>
      <c r="L379" s="5">
        <f t="shared" si="195"/>
        <v>10</v>
      </c>
      <c r="M379" s="5">
        <f t="shared" si="196"/>
        <v>2021</v>
      </c>
      <c r="N379" s="7">
        <v>3159</v>
      </c>
      <c r="P379" s="7">
        <f t="shared" si="186"/>
        <v>3159</v>
      </c>
      <c r="Q379" s="8">
        <f t="shared" si="205"/>
        <v>564971.94999999995</v>
      </c>
      <c r="R379" s="5" t="s">
        <v>5</v>
      </c>
      <c r="S379" s="12"/>
    </row>
    <row r="380" spans="1:19" x14ac:dyDescent="0.35">
      <c r="A380" s="4">
        <v>44495</v>
      </c>
      <c r="B380" s="5">
        <f t="shared" si="209"/>
        <v>10</v>
      </c>
      <c r="C380" s="5">
        <f t="shared" si="210"/>
        <v>2021</v>
      </c>
      <c r="D380" s="5" t="s">
        <v>454</v>
      </c>
      <c r="E380" s="5" t="s">
        <v>418</v>
      </c>
      <c r="F380" s="1" t="s">
        <v>419</v>
      </c>
      <c r="G380" s="98" t="s">
        <v>440</v>
      </c>
      <c r="H380" s="5">
        <v>1</v>
      </c>
      <c r="I380" s="5" t="s">
        <v>5</v>
      </c>
      <c r="J380" s="5">
        <v>0</v>
      </c>
      <c r="K380" s="4">
        <f t="shared" si="194"/>
        <v>44495</v>
      </c>
      <c r="L380" s="5">
        <f t="shared" si="195"/>
        <v>10</v>
      </c>
      <c r="M380" s="5">
        <f t="shared" si="196"/>
        <v>2021</v>
      </c>
      <c r="N380" s="7">
        <v>1000</v>
      </c>
      <c r="P380" s="7">
        <f t="shared" si="186"/>
        <v>1000</v>
      </c>
      <c r="Q380" s="8">
        <f t="shared" si="205"/>
        <v>565971.94999999995</v>
      </c>
      <c r="R380" s="5" t="s">
        <v>5</v>
      </c>
      <c r="S380" s="12"/>
    </row>
    <row r="381" spans="1:19" ht="31" x14ac:dyDescent="0.35">
      <c r="A381" s="4">
        <v>44497</v>
      </c>
      <c r="B381" s="5">
        <f t="shared" ref="B381:B383" si="211">MONTH(A381)</f>
        <v>10</v>
      </c>
      <c r="C381" s="5">
        <f t="shared" ref="C381:C383" si="212">YEAR(A381)</f>
        <v>2021</v>
      </c>
      <c r="D381" s="5" t="s">
        <v>455</v>
      </c>
      <c r="E381" s="5" t="s">
        <v>53</v>
      </c>
      <c r="F381" s="6" t="s">
        <v>54</v>
      </c>
      <c r="G381" s="106" t="s">
        <v>224</v>
      </c>
      <c r="H381" s="5">
        <v>2</v>
      </c>
      <c r="I381" s="5" t="s">
        <v>5</v>
      </c>
      <c r="J381" s="5">
        <v>0</v>
      </c>
      <c r="K381" s="4">
        <f t="shared" si="194"/>
        <v>44497</v>
      </c>
      <c r="L381" s="5">
        <f t="shared" si="195"/>
        <v>10</v>
      </c>
      <c r="M381" s="5">
        <f t="shared" si="196"/>
        <v>2021</v>
      </c>
      <c r="N381" s="7">
        <v>510</v>
      </c>
      <c r="P381" s="41">
        <f t="shared" si="186"/>
        <v>510</v>
      </c>
      <c r="Q381" s="8">
        <f t="shared" si="205"/>
        <v>566481.94999999995</v>
      </c>
      <c r="R381" s="5" t="s">
        <v>5</v>
      </c>
      <c r="S381" s="12"/>
    </row>
    <row r="382" spans="1:19" x14ac:dyDescent="0.35">
      <c r="A382" s="4">
        <v>44496</v>
      </c>
      <c r="B382" s="5">
        <f t="shared" si="211"/>
        <v>10</v>
      </c>
      <c r="C382" s="5">
        <f t="shared" si="212"/>
        <v>2021</v>
      </c>
      <c r="D382" s="5" t="s">
        <v>456</v>
      </c>
      <c r="E382" s="5" t="s">
        <v>418</v>
      </c>
      <c r="F382" s="1" t="s">
        <v>419</v>
      </c>
      <c r="G382" s="98" t="s">
        <v>69</v>
      </c>
      <c r="H382" s="5">
        <v>3</v>
      </c>
      <c r="I382" s="5" t="s">
        <v>5</v>
      </c>
      <c r="J382" s="5">
        <v>0</v>
      </c>
      <c r="K382" s="4">
        <f t="shared" si="194"/>
        <v>44496</v>
      </c>
      <c r="L382" s="5">
        <f t="shared" si="195"/>
        <v>10</v>
      </c>
      <c r="M382" s="5">
        <f t="shared" si="196"/>
        <v>2021</v>
      </c>
      <c r="N382" s="7">
        <v>5874</v>
      </c>
      <c r="P382" s="7">
        <f t="shared" si="186"/>
        <v>5874</v>
      </c>
      <c r="Q382" s="8">
        <f t="shared" si="205"/>
        <v>572355.94999999995</v>
      </c>
      <c r="R382" s="5" t="s">
        <v>5</v>
      </c>
      <c r="S382" s="12"/>
    </row>
    <row r="383" spans="1:19" x14ac:dyDescent="0.35">
      <c r="A383" s="4">
        <v>44497</v>
      </c>
      <c r="B383" s="5">
        <f t="shared" si="211"/>
        <v>10</v>
      </c>
      <c r="C383" s="5">
        <f t="shared" si="212"/>
        <v>2021</v>
      </c>
      <c r="D383" s="5" t="s">
        <v>457</v>
      </c>
      <c r="E383" s="5" t="s">
        <v>63</v>
      </c>
      <c r="F383" s="1" t="s">
        <v>64</v>
      </c>
      <c r="G383" s="104" t="s">
        <v>309</v>
      </c>
      <c r="H383" s="5">
        <v>6</v>
      </c>
      <c r="I383" s="5" t="s">
        <v>50</v>
      </c>
      <c r="J383" s="5">
        <v>120</v>
      </c>
      <c r="K383" s="4">
        <f t="shared" si="194"/>
        <v>44617</v>
      </c>
      <c r="L383" s="5">
        <f t="shared" si="195"/>
        <v>2</v>
      </c>
      <c r="M383" s="5">
        <f t="shared" si="196"/>
        <v>2022</v>
      </c>
      <c r="N383" s="7">
        <v>11748</v>
      </c>
      <c r="P383" s="7">
        <f t="shared" si="186"/>
        <v>11748</v>
      </c>
      <c r="Q383" s="8">
        <f t="shared" si="205"/>
        <v>584103.94999999995</v>
      </c>
      <c r="R383" s="5" t="s">
        <v>91</v>
      </c>
      <c r="S383" s="12"/>
    </row>
    <row r="384" spans="1:19" x14ac:dyDescent="0.35">
      <c r="A384" s="4">
        <v>44497</v>
      </c>
      <c r="B384" s="5">
        <f t="shared" ref="B384" si="213">MONTH(A384)</f>
        <v>10</v>
      </c>
      <c r="C384" s="5">
        <f t="shared" ref="C384" si="214">YEAR(A384)</f>
        <v>2021</v>
      </c>
      <c r="D384" s="5" t="s">
        <v>457</v>
      </c>
      <c r="E384" s="5" t="s">
        <v>63</v>
      </c>
      <c r="F384" s="1" t="s">
        <v>64</v>
      </c>
      <c r="G384" s="70" t="s">
        <v>459</v>
      </c>
      <c r="H384" s="5">
        <v>6</v>
      </c>
      <c r="I384" s="5" t="s">
        <v>50</v>
      </c>
      <c r="J384" s="5">
        <v>120</v>
      </c>
      <c r="K384" s="4">
        <f t="shared" si="194"/>
        <v>44617</v>
      </c>
      <c r="L384" s="5">
        <f t="shared" si="195"/>
        <v>2</v>
      </c>
      <c r="M384" s="5">
        <f t="shared" si="196"/>
        <v>2022</v>
      </c>
      <c r="N384" s="7">
        <v>1975.8</v>
      </c>
      <c r="P384" s="7">
        <f t="shared" si="186"/>
        <v>1975.8</v>
      </c>
      <c r="Q384" s="8">
        <f t="shared" si="205"/>
        <v>586079.75</v>
      </c>
      <c r="R384" s="43" t="s">
        <v>91</v>
      </c>
      <c r="S384" s="12"/>
    </row>
    <row r="385" spans="1:19" x14ac:dyDescent="0.35">
      <c r="A385" s="4">
        <v>44497</v>
      </c>
      <c r="B385" s="5">
        <f t="shared" ref="B385" si="215">MONTH(A385)</f>
        <v>10</v>
      </c>
      <c r="C385" s="5">
        <f t="shared" ref="C385" si="216">YEAR(A385)</f>
        <v>2021</v>
      </c>
      <c r="D385" s="5" t="s">
        <v>458</v>
      </c>
      <c r="E385" s="5" t="s">
        <v>409</v>
      </c>
      <c r="F385" s="1" t="s">
        <v>410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194"/>
        <v>44497</v>
      </c>
      <c r="L385" s="5">
        <f t="shared" si="195"/>
        <v>10</v>
      </c>
      <c r="M385" s="5">
        <f t="shared" si="196"/>
        <v>2021</v>
      </c>
      <c r="N385" s="7">
        <v>720</v>
      </c>
      <c r="O385" s="7">
        <f t="shared" ref="O385" si="217">-N385</f>
        <v>-720</v>
      </c>
      <c r="P385" s="7">
        <f t="shared" si="186"/>
        <v>0</v>
      </c>
      <c r="Q385" s="8">
        <f t="shared" si="205"/>
        <v>586799.75</v>
      </c>
      <c r="R385" s="43" t="s">
        <v>5</v>
      </c>
      <c r="S385" s="12" t="s">
        <v>462</v>
      </c>
    </row>
    <row r="386" spans="1:19" x14ac:dyDescent="0.35">
      <c r="A386" s="4">
        <v>44499</v>
      </c>
      <c r="B386" s="5">
        <f t="shared" ref="B386" si="218">MONTH(A386)</f>
        <v>10</v>
      </c>
      <c r="C386" s="5">
        <f t="shared" ref="C386" si="219">YEAR(A386)</f>
        <v>2021</v>
      </c>
      <c r="D386" s="5" t="s">
        <v>460</v>
      </c>
      <c r="E386" s="5" t="s">
        <v>63</v>
      </c>
      <c r="F386" s="1" t="s">
        <v>64</v>
      </c>
      <c r="G386" s="104" t="s">
        <v>309</v>
      </c>
      <c r="H386" s="5">
        <v>4</v>
      </c>
      <c r="I386" s="5" t="s">
        <v>50</v>
      </c>
      <c r="J386" s="5">
        <v>120</v>
      </c>
      <c r="K386" s="4">
        <v>44617</v>
      </c>
      <c r="L386" s="5">
        <f t="shared" si="195"/>
        <v>2</v>
      </c>
      <c r="M386" s="5">
        <v>2022</v>
      </c>
      <c r="N386" s="7">
        <v>7832</v>
      </c>
      <c r="P386" s="7">
        <f t="shared" si="186"/>
        <v>7832</v>
      </c>
      <c r="Q386" s="8">
        <f t="shared" si="205"/>
        <v>594631.75</v>
      </c>
      <c r="R386" s="43" t="s">
        <v>91</v>
      </c>
      <c r="S386" s="12"/>
    </row>
    <row r="387" spans="1:19" x14ac:dyDescent="0.35">
      <c r="A387" s="4">
        <v>44499</v>
      </c>
      <c r="B387" s="5">
        <v>10</v>
      </c>
      <c r="C387" s="5">
        <v>2021</v>
      </c>
      <c r="D387" s="5" t="s">
        <v>460</v>
      </c>
      <c r="E387" s="5" t="s">
        <v>63</v>
      </c>
      <c r="F387" s="1" t="s">
        <v>64</v>
      </c>
      <c r="G387" s="104" t="s">
        <v>459</v>
      </c>
      <c r="H387" s="5">
        <v>4</v>
      </c>
      <c r="I387" s="5" t="s">
        <v>50</v>
      </c>
      <c r="J387" s="5">
        <v>120</v>
      </c>
      <c r="K387" s="4">
        <v>44617</v>
      </c>
      <c r="L387" s="5">
        <f t="shared" si="195"/>
        <v>2</v>
      </c>
      <c r="M387" s="5">
        <v>2022</v>
      </c>
      <c r="N387" s="7">
        <v>1317.2</v>
      </c>
      <c r="P387" s="7">
        <f t="shared" si="186"/>
        <v>1317.2</v>
      </c>
      <c r="Q387" s="8">
        <f t="shared" si="205"/>
        <v>595948.94999999995</v>
      </c>
      <c r="R387" s="43" t="s">
        <v>91</v>
      </c>
      <c r="S387" s="12"/>
    </row>
    <row r="388" spans="1:19" x14ac:dyDescent="0.35">
      <c r="A388" s="4">
        <v>44499</v>
      </c>
      <c r="B388" s="5">
        <v>10</v>
      </c>
      <c r="C388" s="5">
        <v>2021</v>
      </c>
      <c r="D388" s="5" t="s">
        <v>460</v>
      </c>
      <c r="E388" s="5" t="s">
        <v>63</v>
      </c>
      <c r="F388" s="1" t="s">
        <v>64</v>
      </c>
      <c r="G388" s="70" t="s">
        <v>66</v>
      </c>
      <c r="H388" s="5">
        <v>10</v>
      </c>
      <c r="I388" s="5" t="s">
        <v>50</v>
      </c>
      <c r="J388" s="5">
        <v>120</v>
      </c>
      <c r="K388" s="4">
        <v>44617</v>
      </c>
      <c r="L388" s="5">
        <f t="shared" si="195"/>
        <v>2</v>
      </c>
      <c r="M388" s="5">
        <v>2022</v>
      </c>
      <c r="N388" s="7">
        <v>550</v>
      </c>
      <c r="P388" s="7">
        <f t="shared" si="186"/>
        <v>550</v>
      </c>
      <c r="Q388" s="8">
        <f t="shared" si="205"/>
        <v>596498.94999999995</v>
      </c>
      <c r="R388" s="43" t="s">
        <v>91</v>
      </c>
      <c r="S388" s="12"/>
    </row>
    <row r="389" spans="1:19" x14ac:dyDescent="0.35">
      <c r="A389" s="4">
        <v>44499</v>
      </c>
      <c r="B389" s="5">
        <v>10</v>
      </c>
      <c r="C389" s="5">
        <v>2021</v>
      </c>
      <c r="D389" s="5" t="s">
        <v>460</v>
      </c>
      <c r="E389" s="5" t="s">
        <v>63</v>
      </c>
      <c r="F389" s="1" t="s">
        <v>64</v>
      </c>
      <c r="G389" s="103" t="s">
        <v>388</v>
      </c>
      <c r="H389" s="5">
        <v>4</v>
      </c>
      <c r="I389" s="5" t="s">
        <v>50</v>
      </c>
      <c r="J389" s="5">
        <v>120</v>
      </c>
      <c r="K389" s="4">
        <v>44617</v>
      </c>
      <c r="L389" s="5">
        <f t="shared" si="195"/>
        <v>2</v>
      </c>
      <c r="M389" s="5">
        <v>2022</v>
      </c>
      <c r="N389" s="7">
        <v>320</v>
      </c>
      <c r="P389" s="7">
        <f t="shared" si="186"/>
        <v>320</v>
      </c>
      <c r="Q389" s="8">
        <f t="shared" si="205"/>
        <v>596818.94999999995</v>
      </c>
      <c r="R389" s="43" t="s">
        <v>91</v>
      </c>
      <c r="S389" s="12"/>
    </row>
    <row r="390" spans="1:19" x14ac:dyDescent="0.35">
      <c r="A390" s="4"/>
      <c r="B390" s="5"/>
      <c r="C390" s="5"/>
      <c r="F390" s="1"/>
      <c r="G390" s="104"/>
      <c r="K390" s="4"/>
      <c r="Q390" s="8"/>
      <c r="R390" s="43"/>
      <c r="S390" s="12"/>
    </row>
    <row r="391" spans="1:19" x14ac:dyDescent="0.35">
      <c r="A391" s="4"/>
      <c r="B391" s="5"/>
      <c r="C391" s="5"/>
      <c r="F391" s="1"/>
      <c r="G391" s="104"/>
      <c r="K391" s="4"/>
      <c r="Q391" s="8"/>
      <c r="R391" s="43"/>
      <c r="S391" s="12"/>
    </row>
    <row r="392" spans="1:19" x14ac:dyDescent="0.35">
      <c r="A392" s="4"/>
      <c r="B392" s="5"/>
      <c r="C392" s="5"/>
      <c r="F392" s="1"/>
      <c r="G392" s="104"/>
      <c r="K392" s="4"/>
      <c r="Q392" s="8"/>
      <c r="R392" s="43"/>
      <c r="S392" s="12"/>
    </row>
    <row r="393" spans="1:19" x14ac:dyDescent="0.35">
      <c r="A393" s="4"/>
      <c r="B393" s="5"/>
      <c r="C393" s="5"/>
      <c r="F393" s="1"/>
      <c r="G393" s="104"/>
      <c r="K393" s="4"/>
      <c r="Q393" s="8"/>
      <c r="R393" s="43"/>
      <c r="S393" s="12"/>
    </row>
    <row r="394" spans="1:19" x14ac:dyDescent="0.35">
      <c r="A394" s="4"/>
      <c r="B394" s="5"/>
      <c r="C394" s="5"/>
      <c r="K394" s="4"/>
      <c r="Q394" s="64"/>
      <c r="R394" s="43"/>
      <c r="S394" s="12"/>
    </row>
    <row r="395" spans="1:19" x14ac:dyDescent="0.35">
      <c r="A395" s="4"/>
      <c r="B395" s="5"/>
      <c r="C395" s="5"/>
      <c r="K395" s="4"/>
      <c r="Q395" s="64"/>
      <c r="R395" s="43"/>
      <c r="S395" s="12"/>
    </row>
    <row r="396" spans="1:19" x14ac:dyDescent="0.35">
      <c r="A396" s="4"/>
      <c r="B396" s="5"/>
      <c r="C396" s="5"/>
      <c r="K396" s="4"/>
      <c r="Q396" s="64"/>
      <c r="R396" s="43"/>
      <c r="S396" s="12"/>
    </row>
    <row r="397" spans="1:19" x14ac:dyDescent="0.35">
      <c r="K397" s="4"/>
      <c r="L397" s="19"/>
      <c r="M397" s="19"/>
      <c r="Q397" s="64"/>
      <c r="R397" s="43"/>
      <c r="S397" s="12"/>
    </row>
    <row r="398" spans="1:19" x14ac:dyDescent="0.35">
      <c r="K398" s="13" t="s">
        <v>199</v>
      </c>
      <c r="N398" s="37">
        <f>SUM(N2:N397)</f>
        <v>596818.94999999995</v>
      </c>
      <c r="O398" s="39">
        <f>SUM(O2:O397)</f>
        <v>-439347.34999999992</v>
      </c>
      <c r="P398" s="41">
        <f>SUM(P2:P397)</f>
        <v>157471.59999999998</v>
      </c>
      <c r="Q398" s="65">
        <f>SUM(N398+O398)</f>
        <v>157471.60000000003</v>
      </c>
    </row>
    <row r="399" spans="1:19" x14ac:dyDescent="0.35">
      <c r="N399" s="38" t="s">
        <v>202</v>
      </c>
      <c r="O399" s="40" t="s">
        <v>200</v>
      </c>
      <c r="P399" s="42" t="s">
        <v>201</v>
      </c>
      <c r="Q399" s="66"/>
    </row>
    <row r="400" spans="1:19" x14ac:dyDescent="0.35">
      <c r="N400" s="35"/>
      <c r="O400" s="35"/>
      <c r="P400" s="35"/>
      <c r="Q400" s="35"/>
    </row>
    <row r="401" spans="15:19" x14ac:dyDescent="0.35">
      <c r="Q401" s="64"/>
    </row>
    <row r="402" spans="15:19" x14ac:dyDescent="0.35">
      <c r="O402" s="39">
        <f>SUM(O398)</f>
        <v>-439347.34999999992</v>
      </c>
      <c r="P402" s="34" t="s">
        <v>198</v>
      </c>
      <c r="Q402" s="68" t="s">
        <v>200</v>
      </c>
    </row>
    <row r="403" spans="15:19" x14ac:dyDescent="0.35">
      <c r="O403" s="7">
        <v>0.5</v>
      </c>
      <c r="P403" s="34" t="s">
        <v>198</v>
      </c>
      <c r="Q403" s="63" t="s">
        <v>290</v>
      </c>
    </row>
    <row r="404" spans="15:19" x14ac:dyDescent="0.35">
      <c r="P404" s="34"/>
      <c r="Q404" s="63"/>
    </row>
    <row r="405" spans="15:19" ht="16" thickBot="1" x14ac:dyDescent="0.4">
      <c r="O405" s="36">
        <f>SUM(O402:O404)</f>
        <v>-439346.84999999992</v>
      </c>
      <c r="P405" s="34" t="s">
        <v>198</v>
      </c>
      <c r="Q405" s="62" t="s">
        <v>406</v>
      </c>
    </row>
    <row r="406" spans="15:19" ht="16" thickTop="1" x14ac:dyDescent="0.35">
      <c r="Q406" s="64"/>
    </row>
    <row r="407" spans="15:19" x14ac:dyDescent="0.35">
      <c r="Q407" s="64"/>
    </row>
    <row r="408" spans="15:19" x14ac:dyDescent="0.35">
      <c r="Q408" s="67"/>
      <c r="R408" s="57"/>
      <c r="S408" s="51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F39"/>
  <sheetViews>
    <sheetView topLeftCell="A25" zoomScaleNormal="100" workbookViewId="0">
      <selection activeCell="A40" sqref="A40"/>
    </sheetView>
  </sheetViews>
  <sheetFormatPr defaultRowHeight="14.5" x14ac:dyDescent="0.35"/>
  <cols>
    <col min="1" max="2" width="37.90625" bestFit="1" customWidth="1"/>
    <col min="3" max="7" width="9.90625" bestFit="1" customWidth="1"/>
    <col min="8" max="8" width="10.7265625" customWidth="1"/>
    <col min="9" max="16" width="1.6328125" customWidth="1"/>
    <col min="17" max="17" width="37.90625" bestFit="1" customWidth="1"/>
    <col min="18" max="18" width="12.7265625" bestFit="1" customWidth="1"/>
    <col min="19" max="19" width="9.54296875" bestFit="1" customWidth="1"/>
    <col min="20" max="24" width="8.90625" bestFit="1" customWidth="1"/>
    <col min="25" max="31" width="9.90625" bestFit="1" customWidth="1"/>
    <col min="32" max="32" width="10.7265625" bestFit="1" customWidth="1"/>
  </cols>
  <sheetData>
    <row r="1" spans="1:32" x14ac:dyDescent="0.35">
      <c r="A1" t="s">
        <v>208</v>
      </c>
      <c r="Q1" t="s">
        <v>208</v>
      </c>
    </row>
    <row r="4" spans="1:32" x14ac:dyDescent="0.35">
      <c r="A4" s="20" t="s">
        <v>203</v>
      </c>
      <c r="C4" s="20" t="s">
        <v>91</v>
      </c>
      <c r="Q4" s="20" t="s">
        <v>203</v>
      </c>
      <c r="R4" s="20" t="s">
        <v>230</v>
      </c>
      <c r="S4" s="20" t="s">
        <v>91</v>
      </c>
    </row>
    <row r="5" spans="1:32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 t="s">
        <v>135</v>
      </c>
      <c r="R5">
        <v>2019</v>
      </c>
      <c r="S5" t="s">
        <v>356</v>
      </c>
      <c r="T5">
        <v>2020</v>
      </c>
      <c r="Y5" t="s">
        <v>357</v>
      </c>
      <c r="Z5">
        <v>2021</v>
      </c>
      <c r="AE5" t="s">
        <v>358</v>
      </c>
      <c r="AF5" t="s">
        <v>135</v>
      </c>
    </row>
    <row r="6" spans="1:32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>
        <v>2973</v>
      </c>
      <c r="Q6" s="20" t="s">
        <v>1</v>
      </c>
      <c r="R6">
        <v>0</v>
      </c>
      <c r="T6">
        <v>0</v>
      </c>
      <c r="U6">
        <v>45</v>
      </c>
      <c r="V6">
        <v>60</v>
      </c>
      <c r="W6" t="s">
        <v>154</v>
      </c>
      <c r="X6">
        <v>120</v>
      </c>
      <c r="Z6">
        <v>0</v>
      </c>
      <c r="AA6">
        <v>45</v>
      </c>
      <c r="AB6">
        <v>60</v>
      </c>
      <c r="AC6" t="s">
        <v>154</v>
      </c>
      <c r="AD6">
        <v>120</v>
      </c>
    </row>
    <row r="7" spans="1:32" x14ac:dyDescent="0.35">
      <c r="A7" s="46" t="s">
        <v>356</v>
      </c>
      <c r="B7" s="46"/>
      <c r="C7" s="47">
        <v>2973</v>
      </c>
      <c r="D7" s="47"/>
      <c r="E7" s="47"/>
      <c r="F7" s="47"/>
      <c r="G7" s="47"/>
      <c r="H7" s="47">
        <v>2973</v>
      </c>
      <c r="Q7" t="s">
        <v>35</v>
      </c>
      <c r="R7" s="24"/>
      <c r="S7" s="24"/>
      <c r="T7" s="24">
        <v>9334</v>
      </c>
      <c r="U7" s="24"/>
      <c r="V7" s="24"/>
      <c r="W7" s="24"/>
      <c r="X7" s="24"/>
      <c r="Y7" s="24">
        <v>9334</v>
      </c>
      <c r="Z7" s="24">
        <v>13281</v>
      </c>
      <c r="AA7" s="24"/>
      <c r="AB7" s="24"/>
      <c r="AC7" s="24"/>
      <c r="AD7" s="24"/>
      <c r="AE7" s="24">
        <v>13281</v>
      </c>
      <c r="AF7" s="24">
        <v>22615</v>
      </c>
    </row>
    <row r="8" spans="1:32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>
        <v>9334</v>
      </c>
      <c r="Q8" t="s">
        <v>47</v>
      </c>
      <c r="R8" s="24"/>
      <c r="S8" s="24"/>
      <c r="T8" s="24"/>
      <c r="U8" s="24"/>
      <c r="V8" s="24">
        <v>5606</v>
      </c>
      <c r="W8" s="24"/>
      <c r="X8" s="24"/>
      <c r="Y8" s="24">
        <v>5606</v>
      </c>
      <c r="Z8" s="24"/>
      <c r="AA8" s="24"/>
      <c r="AB8" s="24"/>
      <c r="AC8" s="24"/>
      <c r="AD8" s="24"/>
      <c r="AE8" s="24"/>
      <c r="AF8" s="24">
        <v>5606</v>
      </c>
    </row>
    <row r="9" spans="1:32" x14ac:dyDescent="0.35">
      <c r="B9" t="s">
        <v>47</v>
      </c>
      <c r="C9" s="24"/>
      <c r="D9" s="24"/>
      <c r="E9" s="24">
        <v>5606</v>
      </c>
      <c r="F9" s="24"/>
      <c r="G9" s="24"/>
      <c r="H9" s="24">
        <v>5606</v>
      </c>
      <c r="Q9" t="s">
        <v>60</v>
      </c>
      <c r="R9" s="24"/>
      <c r="S9" s="24"/>
      <c r="T9" s="24"/>
      <c r="U9" s="24"/>
      <c r="V9" s="24">
        <v>4191.2000000000007</v>
      </c>
      <c r="W9" s="24"/>
      <c r="X9" s="24"/>
      <c r="Y9" s="24">
        <v>4191.2000000000007</v>
      </c>
      <c r="Z9" s="24"/>
      <c r="AA9" s="24"/>
      <c r="AB9" s="24">
        <v>23646.6</v>
      </c>
      <c r="AC9" s="24"/>
      <c r="AD9" s="24"/>
      <c r="AE9" s="24">
        <v>23646.6</v>
      </c>
      <c r="AF9" s="24">
        <v>27837.8</v>
      </c>
    </row>
    <row r="10" spans="1:32" x14ac:dyDescent="0.35">
      <c r="B10" t="s">
        <v>60</v>
      </c>
      <c r="C10" s="24"/>
      <c r="D10" s="24"/>
      <c r="E10" s="24">
        <v>4191.2000000000007</v>
      </c>
      <c r="F10" s="24"/>
      <c r="G10" s="24"/>
      <c r="H10" s="24">
        <v>4191.2000000000007</v>
      </c>
      <c r="Q10" t="s">
        <v>7</v>
      </c>
      <c r="R10" s="24">
        <v>2973</v>
      </c>
      <c r="S10" s="24">
        <v>2973</v>
      </c>
      <c r="T10" s="24">
        <v>34235</v>
      </c>
      <c r="U10" s="24"/>
      <c r="V10" s="24"/>
      <c r="W10" s="24"/>
      <c r="X10" s="24"/>
      <c r="Y10" s="24">
        <v>34235</v>
      </c>
      <c r="Z10" s="24">
        <v>16452</v>
      </c>
      <c r="AA10" s="24"/>
      <c r="AB10" s="24"/>
      <c r="AC10" s="24"/>
      <c r="AD10" s="24"/>
      <c r="AE10" s="24">
        <v>16452</v>
      </c>
      <c r="AF10" s="24">
        <v>53660</v>
      </c>
    </row>
    <row r="11" spans="1:32" x14ac:dyDescent="0.35">
      <c r="B11" t="s">
        <v>7</v>
      </c>
      <c r="C11" s="24">
        <v>34235</v>
      </c>
      <c r="D11" s="24"/>
      <c r="E11" s="24"/>
      <c r="F11" s="24"/>
      <c r="G11" s="24"/>
      <c r="H11" s="24">
        <v>34235</v>
      </c>
      <c r="Q11" t="s">
        <v>20</v>
      </c>
      <c r="R11" s="24"/>
      <c r="S11" s="24"/>
      <c r="T11" s="24"/>
      <c r="U11" s="24">
        <v>28025.7</v>
      </c>
      <c r="V11" s="24"/>
      <c r="W11" s="24"/>
      <c r="X11" s="24"/>
      <c r="Y11" s="24">
        <v>28025.7</v>
      </c>
      <c r="Z11" s="24">
        <v>340</v>
      </c>
      <c r="AA11" s="24">
        <v>29592</v>
      </c>
      <c r="AB11" s="24"/>
      <c r="AC11" s="24"/>
      <c r="AD11" s="24"/>
      <c r="AE11" s="24">
        <v>29932</v>
      </c>
      <c r="AF11" s="24">
        <v>57957.7</v>
      </c>
    </row>
    <row r="12" spans="1:32" x14ac:dyDescent="0.35">
      <c r="B12" t="s">
        <v>20</v>
      </c>
      <c r="C12" s="24"/>
      <c r="D12" s="24">
        <v>28025.7</v>
      </c>
      <c r="E12" s="24"/>
      <c r="F12" s="24"/>
      <c r="G12" s="24"/>
      <c r="H12" s="24">
        <v>28025.7</v>
      </c>
      <c r="Q12" t="s">
        <v>43</v>
      </c>
      <c r="R12" s="24"/>
      <c r="S12" s="24"/>
      <c r="T12" s="24">
        <v>4008</v>
      </c>
      <c r="U12" s="24"/>
      <c r="V12" s="24"/>
      <c r="W12" s="24"/>
      <c r="X12" s="24"/>
      <c r="Y12" s="24">
        <v>4008</v>
      </c>
      <c r="Z12" s="24">
        <v>240</v>
      </c>
      <c r="AA12" s="24"/>
      <c r="AB12" s="24"/>
      <c r="AC12" s="24"/>
      <c r="AD12" s="24"/>
      <c r="AE12" s="24">
        <v>240</v>
      </c>
      <c r="AF12" s="24">
        <v>4248</v>
      </c>
    </row>
    <row r="13" spans="1:32" x14ac:dyDescent="0.35">
      <c r="B13" t="s">
        <v>43</v>
      </c>
      <c r="C13" s="24">
        <v>4008</v>
      </c>
      <c r="D13" s="24"/>
      <c r="E13" s="24"/>
      <c r="F13" s="24"/>
      <c r="G13" s="24"/>
      <c r="H13" s="24">
        <v>4008</v>
      </c>
      <c r="Q13" t="s">
        <v>23</v>
      </c>
      <c r="R13" s="24"/>
      <c r="S13" s="24"/>
      <c r="T13" s="24"/>
      <c r="U13" s="24"/>
      <c r="V13" s="24"/>
      <c r="W13" s="24">
        <v>49425.600000000006</v>
      </c>
      <c r="X13" s="24">
        <v>2860</v>
      </c>
      <c r="Y13" s="24">
        <v>52285.600000000006</v>
      </c>
      <c r="Z13" s="24"/>
      <c r="AA13" s="24"/>
      <c r="AB13" s="24"/>
      <c r="AC13" s="24"/>
      <c r="AD13" s="24">
        <v>69867.200000000012</v>
      </c>
      <c r="AE13" s="24">
        <v>69867.200000000012</v>
      </c>
      <c r="AF13" s="24">
        <v>122152.80000000002</v>
      </c>
    </row>
    <row r="14" spans="1:32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>
        <v>52285.600000000006</v>
      </c>
      <c r="Q14" t="s">
        <v>14</v>
      </c>
      <c r="R14" s="24"/>
      <c r="S14" s="24"/>
      <c r="T14" s="24">
        <v>2067</v>
      </c>
      <c r="U14" s="24"/>
      <c r="V14" s="24"/>
      <c r="W14" s="24"/>
      <c r="X14" s="24"/>
      <c r="Y14" s="24">
        <v>2067</v>
      </c>
      <c r="Z14" s="24">
        <v>3432</v>
      </c>
      <c r="AA14" s="24"/>
      <c r="AB14" s="24"/>
      <c r="AC14" s="24"/>
      <c r="AD14" s="24"/>
      <c r="AE14" s="24">
        <v>3432</v>
      </c>
      <c r="AF14" s="24">
        <v>5499</v>
      </c>
    </row>
    <row r="15" spans="1:32" x14ac:dyDescent="0.35">
      <c r="B15" t="s">
        <v>14</v>
      </c>
      <c r="C15" s="24">
        <v>2067</v>
      </c>
      <c r="D15" s="24"/>
      <c r="E15" s="24"/>
      <c r="F15" s="24"/>
      <c r="G15" s="24"/>
      <c r="H15" s="24">
        <v>2067</v>
      </c>
      <c r="Q15" t="s">
        <v>54</v>
      </c>
      <c r="R15" s="24"/>
      <c r="S15" s="24"/>
      <c r="T15" s="24">
        <v>9082</v>
      </c>
      <c r="U15" s="24"/>
      <c r="V15" s="24"/>
      <c r="W15" s="24"/>
      <c r="X15" s="24"/>
      <c r="Y15" s="24">
        <v>9082</v>
      </c>
      <c r="Z15" s="24">
        <v>5072</v>
      </c>
      <c r="AA15" s="24"/>
      <c r="AB15" s="24"/>
      <c r="AC15" s="24"/>
      <c r="AD15" s="24"/>
      <c r="AE15" s="24">
        <v>5072</v>
      </c>
      <c r="AF15" s="24">
        <v>14154</v>
      </c>
    </row>
    <row r="16" spans="1:32" x14ac:dyDescent="0.35">
      <c r="B16" t="s">
        <v>54</v>
      </c>
      <c r="C16" s="24">
        <v>9082</v>
      </c>
      <c r="D16" s="24"/>
      <c r="E16" s="24"/>
      <c r="F16" s="24"/>
      <c r="G16" s="24"/>
      <c r="H16" s="24">
        <v>9082</v>
      </c>
      <c r="Q16" t="s">
        <v>64</v>
      </c>
      <c r="R16" s="24"/>
      <c r="S16" s="24"/>
      <c r="T16" s="24"/>
      <c r="U16" s="24"/>
      <c r="V16" s="24"/>
      <c r="W16" s="24">
        <v>50446</v>
      </c>
      <c r="X16" s="24"/>
      <c r="Y16" s="24">
        <v>50446</v>
      </c>
      <c r="Z16" s="24">
        <v>0</v>
      </c>
      <c r="AA16" s="24"/>
      <c r="AB16" s="24"/>
      <c r="AC16" s="24">
        <v>20385</v>
      </c>
      <c r="AD16" s="24">
        <v>81640.600000000006</v>
      </c>
      <c r="AE16" s="24">
        <v>102025.60000000001</v>
      </c>
      <c r="AF16" s="24">
        <v>152471.6</v>
      </c>
    </row>
    <row r="17" spans="1:32" x14ac:dyDescent="0.35">
      <c r="B17" t="s">
        <v>64</v>
      </c>
      <c r="C17" s="24"/>
      <c r="D17" s="24"/>
      <c r="E17" s="24"/>
      <c r="F17" s="24">
        <v>50446</v>
      </c>
      <c r="G17" s="24"/>
      <c r="H17" s="24">
        <v>50446</v>
      </c>
      <c r="Q17" t="s">
        <v>178</v>
      </c>
      <c r="R17" s="24"/>
      <c r="S17" s="24"/>
      <c r="T17" s="24">
        <v>1082.8000000000002</v>
      </c>
      <c r="U17" s="24"/>
      <c r="V17" s="24"/>
      <c r="W17" s="24"/>
      <c r="X17" s="24"/>
      <c r="Y17" s="24">
        <v>1082.8000000000002</v>
      </c>
      <c r="Z17" s="24"/>
      <c r="AA17" s="24"/>
      <c r="AB17" s="24"/>
      <c r="AC17" s="24"/>
      <c r="AD17" s="24"/>
      <c r="AE17" s="24"/>
      <c r="AF17" s="24">
        <v>1082.8000000000002</v>
      </c>
    </row>
    <row r="18" spans="1:32" x14ac:dyDescent="0.35">
      <c r="B18" t="s">
        <v>178</v>
      </c>
      <c r="C18" s="24">
        <v>1082.8000000000002</v>
      </c>
      <c r="D18" s="24"/>
      <c r="E18" s="24"/>
      <c r="F18" s="24"/>
      <c r="G18" s="24"/>
      <c r="H18" s="24">
        <v>1082.8000000000002</v>
      </c>
      <c r="Q18" t="s">
        <v>228</v>
      </c>
      <c r="R18" s="24"/>
      <c r="S18" s="24"/>
      <c r="T18" s="24">
        <v>799.2</v>
      </c>
      <c r="U18" s="24"/>
      <c r="V18" s="24"/>
      <c r="W18" s="24"/>
      <c r="X18" s="24"/>
      <c r="Y18" s="24">
        <v>799.2</v>
      </c>
      <c r="Z18" s="24"/>
      <c r="AA18" s="24"/>
      <c r="AB18" s="24"/>
      <c r="AC18" s="24"/>
      <c r="AD18" s="24"/>
      <c r="AE18" s="24"/>
      <c r="AF18" s="24">
        <v>799.2</v>
      </c>
    </row>
    <row r="19" spans="1:32" x14ac:dyDescent="0.35">
      <c r="B19" t="s">
        <v>228</v>
      </c>
      <c r="C19" s="24">
        <v>799.2</v>
      </c>
      <c r="D19" s="24"/>
      <c r="E19" s="24"/>
      <c r="F19" s="24"/>
      <c r="G19" s="24"/>
      <c r="H19" s="24">
        <v>799.2</v>
      </c>
      <c r="Q19" t="s">
        <v>233</v>
      </c>
      <c r="R19" s="24"/>
      <c r="S19" s="24"/>
      <c r="T19" s="24"/>
      <c r="U19" s="24"/>
      <c r="V19" s="24"/>
      <c r="W19" s="24"/>
      <c r="X19" s="24"/>
      <c r="Y19" s="24"/>
      <c r="Z19" s="24">
        <v>21218</v>
      </c>
      <c r="AA19" s="24"/>
      <c r="AB19" s="24"/>
      <c r="AC19" s="24"/>
      <c r="AD19" s="24"/>
      <c r="AE19" s="24">
        <v>21218</v>
      </c>
      <c r="AF19" s="24">
        <v>21218</v>
      </c>
    </row>
    <row r="20" spans="1:32" x14ac:dyDescent="0.35">
      <c r="A20" s="46" t="s">
        <v>357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>
        <v>201162.5</v>
      </c>
      <c r="Q20" t="s">
        <v>268</v>
      </c>
      <c r="R20" s="24"/>
      <c r="S20" s="24"/>
      <c r="T20" s="24"/>
      <c r="U20" s="24"/>
      <c r="V20" s="24"/>
      <c r="W20" s="24"/>
      <c r="X20" s="24"/>
      <c r="Y20" s="24"/>
      <c r="Z20" s="24">
        <v>8402</v>
      </c>
      <c r="AA20" s="24"/>
      <c r="AB20" s="24"/>
      <c r="AC20" s="24"/>
      <c r="AD20" s="24"/>
      <c r="AE20" s="24">
        <v>8402</v>
      </c>
      <c r="AF20" s="24">
        <v>8402</v>
      </c>
    </row>
    <row r="21" spans="1:32" x14ac:dyDescent="0.35">
      <c r="A21">
        <v>2021</v>
      </c>
      <c r="B21" t="s">
        <v>35</v>
      </c>
      <c r="C21" s="24">
        <v>13281</v>
      </c>
      <c r="D21" s="24"/>
      <c r="E21" s="24"/>
      <c r="F21" s="24"/>
      <c r="G21" s="24"/>
      <c r="H21" s="24">
        <v>13281</v>
      </c>
      <c r="Q21" t="s">
        <v>286</v>
      </c>
      <c r="R21" s="24"/>
      <c r="S21" s="24"/>
      <c r="T21" s="24"/>
      <c r="U21" s="24"/>
      <c r="V21" s="24"/>
      <c r="W21" s="24"/>
      <c r="X21" s="24"/>
      <c r="Y21" s="24"/>
      <c r="Z21" s="24">
        <v>4247</v>
      </c>
      <c r="AA21" s="24"/>
      <c r="AB21" s="24"/>
      <c r="AC21" s="24"/>
      <c r="AD21" s="24"/>
      <c r="AE21" s="24">
        <v>4247</v>
      </c>
      <c r="AF21" s="24">
        <v>4247</v>
      </c>
    </row>
    <row r="22" spans="1:32" x14ac:dyDescent="0.35">
      <c r="B22" t="s">
        <v>60</v>
      </c>
      <c r="C22" s="24"/>
      <c r="D22" s="24"/>
      <c r="E22" s="24">
        <v>23646.6</v>
      </c>
      <c r="F22" s="24"/>
      <c r="G22" s="24"/>
      <c r="H22" s="24">
        <v>23646.6</v>
      </c>
      <c r="Q22" t="s">
        <v>295</v>
      </c>
      <c r="R22" s="24"/>
      <c r="S22" s="24"/>
      <c r="T22" s="24"/>
      <c r="U22" s="24"/>
      <c r="V22" s="24"/>
      <c r="W22" s="24"/>
      <c r="X22" s="24"/>
      <c r="Y22" s="24"/>
      <c r="Z22" s="24">
        <v>10807.25</v>
      </c>
      <c r="AA22" s="24"/>
      <c r="AB22" s="24"/>
      <c r="AC22" s="24"/>
      <c r="AD22" s="24"/>
      <c r="AE22" s="24">
        <v>10807.25</v>
      </c>
      <c r="AF22" s="24">
        <v>10807.25</v>
      </c>
    </row>
    <row r="23" spans="1:32" x14ac:dyDescent="0.35">
      <c r="B23" t="s">
        <v>7</v>
      </c>
      <c r="C23" s="24">
        <v>16452</v>
      </c>
      <c r="D23" s="24"/>
      <c r="E23" s="24"/>
      <c r="F23" s="24"/>
      <c r="G23" s="24"/>
      <c r="H23" s="24">
        <v>16452</v>
      </c>
      <c r="Q23" t="s">
        <v>372</v>
      </c>
      <c r="R23" s="24"/>
      <c r="S23" s="24"/>
      <c r="T23" s="24"/>
      <c r="U23" s="24"/>
      <c r="V23" s="24"/>
      <c r="W23" s="24"/>
      <c r="X23" s="24"/>
      <c r="Y23" s="24"/>
      <c r="Z23" s="24">
        <v>855</v>
      </c>
      <c r="AA23" s="24"/>
      <c r="AB23" s="24"/>
      <c r="AC23" s="24"/>
      <c r="AD23" s="24"/>
      <c r="AE23" s="24">
        <v>855</v>
      </c>
      <c r="AF23" s="24">
        <v>855</v>
      </c>
    </row>
    <row r="24" spans="1:32" x14ac:dyDescent="0.35">
      <c r="B24" t="s">
        <v>20</v>
      </c>
      <c r="C24" s="24">
        <v>340</v>
      </c>
      <c r="D24" s="24">
        <v>29592</v>
      </c>
      <c r="E24" s="24"/>
      <c r="F24" s="24"/>
      <c r="G24" s="24"/>
      <c r="H24" s="24">
        <v>29932</v>
      </c>
      <c r="Q24" t="s">
        <v>382</v>
      </c>
      <c r="R24" s="24"/>
      <c r="S24" s="24"/>
      <c r="T24" s="24"/>
      <c r="U24" s="24"/>
      <c r="V24" s="24"/>
      <c r="W24" s="24"/>
      <c r="X24" s="24"/>
      <c r="Y24" s="24"/>
      <c r="Z24" s="24">
        <v>9592</v>
      </c>
      <c r="AA24" s="24"/>
      <c r="AB24" s="24"/>
      <c r="AC24" s="24"/>
      <c r="AD24" s="24"/>
      <c r="AE24" s="24">
        <v>9592</v>
      </c>
      <c r="AF24" s="24">
        <v>9592</v>
      </c>
    </row>
    <row r="25" spans="1:32" x14ac:dyDescent="0.35">
      <c r="B25" t="s">
        <v>43</v>
      </c>
      <c r="C25" s="24">
        <v>240</v>
      </c>
      <c r="D25" s="24"/>
      <c r="E25" s="24"/>
      <c r="F25" s="24"/>
      <c r="G25" s="24"/>
      <c r="H25" s="24">
        <v>240</v>
      </c>
      <c r="Q25" t="s">
        <v>410</v>
      </c>
      <c r="R25" s="24"/>
      <c r="S25" s="24"/>
      <c r="T25" s="24"/>
      <c r="U25" s="24"/>
      <c r="V25" s="24"/>
      <c r="W25" s="24"/>
      <c r="X25" s="24"/>
      <c r="Y25" s="24"/>
      <c r="Z25" s="24">
        <v>11282.6</v>
      </c>
      <c r="AA25" s="24"/>
      <c r="AB25" s="24"/>
      <c r="AC25" s="24"/>
      <c r="AD25" s="24"/>
      <c r="AE25" s="24">
        <v>11282.6</v>
      </c>
      <c r="AF25" s="24">
        <v>11282.6</v>
      </c>
    </row>
    <row r="26" spans="1:32" x14ac:dyDescent="0.35">
      <c r="B26" t="s">
        <v>23</v>
      </c>
      <c r="C26" s="24"/>
      <c r="D26" s="24"/>
      <c r="E26" s="24"/>
      <c r="F26" s="24"/>
      <c r="G26" s="24">
        <v>69867.200000000012</v>
      </c>
      <c r="H26" s="24">
        <v>69867.200000000012</v>
      </c>
      <c r="Q26" t="s">
        <v>419</v>
      </c>
      <c r="R26" s="24"/>
      <c r="S26" s="24"/>
      <c r="T26" s="24"/>
      <c r="U26" s="24"/>
      <c r="V26" s="24"/>
      <c r="W26" s="24"/>
      <c r="X26" s="24"/>
      <c r="Y26" s="24"/>
      <c r="Z26" s="24">
        <v>62331.200000000004</v>
      </c>
      <c r="AA26" s="24"/>
      <c r="AB26" s="24"/>
      <c r="AC26" s="24"/>
      <c r="AD26" s="24"/>
      <c r="AE26" s="24">
        <v>62331.200000000004</v>
      </c>
      <c r="AF26" s="24">
        <v>62331.200000000004</v>
      </c>
    </row>
    <row r="27" spans="1:32" x14ac:dyDescent="0.35">
      <c r="B27" t="s">
        <v>14</v>
      </c>
      <c r="C27" s="24">
        <v>3432</v>
      </c>
      <c r="D27" s="24"/>
      <c r="E27" s="24"/>
      <c r="F27" s="24"/>
      <c r="G27" s="24"/>
      <c r="H27" s="24">
        <v>3432</v>
      </c>
      <c r="Q27" t="s">
        <v>135</v>
      </c>
      <c r="R27" s="24">
        <v>2973</v>
      </c>
      <c r="S27" s="24">
        <v>2973</v>
      </c>
      <c r="T27" s="24">
        <v>60608</v>
      </c>
      <c r="U27" s="24">
        <v>28025.7</v>
      </c>
      <c r="V27" s="24">
        <v>9797.2000000000007</v>
      </c>
      <c r="W27" s="24">
        <v>99871.6</v>
      </c>
      <c r="X27" s="24">
        <v>2860</v>
      </c>
      <c r="Y27" s="24">
        <v>201162.5</v>
      </c>
      <c r="Z27" s="24">
        <v>167552.05000000002</v>
      </c>
      <c r="AA27" s="24">
        <v>29592</v>
      </c>
      <c r="AB27" s="24">
        <v>23646.6</v>
      </c>
      <c r="AC27" s="24">
        <v>20385</v>
      </c>
      <c r="AD27" s="24">
        <v>151507.80000000002</v>
      </c>
      <c r="AE27" s="24">
        <v>392683.45</v>
      </c>
      <c r="AF27" s="24">
        <v>596818.94999999995</v>
      </c>
    </row>
    <row r="28" spans="1:32" x14ac:dyDescent="0.35">
      <c r="B28" t="s">
        <v>54</v>
      </c>
      <c r="C28" s="24">
        <v>5072</v>
      </c>
      <c r="D28" s="24"/>
      <c r="E28" s="24"/>
      <c r="F28" s="24"/>
      <c r="G28" s="24"/>
      <c r="H28" s="24">
        <v>5072</v>
      </c>
    </row>
    <row r="29" spans="1:32" x14ac:dyDescent="0.35">
      <c r="B29" t="s">
        <v>64</v>
      </c>
      <c r="C29" s="24">
        <v>0</v>
      </c>
      <c r="D29" s="24"/>
      <c r="E29" s="24"/>
      <c r="F29" s="24">
        <v>20385</v>
      </c>
      <c r="G29" s="24">
        <v>81640.600000000006</v>
      </c>
      <c r="H29" s="24">
        <v>102025.60000000001</v>
      </c>
    </row>
    <row r="30" spans="1:32" x14ac:dyDescent="0.35">
      <c r="B30" t="s">
        <v>233</v>
      </c>
      <c r="C30" s="24">
        <v>21218</v>
      </c>
      <c r="D30" s="24"/>
      <c r="E30" s="24"/>
      <c r="F30" s="24"/>
      <c r="G30" s="24"/>
      <c r="H30" s="24">
        <v>21218</v>
      </c>
    </row>
    <row r="31" spans="1:32" x14ac:dyDescent="0.35">
      <c r="B31" t="s">
        <v>268</v>
      </c>
      <c r="C31" s="24">
        <v>8402</v>
      </c>
      <c r="D31" s="24"/>
      <c r="E31" s="24"/>
      <c r="F31" s="24"/>
      <c r="G31" s="24"/>
      <c r="H31" s="24">
        <v>8402</v>
      </c>
    </row>
    <row r="32" spans="1:32" x14ac:dyDescent="0.35">
      <c r="B32" t="s">
        <v>286</v>
      </c>
      <c r="C32" s="24">
        <v>4247</v>
      </c>
      <c r="D32" s="24"/>
      <c r="E32" s="24"/>
      <c r="F32" s="24"/>
      <c r="G32" s="24"/>
      <c r="H32" s="24">
        <v>4247</v>
      </c>
    </row>
    <row r="33" spans="1:8" x14ac:dyDescent="0.35">
      <c r="B33" t="s">
        <v>295</v>
      </c>
      <c r="C33" s="24">
        <v>10807.25</v>
      </c>
      <c r="D33" s="24"/>
      <c r="E33" s="24"/>
      <c r="F33" s="24"/>
      <c r="G33" s="24"/>
      <c r="H33" s="24">
        <v>10807.25</v>
      </c>
    </row>
    <row r="34" spans="1:8" x14ac:dyDescent="0.35">
      <c r="B34" t="s">
        <v>372</v>
      </c>
      <c r="C34" s="24">
        <v>855</v>
      </c>
      <c r="D34" s="24"/>
      <c r="E34" s="24"/>
      <c r="F34" s="24"/>
      <c r="G34" s="24"/>
      <c r="H34" s="24">
        <v>855</v>
      </c>
    </row>
    <row r="35" spans="1:8" x14ac:dyDescent="0.35">
      <c r="B35" t="s">
        <v>382</v>
      </c>
      <c r="C35" s="24">
        <v>9592</v>
      </c>
      <c r="D35" s="24"/>
      <c r="E35" s="24"/>
      <c r="F35" s="24"/>
      <c r="G35" s="24"/>
      <c r="H35" s="24">
        <v>9592</v>
      </c>
    </row>
    <row r="36" spans="1:8" x14ac:dyDescent="0.35">
      <c r="B36" t="s">
        <v>410</v>
      </c>
      <c r="C36" s="24">
        <v>11282.6</v>
      </c>
      <c r="D36" s="24"/>
      <c r="E36" s="24"/>
      <c r="F36" s="24"/>
      <c r="G36" s="24"/>
      <c r="H36" s="24">
        <v>11282.6</v>
      </c>
    </row>
    <row r="37" spans="1:8" x14ac:dyDescent="0.35">
      <c r="B37" t="s">
        <v>419</v>
      </c>
      <c r="C37" s="24">
        <v>62331.200000000004</v>
      </c>
      <c r="D37" s="24"/>
      <c r="E37" s="24"/>
      <c r="F37" s="24"/>
      <c r="G37" s="24"/>
      <c r="H37" s="24">
        <v>62331.200000000004</v>
      </c>
    </row>
    <row r="38" spans="1:8" x14ac:dyDescent="0.35">
      <c r="A38" s="46" t="s">
        <v>358</v>
      </c>
      <c r="B38" s="46"/>
      <c r="C38" s="47">
        <v>167552.05000000002</v>
      </c>
      <c r="D38" s="47">
        <v>29592</v>
      </c>
      <c r="E38" s="47">
        <v>23646.6</v>
      </c>
      <c r="F38" s="47">
        <v>20385</v>
      </c>
      <c r="G38" s="47">
        <v>151507.80000000002</v>
      </c>
      <c r="H38" s="47">
        <v>392683.45</v>
      </c>
    </row>
    <row r="39" spans="1:8" x14ac:dyDescent="0.35">
      <c r="A39" t="s">
        <v>135</v>
      </c>
      <c r="C39" s="24">
        <v>231133.05000000002</v>
      </c>
      <c r="D39" s="24">
        <v>57617.7</v>
      </c>
      <c r="E39" s="24">
        <v>33443.800000000003</v>
      </c>
      <c r="F39" s="24">
        <v>120256.6</v>
      </c>
      <c r="G39" s="24">
        <v>154367.80000000002</v>
      </c>
      <c r="H39" s="24">
        <v>596818.94999999995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61"/>
  <sheetViews>
    <sheetView topLeftCell="A136" workbookViewId="0">
      <selection activeCell="C140" sqref="C140:C150"/>
    </sheetView>
  </sheetViews>
  <sheetFormatPr defaultRowHeight="14.5" x14ac:dyDescent="0.35"/>
  <cols>
    <col min="1" max="1" width="12.08984375" style="71" bestFit="1" customWidth="1"/>
    <col min="2" max="2" width="11.08984375" style="71" bestFit="1" customWidth="1"/>
    <col min="3" max="3" width="19.08984375" style="71" bestFit="1" customWidth="1"/>
    <col min="4" max="4" width="33.90625" style="71" bestFit="1" customWidth="1"/>
    <col min="5" max="5" width="9.08984375" style="71" bestFit="1" customWidth="1"/>
    <col min="6" max="6" width="8.7265625" style="71"/>
    <col min="7" max="7" width="9.08984375" style="71" bestFit="1" customWidth="1"/>
    <col min="8" max="16384" width="8.7265625" style="71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8" t="s">
        <v>167</v>
      </c>
      <c r="B3" s="85" t="s">
        <v>314</v>
      </c>
      <c r="C3" s="86" t="s">
        <v>2</v>
      </c>
      <c r="D3" s="86" t="s">
        <v>1</v>
      </c>
      <c r="E3" s="89" t="s">
        <v>313</v>
      </c>
    </row>
    <row r="4" spans="1:5" x14ac:dyDescent="0.35">
      <c r="A4">
        <v>12</v>
      </c>
      <c r="B4" s="74">
        <v>43822</v>
      </c>
      <c r="C4" t="s">
        <v>318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4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4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4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4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72" customFormat="1" x14ac:dyDescent="0.35">
      <c r="A11" s="79" t="s">
        <v>316</v>
      </c>
      <c r="B11" s="79"/>
      <c r="C11" s="79"/>
      <c r="D11" s="79"/>
      <c r="E11" s="81">
        <f>SUM(E10,E5)</f>
        <v>400</v>
      </c>
    </row>
    <row r="12" spans="1:5" s="72" customFormat="1" x14ac:dyDescent="0.35">
      <c r="A12" s="80"/>
      <c r="B12" s="80"/>
      <c r="C12" s="80"/>
      <c r="D12" s="80"/>
      <c r="E12" s="58"/>
    </row>
    <row r="13" spans="1:5" s="72" customFormat="1" x14ac:dyDescent="0.35">
      <c r="A13" s="80"/>
      <c r="B13" s="80"/>
      <c r="C13" s="80"/>
      <c r="D13" s="80"/>
      <c r="E13" s="58"/>
    </row>
    <row r="14" spans="1:5" s="72" customFormat="1" x14ac:dyDescent="0.35">
      <c r="A14" s="84" t="s">
        <v>167</v>
      </c>
      <c r="B14" s="85" t="s">
        <v>314</v>
      </c>
      <c r="C14" s="86" t="s">
        <v>2</v>
      </c>
      <c r="D14" s="86" t="s">
        <v>1</v>
      </c>
      <c r="E14" s="87" t="s">
        <v>313</v>
      </c>
    </row>
    <row r="15" spans="1:5" x14ac:dyDescent="0.35">
      <c r="A15">
        <v>7</v>
      </c>
      <c r="B15" s="74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4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4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4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4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4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4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4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4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4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4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4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4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4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4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4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4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4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4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4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72" customFormat="1" x14ac:dyDescent="0.35">
      <c r="A45" s="79" t="s">
        <v>316</v>
      </c>
      <c r="B45" s="79"/>
      <c r="C45" s="79"/>
      <c r="D45" s="79"/>
      <c r="E45" s="81">
        <f>SUM(E44,E34,E18)</f>
        <v>2160</v>
      </c>
    </row>
    <row r="46" spans="1:5" s="72" customFormat="1" x14ac:dyDescent="0.35">
      <c r="A46" s="80"/>
      <c r="B46" s="80"/>
      <c r="C46" s="80"/>
      <c r="D46" s="80"/>
      <c r="E46" s="58"/>
    </row>
    <row r="47" spans="1:5" s="72" customFormat="1" x14ac:dyDescent="0.35">
      <c r="A47" s="80"/>
      <c r="B47" s="80"/>
      <c r="C47" s="80"/>
      <c r="D47" s="80"/>
      <c r="E47" s="58"/>
    </row>
    <row r="48" spans="1:5" s="72" customFormat="1" x14ac:dyDescent="0.35">
      <c r="A48" s="88" t="s">
        <v>167</v>
      </c>
      <c r="B48" s="85" t="s">
        <v>314</v>
      </c>
      <c r="C48" s="86" t="s">
        <v>2</v>
      </c>
      <c r="D48" s="86" t="s">
        <v>1</v>
      </c>
      <c r="E48" s="89" t="s">
        <v>313</v>
      </c>
    </row>
    <row r="49" spans="1:5" s="72" customFormat="1" x14ac:dyDescent="0.35">
      <c r="A49" s="80">
        <v>10</v>
      </c>
      <c r="B49" s="82">
        <v>44109</v>
      </c>
      <c r="C49" s="80" t="s">
        <v>110</v>
      </c>
      <c r="D49" s="80" t="s">
        <v>35</v>
      </c>
      <c r="E49" s="58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4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4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4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4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4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4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4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4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4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4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4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4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4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4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4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4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4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4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4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341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4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4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4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4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4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72" customFormat="1" x14ac:dyDescent="0.35">
      <c r="A87" s="79" t="s">
        <v>316</v>
      </c>
      <c r="B87" s="79"/>
      <c r="C87" s="79"/>
      <c r="D87" s="79"/>
      <c r="E87" s="81">
        <f>SUM(E86,E80,E64)</f>
        <v>2800</v>
      </c>
    </row>
    <row r="88" spans="1:5" s="72" customFormat="1" x14ac:dyDescent="0.35">
      <c r="A88" s="80"/>
      <c r="B88" s="80"/>
      <c r="C88" s="80"/>
      <c r="D88" s="80"/>
      <c r="E88" s="58"/>
    </row>
    <row r="89" spans="1:5" s="72" customFormat="1" x14ac:dyDescent="0.35">
      <c r="A89" s="80"/>
      <c r="B89" s="80"/>
      <c r="C89" s="80"/>
      <c r="D89" s="80"/>
      <c r="E89" s="58"/>
    </row>
    <row r="90" spans="1:5" s="72" customFormat="1" x14ac:dyDescent="0.35">
      <c r="A90" s="88" t="s">
        <v>167</v>
      </c>
      <c r="B90" s="85" t="s">
        <v>314</v>
      </c>
      <c r="C90" s="86" t="s">
        <v>2</v>
      </c>
      <c r="D90" s="86" t="s">
        <v>1</v>
      </c>
      <c r="E90" s="89" t="s">
        <v>313</v>
      </c>
    </row>
    <row r="91" spans="1:5" x14ac:dyDescent="0.35">
      <c r="A91">
        <v>1</v>
      </c>
      <c r="B91" s="74">
        <v>44200</v>
      </c>
      <c r="C91" t="s">
        <v>231</v>
      </c>
      <c r="D91" t="s">
        <v>233</v>
      </c>
      <c r="E91" s="58">
        <v>80</v>
      </c>
    </row>
    <row r="92" spans="1:5" x14ac:dyDescent="0.35">
      <c r="A92"/>
      <c r="B92" s="74">
        <v>44207</v>
      </c>
      <c r="C92" t="s">
        <v>244</v>
      </c>
      <c r="D92" t="s">
        <v>64</v>
      </c>
      <c r="E92" s="58">
        <v>80</v>
      </c>
    </row>
    <row r="93" spans="1:5" x14ac:dyDescent="0.35">
      <c r="A93"/>
      <c r="B93" s="74">
        <v>44204</v>
      </c>
      <c r="C93" t="s">
        <v>247</v>
      </c>
      <c r="D93" t="s">
        <v>233</v>
      </c>
      <c r="E93" s="58">
        <v>80</v>
      </c>
    </row>
    <row r="94" spans="1:5" x14ac:dyDescent="0.35">
      <c r="A94"/>
      <c r="B94" s="74">
        <v>44205</v>
      </c>
      <c r="C94" t="s">
        <v>250</v>
      </c>
      <c r="D94" t="s">
        <v>20</v>
      </c>
      <c r="E94" s="58">
        <v>80</v>
      </c>
    </row>
    <row r="95" spans="1:5" x14ac:dyDescent="0.35">
      <c r="A95"/>
      <c r="B95" s="74">
        <v>44214</v>
      </c>
      <c r="C95" t="s">
        <v>252</v>
      </c>
      <c r="D95" t="s">
        <v>233</v>
      </c>
      <c r="E95" s="58">
        <v>80</v>
      </c>
    </row>
    <row r="96" spans="1:5" x14ac:dyDescent="0.35">
      <c r="A96"/>
      <c r="B96" s="74">
        <v>44223</v>
      </c>
      <c r="C96" t="s">
        <v>256</v>
      </c>
      <c r="D96" t="s">
        <v>20</v>
      </c>
      <c r="E96" s="58">
        <v>80</v>
      </c>
    </row>
    <row r="97" spans="1:7" x14ac:dyDescent="0.35">
      <c r="A97"/>
      <c r="B97" s="74">
        <v>44225</v>
      </c>
      <c r="C97" t="s">
        <v>258</v>
      </c>
      <c r="D97" t="s">
        <v>7</v>
      </c>
      <c r="E97" s="58">
        <v>80</v>
      </c>
    </row>
    <row r="98" spans="1:7" x14ac:dyDescent="0.35">
      <c r="A98"/>
      <c r="B98"/>
      <c r="C98" t="s">
        <v>259</v>
      </c>
      <c r="D98" t="s">
        <v>64</v>
      </c>
      <c r="E98" s="58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72" customFormat="1" x14ac:dyDescent="0.35">
      <c r="A100">
        <v>2</v>
      </c>
      <c r="B100" s="74">
        <v>44230</v>
      </c>
      <c r="C100" t="s">
        <v>262</v>
      </c>
      <c r="D100" t="s">
        <v>268</v>
      </c>
      <c r="E100" s="60">
        <v>80</v>
      </c>
    </row>
    <row r="101" spans="1:7" x14ac:dyDescent="0.35">
      <c r="A101"/>
      <c r="B101" s="74">
        <v>44229</v>
      </c>
      <c r="C101" t="s">
        <v>266</v>
      </c>
      <c r="D101" t="s">
        <v>35</v>
      </c>
      <c r="E101" s="60">
        <v>80</v>
      </c>
    </row>
    <row r="102" spans="1:7" x14ac:dyDescent="0.35">
      <c r="A102"/>
      <c r="B102" s="74">
        <v>44233</v>
      </c>
      <c r="C102" t="s">
        <v>267</v>
      </c>
      <c r="D102" t="s">
        <v>268</v>
      </c>
      <c r="E102" s="60">
        <v>80</v>
      </c>
    </row>
    <row r="103" spans="1:7" x14ac:dyDescent="0.35">
      <c r="A103"/>
      <c r="B103" s="74">
        <v>44236</v>
      </c>
      <c r="C103" t="s">
        <v>271</v>
      </c>
      <c r="D103" t="s">
        <v>233</v>
      </c>
      <c r="E103" s="60">
        <v>80</v>
      </c>
    </row>
    <row r="104" spans="1:7" x14ac:dyDescent="0.35">
      <c r="A104"/>
      <c r="B104" s="74">
        <v>44244</v>
      </c>
      <c r="C104" t="s">
        <v>272</v>
      </c>
      <c r="D104" t="s">
        <v>35</v>
      </c>
      <c r="E104" s="60">
        <v>80</v>
      </c>
    </row>
    <row r="105" spans="1:7" x14ac:dyDescent="0.35">
      <c r="A105"/>
      <c r="B105" s="74">
        <v>44246</v>
      </c>
      <c r="C105" t="s">
        <v>279</v>
      </c>
      <c r="D105" t="s">
        <v>7</v>
      </c>
      <c r="E105" s="60">
        <v>80</v>
      </c>
    </row>
    <row r="106" spans="1:7" x14ac:dyDescent="0.35">
      <c r="A106"/>
      <c r="B106" s="74">
        <v>44249</v>
      </c>
      <c r="C106" t="s">
        <v>280</v>
      </c>
      <c r="D106" t="s">
        <v>23</v>
      </c>
      <c r="E106" s="60">
        <v>80</v>
      </c>
    </row>
    <row r="107" spans="1:7" x14ac:dyDescent="0.35">
      <c r="A107"/>
      <c r="B107" s="74">
        <v>44250</v>
      </c>
      <c r="C107" t="s">
        <v>281</v>
      </c>
      <c r="D107" t="s">
        <v>54</v>
      </c>
      <c r="E107" s="60">
        <v>80</v>
      </c>
    </row>
    <row r="108" spans="1:7" x14ac:dyDescent="0.35">
      <c r="A108"/>
      <c r="B108" s="74">
        <v>44253</v>
      </c>
      <c r="C108" t="s">
        <v>284</v>
      </c>
      <c r="D108" t="s">
        <v>286</v>
      </c>
      <c r="E108" s="60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7" t="s">
        <v>316</v>
      </c>
      <c r="B110" s="77"/>
      <c r="C110" s="77"/>
      <c r="D110" s="77"/>
      <c r="E110" s="78">
        <f>SUM(E109,E99)</f>
        <v>1360</v>
      </c>
      <c r="G110" s="83">
        <f>SUM(E11+E45+E87+E110)</f>
        <v>6720</v>
      </c>
    </row>
    <row r="111" spans="1:7" s="72" customFormat="1" x14ac:dyDescent="0.35"/>
    <row r="113" spans="1:5" x14ac:dyDescent="0.35">
      <c r="A113" s="88" t="s">
        <v>167</v>
      </c>
      <c r="B113" s="85" t="s">
        <v>314</v>
      </c>
      <c r="C113" s="86" t="s">
        <v>2</v>
      </c>
      <c r="D113" s="86" t="s">
        <v>1</v>
      </c>
      <c r="E113" s="89" t="s">
        <v>313</v>
      </c>
    </row>
    <row r="114" spans="1:5" s="73" customFormat="1" x14ac:dyDescent="0.35">
      <c r="A114">
        <v>3</v>
      </c>
      <c r="B114" s="74">
        <v>44263</v>
      </c>
      <c r="C114" t="s">
        <v>291</v>
      </c>
      <c r="D114" t="s">
        <v>23</v>
      </c>
      <c r="E114" s="60">
        <v>80</v>
      </c>
    </row>
    <row r="115" spans="1:5" s="73" customFormat="1" x14ac:dyDescent="0.35">
      <c r="A115"/>
      <c r="B115" s="74">
        <v>44265</v>
      </c>
      <c r="C115" t="s">
        <v>322</v>
      </c>
      <c r="D115" t="s">
        <v>295</v>
      </c>
      <c r="E115" s="60">
        <v>80</v>
      </c>
    </row>
    <row r="116" spans="1:5" s="73" customFormat="1" ht="15" customHeight="1" x14ac:dyDescent="0.35">
      <c r="A116"/>
      <c r="B116" s="74">
        <v>44266</v>
      </c>
      <c r="C116" t="s">
        <v>323</v>
      </c>
      <c r="D116" t="s">
        <v>60</v>
      </c>
      <c r="E116" s="60">
        <v>80</v>
      </c>
    </row>
    <row r="117" spans="1:5" s="73" customFormat="1" ht="15" customHeight="1" x14ac:dyDescent="0.35">
      <c r="A117"/>
      <c r="B117" s="74">
        <v>44278</v>
      </c>
      <c r="C117" t="s">
        <v>325</v>
      </c>
      <c r="D117" t="s">
        <v>23</v>
      </c>
      <c r="E117" s="60">
        <v>80</v>
      </c>
    </row>
    <row r="118" spans="1:5" s="73" customFormat="1" ht="15" customHeight="1" x14ac:dyDescent="0.35">
      <c r="A118"/>
      <c r="B118" s="74">
        <v>44279</v>
      </c>
      <c r="C118" t="s">
        <v>326</v>
      </c>
      <c r="D118" t="s">
        <v>60</v>
      </c>
      <c r="E118" s="60">
        <v>80</v>
      </c>
    </row>
    <row r="119" spans="1:5" s="73" customFormat="1" ht="15" customHeight="1" x14ac:dyDescent="0.35">
      <c r="A119"/>
      <c r="B119"/>
      <c r="C119" t="s">
        <v>327</v>
      </c>
      <c r="D119" t="s">
        <v>64</v>
      </c>
      <c r="E119" s="60">
        <v>80</v>
      </c>
    </row>
    <row r="120" spans="1:5" s="73" customFormat="1" ht="15" customHeight="1" x14ac:dyDescent="0.35">
      <c r="A120"/>
      <c r="B120" s="74">
        <v>44280</v>
      </c>
      <c r="C120" t="s">
        <v>328</v>
      </c>
      <c r="D120" t="s">
        <v>268</v>
      </c>
      <c r="E120" s="60">
        <v>80</v>
      </c>
    </row>
    <row r="121" spans="1:5" s="73" customFormat="1" ht="15" customHeight="1" x14ac:dyDescent="0.35">
      <c r="A121"/>
      <c r="B121" s="74">
        <v>44285</v>
      </c>
      <c r="C121" t="s">
        <v>329</v>
      </c>
      <c r="D121" t="s">
        <v>23</v>
      </c>
      <c r="E121" s="60">
        <v>80</v>
      </c>
    </row>
    <row r="122" spans="1:5" s="73" customFormat="1" x14ac:dyDescent="0.35">
      <c r="A122" s="23" t="s">
        <v>293</v>
      </c>
      <c r="B122" s="23"/>
      <c r="C122" s="23"/>
      <c r="D122" s="23"/>
      <c r="E122" s="75">
        <f>SUM(E114:E121)</f>
        <v>640</v>
      </c>
    </row>
    <row r="123" spans="1:5" x14ac:dyDescent="0.35">
      <c r="A123">
        <v>4</v>
      </c>
      <c r="B123" s="74">
        <v>44287</v>
      </c>
      <c r="C123" t="s">
        <v>340</v>
      </c>
      <c r="D123" t="s">
        <v>20</v>
      </c>
      <c r="E123" s="60">
        <v>80</v>
      </c>
    </row>
    <row r="124" spans="1:5" x14ac:dyDescent="0.35">
      <c r="A124"/>
      <c r="B124" s="74">
        <v>44294</v>
      </c>
      <c r="C124" t="s">
        <v>332</v>
      </c>
      <c r="D124" t="s">
        <v>286</v>
      </c>
      <c r="E124" s="60">
        <v>80</v>
      </c>
    </row>
    <row r="125" spans="1:5" x14ac:dyDescent="0.35">
      <c r="A125"/>
      <c r="B125"/>
      <c r="C125" t="s">
        <v>333</v>
      </c>
      <c r="D125" t="s">
        <v>64</v>
      </c>
      <c r="E125" s="60">
        <v>80</v>
      </c>
    </row>
    <row r="126" spans="1:5" x14ac:dyDescent="0.35">
      <c r="A126"/>
      <c r="B126" s="74">
        <v>44295</v>
      </c>
      <c r="C126" t="s">
        <v>334</v>
      </c>
      <c r="D126" t="s">
        <v>7</v>
      </c>
      <c r="E126" s="60">
        <v>80</v>
      </c>
    </row>
    <row r="127" spans="1:5" x14ac:dyDescent="0.35">
      <c r="A127"/>
      <c r="B127" s="74">
        <v>44313</v>
      </c>
      <c r="C127" t="s">
        <v>335</v>
      </c>
      <c r="D127" t="s">
        <v>60</v>
      </c>
      <c r="E127" s="60">
        <v>80</v>
      </c>
    </row>
    <row r="128" spans="1:5" x14ac:dyDescent="0.35">
      <c r="A128"/>
      <c r="B128" s="74">
        <v>44315</v>
      </c>
      <c r="C128" t="s">
        <v>338</v>
      </c>
      <c r="D128" t="s">
        <v>64</v>
      </c>
      <c r="E128" s="60">
        <v>80</v>
      </c>
    </row>
    <row r="129" spans="1:5" x14ac:dyDescent="0.35">
      <c r="A129" s="23" t="s">
        <v>315</v>
      </c>
      <c r="B129" s="23"/>
      <c r="C129" s="23"/>
      <c r="D129" s="23"/>
      <c r="E129" s="76">
        <f>SUM(E123:E128)</f>
        <v>480</v>
      </c>
    </row>
    <row r="130" spans="1:5" s="72" customFormat="1" x14ac:dyDescent="0.35">
      <c r="A130" s="80">
        <v>5</v>
      </c>
      <c r="B130" s="82">
        <v>44319</v>
      </c>
      <c r="C130" t="s">
        <v>336</v>
      </c>
      <c r="D130" s="80" t="s">
        <v>23</v>
      </c>
      <c r="E130" s="83">
        <v>80</v>
      </c>
    </row>
    <row r="131" spans="1:5" s="72" customFormat="1" x14ac:dyDescent="0.35">
      <c r="A131" s="80"/>
      <c r="B131" s="82">
        <v>44322</v>
      </c>
      <c r="C131" t="s">
        <v>344</v>
      </c>
      <c r="D131" t="s">
        <v>35</v>
      </c>
      <c r="E131" s="83">
        <v>80</v>
      </c>
    </row>
    <row r="132" spans="1:5" s="72" customFormat="1" x14ac:dyDescent="0.35">
      <c r="A132" s="80"/>
      <c r="B132" s="82">
        <v>44323</v>
      </c>
      <c r="C132" t="s">
        <v>345</v>
      </c>
      <c r="D132" s="80" t="s">
        <v>7</v>
      </c>
      <c r="E132" s="83">
        <v>80</v>
      </c>
    </row>
    <row r="133" spans="1:5" s="72" customFormat="1" x14ac:dyDescent="0.35">
      <c r="A133" s="80"/>
      <c r="B133" s="82" t="s">
        <v>360</v>
      </c>
      <c r="C133" t="s">
        <v>359</v>
      </c>
      <c r="D133" s="80" t="s">
        <v>35</v>
      </c>
      <c r="E133" s="83">
        <v>80</v>
      </c>
    </row>
    <row r="134" spans="1:5" s="72" customFormat="1" x14ac:dyDescent="0.35">
      <c r="A134" s="80"/>
      <c r="B134" s="82">
        <v>44337</v>
      </c>
      <c r="C134" t="s">
        <v>348</v>
      </c>
      <c r="D134" s="80" t="s">
        <v>20</v>
      </c>
      <c r="E134" s="83">
        <v>80</v>
      </c>
    </row>
    <row r="135" spans="1:5" s="72" customFormat="1" x14ac:dyDescent="0.35">
      <c r="A135" s="80"/>
      <c r="B135" s="82">
        <v>44337</v>
      </c>
      <c r="C135" t="s">
        <v>324</v>
      </c>
      <c r="D135" t="s">
        <v>233</v>
      </c>
      <c r="E135" s="83">
        <v>80</v>
      </c>
    </row>
    <row r="136" spans="1:5" s="72" customFormat="1" x14ac:dyDescent="0.35">
      <c r="A136" s="23" t="s">
        <v>337</v>
      </c>
      <c r="B136" s="23"/>
      <c r="C136" s="23"/>
      <c r="D136" s="23"/>
      <c r="E136" s="76">
        <f>SUM(E130:E135)</f>
        <v>480</v>
      </c>
    </row>
    <row r="137" spans="1:5" s="72" customFormat="1" x14ac:dyDescent="0.35">
      <c r="A137" s="80"/>
      <c r="B137" s="82">
        <v>44348</v>
      </c>
      <c r="C137" t="s">
        <v>368</v>
      </c>
      <c r="D137" s="80"/>
      <c r="E137" s="83">
        <v>80</v>
      </c>
    </row>
    <row r="138" spans="1:5" s="72" customFormat="1" x14ac:dyDescent="0.35">
      <c r="A138" s="80"/>
      <c r="B138" s="82">
        <v>44348</v>
      </c>
      <c r="C138" t="s">
        <v>369</v>
      </c>
      <c r="D138" s="80"/>
      <c r="E138" s="83">
        <v>80</v>
      </c>
    </row>
    <row r="139" spans="1:5" s="72" customFormat="1" x14ac:dyDescent="0.35">
      <c r="A139" s="23" t="s">
        <v>145</v>
      </c>
      <c r="B139" s="23"/>
      <c r="C139" s="23"/>
      <c r="D139" s="23"/>
      <c r="E139" s="76">
        <f>SUM(E137:E138)</f>
        <v>160</v>
      </c>
    </row>
    <row r="140" spans="1:5" s="72" customFormat="1" x14ac:dyDescent="0.35">
      <c r="A140" s="80"/>
      <c r="B140" s="80"/>
      <c r="C140" t="s">
        <v>370</v>
      </c>
      <c r="D140" s="80"/>
      <c r="E140" s="83"/>
    </row>
    <row r="141" spans="1:5" s="72" customFormat="1" x14ac:dyDescent="0.35">
      <c r="A141" s="80"/>
      <c r="B141" s="80"/>
      <c r="C141" t="s">
        <v>374</v>
      </c>
      <c r="D141" s="80"/>
      <c r="E141" s="83"/>
    </row>
    <row r="142" spans="1:5" s="72" customFormat="1" x14ac:dyDescent="0.35">
      <c r="A142" s="80"/>
      <c r="B142" s="80"/>
      <c r="C142" t="s">
        <v>375</v>
      </c>
      <c r="D142" s="80"/>
      <c r="E142" s="83"/>
    </row>
    <row r="143" spans="1:5" s="72" customFormat="1" x14ac:dyDescent="0.35">
      <c r="A143" s="80"/>
      <c r="B143" s="80"/>
      <c r="C143" t="s">
        <v>376</v>
      </c>
      <c r="D143" s="80"/>
      <c r="E143" s="83"/>
    </row>
    <row r="144" spans="1:5" s="72" customFormat="1" x14ac:dyDescent="0.35">
      <c r="A144" s="80"/>
      <c r="B144" s="80"/>
      <c r="C144" t="s">
        <v>377</v>
      </c>
      <c r="D144" s="80"/>
      <c r="E144" s="83"/>
    </row>
    <row r="145" spans="1:5" s="72" customFormat="1" x14ac:dyDescent="0.35">
      <c r="A145" s="80"/>
      <c r="B145" s="80"/>
      <c r="C145" t="s">
        <v>378</v>
      </c>
      <c r="D145" s="80"/>
      <c r="E145" s="83"/>
    </row>
    <row r="146" spans="1:5" s="72" customFormat="1" x14ac:dyDescent="0.35">
      <c r="A146" s="80"/>
      <c r="B146" s="80"/>
      <c r="C146" t="s">
        <v>379</v>
      </c>
      <c r="D146" s="80"/>
      <c r="E146" s="83"/>
    </row>
    <row r="147" spans="1:5" s="72" customFormat="1" x14ac:dyDescent="0.35">
      <c r="A147" s="80"/>
      <c r="B147" s="80"/>
      <c r="C147" t="s">
        <v>380</v>
      </c>
      <c r="D147" s="80"/>
      <c r="E147" s="83"/>
    </row>
    <row r="148" spans="1:5" s="72" customFormat="1" x14ac:dyDescent="0.35">
      <c r="A148" s="80"/>
      <c r="B148" s="80"/>
      <c r="C148" t="s">
        <v>383</v>
      </c>
      <c r="D148" s="80"/>
      <c r="E148" s="83"/>
    </row>
    <row r="149" spans="1:5" s="72" customFormat="1" x14ac:dyDescent="0.35">
      <c r="A149" s="80"/>
      <c r="B149" s="80"/>
      <c r="C149" t="s">
        <v>384</v>
      </c>
      <c r="D149" s="80"/>
      <c r="E149" s="83"/>
    </row>
    <row r="150" spans="1:5" s="72" customFormat="1" x14ac:dyDescent="0.35">
      <c r="A150" s="80"/>
      <c r="B150" s="80"/>
      <c r="C150" t="s">
        <v>386</v>
      </c>
      <c r="D150" s="80"/>
      <c r="E150" s="83"/>
    </row>
    <row r="151" spans="1:5" s="72" customFormat="1" x14ac:dyDescent="0.35">
      <c r="A151" s="80"/>
      <c r="B151" s="80"/>
      <c r="C151" s="80"/>
      <c r="D151" s="80"/>
      <c r="E151" s="83"/>
    </row>
    <row r="152" spans="1:5" s="72" customFormat="1" x14ac:dyDescent="0.35">
      <c r="A152" s="80"/>
      <c r="B152" s="80"/>
      <c r="C152" s="80"/>
      <c r="D152" s="80"/>
      <c r="E152" s="83"/>
    </row>
    <row r="153" spans="1:5" s="72" customFormat="1" x14ac:dyDescent="0.35">
      <c r="A153" s="80"/>
      <c r="B153" s="80"/>
      <c r="C153" s="80"/>
      <c r="D153" s="80"/>
      <c r="E153" s="83"/>
    </row>
    <row r="154" spans="1:5" s="72" customFormat="1" x14ac:dyDescent="0.35">
      <c r="A154" s="80"/>
      <c r="B154" s="80"/>
      <c r="C154" s="80"/>
      <c r="D154" s="80"/>
      <c r="E154" s="83"/>
    </row>
    <row r="155" spans="1:5" s="72" customFormat="1" x14ac:dyDescent="0.35">
      <c r="A155" s="80"/>
      <c r="B155" s="80"/>
      <c r="C155" s="80"/>
      <c r="D155" s="80"/>
      <c r="E155" s="83"/>
    </row>
    <row r="156" spans="1:5" s="72" customFormat="1" x14ac:dyDescent="0.35">
      <c r="A156" s="80"/>
      <c r="B156" s="80"/>
      <c r="C156" s="80"/>
      <c r="D156" s="80"/>
      <c r="E156" s="83"/>
    </row>
    <row r="157" spans="1:5" s="72" customFormat="1" x14ac:dyDescent="0.35">
      <c r="A157" s="80"/>
      <c r="B157" s="80"/>
      <c r="C157" s="80"/>
      <c r="D157" s="80"/>
      <c r="E157" s="83"/>
    </row>
    <row r="158" spans="1:5" s="72" customFormat="1" x14ac:dyDescent="0.35">
      <c r="A158" s="80"/>
      <c r="B158" s="80"/>
      <c r="C158" s="80"/>
      <c r="D158" s="80"/>
      <c r="E158" s="83"/>
    </row>
    <row r="159" spans="1:5" s="72" customFormat="1" x14ac:dyDescent="0.35">
      <c r="A159" s="80"/>
      <c r="B159" s="80"/>
      <c r="C159" s="80"/>
      <c r="D159" s="80"/>
      <c r="E159" s="83"/>
    </row>
    <row r="160" spans="1:5" s="72" customFormat="1" x14ac:dyDescent="0.35">
      <c r="A160" s="80"/>
      <c r="B160" s="80"/>
      <c r="C160" s="80"/>
      <c r="D160" s="80"/>
      <c r="E160" s="83"/>
    </row>
    <row r="161" spans="1:5" x14ac:dyDescent="0.35">
      <c r="A161" s="79" t="s">
        <v>135</v>
      </c>
      <c r="B161" s="79"/>
      <c r="C161" s="79"/>
      <c r="D161" s="79"/>
      <c r="E161" s="78">
        <f>SUM(E122+E129+E136+E139)</f>
        <v>1760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I168"/>
  <sheetViews>
    <sheetView topLeftCell="A148" workbookViewId="0">
      <selection activeCell="AE164" sqref="AE164"/>
    </sheetView>
  </sheetViews>
  <sheetFormatPr defaultRowHeight="14.5" x14ac:dyDescent="0.35"/>
  <cols>
    <col min="1" max="1" width="14.453125" bestFit="1" customWidth="1"/>
    <col min="2" max="2" width="19" customWidth="1"/>
    <col min="3" max="3" width="37.906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25" width="9.90625" bestFit="1" customWidth="1"/>
    <col min="26" max="33" width="8.90625" bestFit="1" customWidth="1"/>
    <col min="34" max="34" width="9.90625" bestFit="1" customWidth="1"/>
    <col min="35" max="35" width="10.7265625" bestFit="1" customWidth="1"/>
  </cols>
  <sheetData>
    <row r="3" spans="1:35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35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356</v>
      </c>
      <c r="R4">
        <v>2020</v>
      </c>
      <c r="Y4" t="s">
        <v>357</v>
      </c>
      <c r="Z4">
        <v>2021</v>
      </c>
      <c r="AH4" t="s">
        <v>358</v>
      </c>
      <c r="AI4" t="s">
        <v>135</v>
      </c>
    </row>
    <row r="5" spans="1:35" x14ac:dyDescent="0.35">
      <c r="A5">
        <v>6</v>
      </c>
      <c r="B5" t="s">
        <v>10</v>
      </c>
      <c r="C5" t="s">
        <v>7</v>
      </c>
      <c r="D5" s="24">
        <v>480</v>
      </c>
      <c r="E5" s="48">
        <v>-480</v>
      </c>
      <c r="F5" s="24">
        <v>0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</v>
      </c>
      <c r="AD5">
        <v>2</v>
      </c>
      <c r="AE5">
        <v>3</v>
      </c>
      <c r="AF5">
        <v>4</v>
      </c>
      <c r="AG5">
        <v>5</v>
      </c>
    </row>
    <row r="6" spans="1:35" x14ac:dyDescent="0.35">
      <c r="B6" t="s">
        <v>11</v>
      </c>
      <c r="C6" t="s">
        <v>14</v>
      </c>
      <c r="D6" s="24">
        <v>2067</v>
      </c>
      <c r="E6" s="48">
        <v>-2067</v>
      </c>
      <c r="F6" s="24">
        <v>0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>
        <v>1586</v>
      </c>
    </row>
    <row r="7" spans="1:35" x14ac:dyDescent="0.35">
      <c r="B7" t="s">
        <v>12</v>
      </c>
      <c r="C7" t="s">
        <v>7</v>
      </c>
      <c r="D7" s="24">
        <v>2435</v>
      </c>
      <c r="E7" s="48">
        <v>-2435</v>
      </c>
      <c r="F7" s="24">
        <v>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>
        <v>1496</v>
      </c>
    </row>
    <row r="8" spans="1:35" x14ac:dyDescent="0.35">
      <c r="B8" t="s">
        <v>18</v>
      </c>
      <c r="C8" t="s">
        <v>20</v>
      </c>
      <c r="D8" s="24">
        <v>1827.5</v>
      </c>
      <c r="E8" s="48">
        <v>-1827.5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>
        <v>90</v>
      </c>
    </row>
    <row r="9" spans="1:35" x14ac:dyDescent="0.35">
      <c r="B9" t="s">
        <v>362</v>
      </c>
      <c r="C9" t="s">
        <v>64</v>
      </c>
      <c r="D9" s="24">
        <v>6952</v>
      </c>
      <c r="E9" s="48">
        <v>-6952</v>
      </c>
      <c r="F9" s="24">
        <v>0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>
        <v>1496</v>
      </c>
    </row>
    <row r="10" spans="1:35" x14ac:dyDescent="0.35">
      <c r="B10" t="s">
        <v>363</v>
      </c>
      <c r="C10" t="s">
        <v>60</v>
      </c>
      <c r="D10" s="24">
        <v>3825</v>
      </c>
      <c r="E10" s="48"/>
      <c r="F10" s="24">
        <v>3825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>
        <v>1496</v>
      </c>
    </row>
    <row r="11" spans="1:35" x14ac:dyDescent="0.35">
      <c r="B11" t="s">
        <v>364</v>
      </c>
      <c r="C11" t="s">
        <v>60</v>
      </c>
      <c r="D11" s="24">
        <v>690</v>
      </c>
      <c r="E11" s="48"/>
      <c r="F11" s="24">
        <v>690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>
        <v>1630</v>
      </c>
    </row>
    <row r="12" spans="1:35" x14ac:dyDescent="0.35">
      <c r="B12" t="s">
        <v>365</v>
      </c>
      <c r="C12" t="s">
        <v>64</v>
      </c>
      <c r="D12" s="24">
        <v>930</v>
      </c>
      <c r="E12" s="48">
        <v>-930</v>
      </c>
      <c r="F12" s="24">
        <v>0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>
        <v>1540</v>
      </c>
    </row>
    <row r="13" spans="1:35" x14ac:dyDescent="0.35">
      <c r="A13" s="23" t="s">
        <v>145</v>
      </c>
      <c r="B13" s="23"/>
      <c r="C13" s="23"/>
      <c r="D13" s="25">
        <v>19206.5</v>
      </c>
      <c r="E13" s="49">
        <v>-14691.5</v>
      </c>
      <c r="F13" s="25">
        <v>4515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>
        <v>1750</v>
      </c>
      <c r="AE13" s="24"/>
      <c r="AF13" s="24"/>
      <c r="AG13" s="24"/>
      <c r="AH13" s="24">
        <v>1750</v>
      </c>
      <c r="AI13" s="24">
        <v>1750</v>
      </c>
    </row>
    <row r="14" spans="1:35" x14ac:dyDescent="0.35">
      <c r="A14">
        <v>7</v>
      </c>
      <c r="B14" t="s">
        <v>21</v>
      </c>
      <c r="C14" t="s">
        <v>23</v>
      </c>
      <c r="D14" s="24">
        <v>1836</v>
      </c>
      <c r="E14" s="48">
        <v>-1836</v>
      </c>
      <c r="F14" s="24">
        <v>0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>
        <v>225</v>
      </c>
      <c r="AE14" s="24"/>
      <c r="AF14" s="24"/>
      <c r="AG14" s="24"/>
      <c r="AH14" s="24">
        <v>225</v>
      </c>
      <c r="AI14" s="24">
        <v>225</v>
      </c>
    </row>
    <row r="15" spans="1:35" x14ac:dyDescent="0.35">
      <c r="B15" t="s">
        <v>26</v>
      </c>
      <c r="C15" t="s">
        <v>20</v>
      </c>
      <c r="D15" s="24">
        <v>1200</v>
      </c>
      <c r="E15" s="48">
        <v>-1200</v>
      </c>
      <c r="F15" s="24">
        <v>0</v>
      </c>
      <c r="G15"/>
      <c r="H15"/>
      <c r="I15"/>
      <c r="J15" s="45"/>
      <c r="O15" t="s">
        <v>344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>
        <v>1876</v>
      </c>
      <c r="AH15" s="24">
        <v>1876</v>
      </c>
      <c r="AI15" s="24">
        <v>1876</v>
      </c>
    </row>
    <row r="16" spans="1:35" x14ac:dyDescent="0.35">
      <c r="B16" t="s">
        <v>27</v>
      </c>
      <c r="C16" t="s">
        <v>7</v>
      </c>
      <c r="D16" s="24">
        <v>2098</v>
      </c>
      <c r="E16" s="48">
        <v>-2098</v>
      </c>
      <c r="F16" s="24">
        <v>0</v>
      </c>
      <c r="G16"/>
      <c r="H16"/>
      <c r="I16"/>
      <c r="J16" s="45"/>
      <c r="O16" t="s">
        <v>347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>
        <v>1826</v>
      </c>
      <c r="AH16" s="24">
        <v>1826</v>
      </c>
      <c r="AI16" s="24">
        <v>1826</v>
      </c>
    </row>
    <row r="17" spans="1:35" x14ac:dyDescent="0.35">
      <c r="A17" s="23" t="s">
        <v>146</v>
      </c>
      <c r="B17" s="23"/>
      <c r="C17" s="23"/>
      <c r="D17" s="25">
        <v>5134</v>
      </c>
      <c r="E17" s="49">
        <v>-5134</v>
      </c>
      <c r="F17" s="25">
        <v>0</v>
      </c>
      <c r="G17"/>
      <c r="H17"/>
      <c r="I17"/>
      <c r="J17" s="45"/>
      <c r="O17" t="s">
        <v>349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>
        <v>100</v>
      </c>
      <c r="AH17" s="24">
        <v>100</v>
      </c>
      <c r="AI17" s="24">
        <v>100</v>
      </c>
    </row>
    <row r="18" spans="1:35" x14ac:dyDescent="0.35">
      <c r="A18">
        <v>8</v>
      </c>
      <c r="B18" t="s">
        <v>30</v>
      </c>
      <c r="C18" t="s">
        <v>23</v>
      </c>
      <c r="D18" s="24">
        <v>2508</v>
      </c>
      <c r="E18" s="48">
        <v>-2508</v>
      </c>
      <c r="F18" s="24">
        <v>0</v>
      </c>
      <c r="G18"/>
      <c r="H18"/>
      <c r="I18"/>
      <c r="J18" s="45"/>
      <c r="O18" t="s">
        <v>374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>
        <v>1826</v>
      </c>
      <c r="AI18" s="24">
        <v>1826</v>
      </c>
    </row>
    <row r="19" spans="1:35" x14ac:dyDescent="0.35">
      <c r="B19" t="s">
        <v>31</v>
      </c>
      <c r="C19" t="s">
        <v>23</v>
      </c>
      <c r="D19" s="24">
        <v>2508</v>
      </c>
      <c r="E19" s="48">
        <v>-2508</v>
      </c>
      <c r="F19" s="24">
        <v>0</v>
      </c>
      <c r="G19"/>
      <c r="H19"/>
      <c r="I19"/>
      <c r="J19" s="45"/>
      <c r="O19" t="s">
        <v>375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>
        <v>1926</v>
      </c>
      <c r="AI19" s="24">
        <v>1926</v>
      </c>
    </row>
    <row r="20" spans="1:35" x14ac:dyDescent="0.35">
      <c r="B20" t="s">
        <v>32</v>
      </c>
      <c r="C20" t="s">
        <v>23</v>
      </c>
      <c r="D20" s="24">
        <v>324</v>
      </c>
      <c r="E20" s="48">
        <v>-324</v>
      </c>
      <c r="F20" s="24">
        <v>0</v>
      </c>
      <c r="G20"/>
      <c r="H20"/>
      <c r="I20"/>
      <c r="J20" s="45"/>
      <c r="O20" t="s">
        <v>386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>
        <v>1826</v>
      </c>
      <c r="AI20" s="24">
        <v>1826</v>
      </c>
    </row>
    <row r="21" spans="1:35" x14ac:dyDescent="0.35">
      <c r="B21" t="s">
        <v>33</v>
      </c>
      <c r="C21" t="s">
        <v>35</v>
      </c>
      <c r="D21" s="24">
        <v>1586</v>
      </c>
      <c r="E21" s="48">
        <v>-1586</v>
      </c>
      <c r="F21" s="24">
        <v>0</v>
      </c>
      <c r="G21"/>
      <c r="H21"/>
      <c r="I21"/>
      <c r="J21" s="45"/>
      <c r="O21" t="s">
        <v>434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>
        <v>1926</v>
      </c>
      <c r="AI21" s="24">
        <v>1926</v>
      </c>
    </row>
    <row r="22" spans="1:35" x14ac:dyDescent="0.35">
      <c r="B22" t="s">
        <v>36</v>
      </c>
      <c r="C22" t="s">
        <v>20</v>
      </c>
      <c r="D22" s="24">
        <v>3406</v>
      </c>
      <c r="E22" s="48">
        <v>-3406</v>
      </c>
      <c r="F22" s="24">
        <v>0</v>
      </c>
      <c r="G22"/>
      <c r="H22"/>
      <c r="I22"/>
      <c r="J22" s="45"/>
      <c r="N22" s="23" t="s">
        <v>136</v>
      </c>
      <c r="O22" s="23"/>
      <c r="P22" s="25"/>
      <c r="Q22" s="25"/>
      <c r="R22" s="25"/>
      <c r="S22" s="25"/>
      <c r="T22" s="25">
        <v>1586</v>
      </c>
      <c r="U22" s="25"/>
      <c r="V22" s="25">
        <v>4578</v>
      </c>
      <c r="W22" s="25">
        <v>3170</v>
      </c>
      <c r="X22" s="25"/>
      <c r="Y22" s="25">
        <v>9334</v>
      </c>
      <c r="Z22" s="25"/>
      <c r="AA22" s="25">
        <v>5578</v>
      </c>
      <c r="AB22" s="25">
        <v>1926</v>
      </c>
      <c r="AC22" s="25"/>
      <c r="AD22" s="25">
        <v>1975</v>
      </c>
      <c r="AE22" s="25"/>
      <c r="AF22" s="25"/>
      <c r="AG22" s="25">
        <v>3802</v>
      </c>
      <c r="AH22" s="25">
        <v>13281</v>
      </c>
      <c r="AI22" s="25">
        <v>22615</v>
      </c>
    </row>
    <row r="23" spans="1:35" x14ac:dyDescent="0.35">
      <c r="B23" t="s">
        <v>37</v>
      </c>
      <c r="C23" t="s">
        <v>7</v>
      </c>
      <c r="D23" s="24">
        <v>2922</v>
      </c>
      <c r="E23" s="48">
        <v>-2922</v>
      </c>
      <c r="F23" s="24">
        <v>0</v>
      </c>
      <c r="G23"/>
      <c r="H23"/>
      <c r="I23"/>
      <c r="J23" s="45"/>
      <c r="N23" t="s">
        <v>47</v>
      </c>
      <c r="O23" t="s">
        <v>49</v>
      </c>
      <c r="P23" s="24"/>
      <c r="Q23" s="24"/>
      <c r="R23" s="24"/>
      <c r="S23" s="24"/>
      <c r="T23" s="24">
        <v>2956</v>
      </c>
      <c r="U23" s="24"/>
      <c r="V23" s="24"/>
      <c r="W23" s="24"/>
      <c r="X23" s="24"/>
      <c r="Y23" s="24">
        <v>2956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>
        <v>2956</v>
      </c>
    </row>
    <row r="24" spans="1:35" x14ac:dyDescent="0.35">
      <c r="B24" t="s">
        <v>38</v>
      </c>
      <c r="C24" t="s">
        <v>7</v>
      </c>
      <c r="D24" s="24">
        <v>960</v>
      </c>
      <c r="E24" s="48">
        <v>-960</v>
      </c>
      <c r="F24" s="24">
        <v>0</v>
      </c>
      <c r="G24"/>
      <c r="H24"/>
      <c r="I24"/>
      <c r="J24" s="45"/>
      <c r="O24" t="s">
        <v>121</v>
      </c>
      <c r="P24" s="24"/>
      <c r="Q24" s="24"/>
      <c r="R24" s="24"/>
      <c r="S24" s="24"/>
      <c r="T24" s="24"/>
      <c r="U24" s="24"/>
      <c r="V24" s="24">
        <v>2650</v>
      </c>
      <c r="W24" s="24"/>
      <c r="X24" s="24"/>
      <c r="Y24" s="24">
        <v>2650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>
        <v>2650</v>
      </c>
    </row>
    <row r="25" spans="1:35" x14ac:dyDescent="0.35">
      <c r="B25" t="s">
        <v>40</v>
      </c>
      <c r="C25" t="s">
        <v>20</v>
      </c>
      <c r="D25" s="24">
        <v>367.2</v>
      </c>
      <c r="E25" s="48">
        <v>-367.2</v>
      </c>
      <c r="F25" s="24">
        <v>0</v>
      </c>
      <c r="G25"/>
      <c r="H25"/>
      <c r="I25"/>
      <c r="J25" s="45"/>
      <c r="N25" s="23" t="s">
        <v>137</v>
      </c>
      <c r="O25" s="23"/>
      <c r="P25" s="25"/>
      <c r="Q25" s="25"/>
      <c r="R25" s="25"/>
      <c r="S25" s="25"/>
      <c r="T25" s="25">
        <v>2956</v>
      </c>
      <c r="U25" s="25"/>
      <c r="V25" s="25">
        <v>2650</v>
      </c>
      <c r="W25" s="25"/>
      <c r="X25" s="25"/>
      <c r="Y25" s="25">
        <v>5606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>
        <v>5606</v>
      </c>
    </row>
    <row r="26" spans="1:35" x14ac:dyDescent="0.35">
      <c r="B26" t="s">
        <v>41</v>
      </c>
      <c r="C26" t="s">
        <v>43</v>
      </c>
      <c r="D26" s="24">
        <v>1706</v>
      </c>
      <c r="E26" s="48">
        <v>-1706</v>
      </c>
      <c r="F26" s="24">
        <v>0</v>
      </c>
      <c r="G26"/>
      <c r="H26"/>
      <c r="I26"/>
      <c r="J26" s="45"/>
      <c r="N26" t="s">
        <v>60</v>
      </c>
      <c r="O26" t="s">
        <v>57</v>
      </c>
      <c r="P26" s="24"/>
      <c r="Q26" s="24"/>
      <c r="R26" s="24"/>
      <c r="S26" s="24"/>
      <c r="T26" s="24">
        <v>2552</v>
      </c>
      <c r="U26" s="24"/>
      <c r="V26" s="24"/>
      <c r="W26" s="24"/>
      <c r="X26" s="24"/>
      <c r="Y26" s="24">
        <v>2552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>
        <v>2552</v>
      </c>
    </row>
    <row r="27" spans="1:35" x14ac:dyDescent="0.35">
      <c r="B27" t="s">
        <v>49</v>
      </c>
      <c r="C27" t="s">
        <v>47</v>
      </c>
      <c r="D27" s="24">
        <v>2956</v>
      </c>
      <c r="E27" s="48">
        <v>-2956</v>
      </c>
      <c r="F27" s="24">
        <v>0</v>
      </c>
      <c r="G27"/>
      <c r="H27"/>
      <c r="I27"/>
      <c r="J27" s="45"/>
      <c r="O27" t="s">
        <v>160</v>
      </c>
      <c r="P27" s="24"/>
      <c r="Q27" s="24"/>
      <c r="R27" s="24"/>
      <c r="S27" s="24"/>
      <c r="T27" s="24"/>
      <c r="U27" s="24"/>
      <c r="V27" s="24"/>
      <c r="W27" s="24">
        <v>1231.2</v>
      </c>
      <c r="X27" s="24"/>
      <c r="Y27" s="24">
        <v>1231.2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>
        <v>1231.2</v>
      </c>
    </row>
    <row r="28" spans="1:35" x14ac:dyDescent="0.35">
      <c r="B28" t="s">
        <v>52</v>
      </c>
      <c r="C28" t="s">
        <v>54</v>
      </c>
      <c r="D28" s="24">
        <v>1452</v>
      </c>
      <c r="E28" s="48">
        <v>-1452</v>
      </c>
      <c r="F28" s="24">
        <v>0</v>
      </c>
      <c r="G28"/>
      <c r="H28"/>
      <c r="I28"/>
      <c r="J28" s="45"/>
      <c r="O28" t="s">
        <v>187</v>
      </c>
      <c r="P28" s="24"/>
      <c r="Q28" s="24"/>
      <c r="R28" s="24"/>
      <c r="S28" s="24"/>
      <c r="T28" s="24"/>
      <c r="U28" s="24"/>
      <c r="V28" s="24"/>
      <c r="W28" s="24">
        <v>408</v>
      </c>
      <c r="X28" s="24"/>
      <c r="Y28" s="24">
        <v>408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>
        <v>408</v>
      </c>
    </row>
    <row r="29" spans="1:35" x14ac:dyDescent="0.35">
      <c r="B29" t="s">
        <v>55</v>
      </c>
      <c r="C29" t="s">
        <v>20</v>
      </c>
      <c r="D29" s="24">
        <v>1903</v>
      </c>
      <c r="E29" s="48">
        <v>-1903</v>
      </c>
      <c r="F29" s="24">
        <v>0</v>
      </c>
      <c r="G29"/>
      <c r="H29"/>
      <c r="I29"/>
      <c r="J29" s="45"/>
      <c r="O29" t="s">
        <v>323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>
        <v>6459.6</v>
      </c>
      <c r="AF29" s="24"/>
      <c r="AG29" s="24"/>
      <c r="AH29" s="24">
        <v>6459.6</v>
      </c>
      <c r="AI29" s="24">
        <v>6459.6</v>
      </c>
    </row>
    <row r="30" spans="1:35" x14ac:dyDescent="0.35">
      <c r="B30" t="s">
        <v>57</v>
      </c>
      <c r="C30" t="s">
        <v>60</v>
      </c>
      <c r="D30" s="24">
        <v>2552</v>
      </c>
      <c r="E30" s="48">
        <v>-2552</v>
      </c>
      <c r="F30" s="24">
        <v>0</v>
      </c>
      <c r="G30"/>
      <c r="H30"/>
      <c r="I30"/>
      <c r="J30" s="45"/>
      <c r="O30" t="s">
        <v>326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>
        <v>90</v>
      </c>
      <c r="AF30" s="24"/>
      <c r="AG30" s="24"/>
      <c r="AH30" s="24">
        <v>90</v>
      </c>
      <c r="AI30" s="24">
        <v>90</v>
      </c>
    </row>
    <row r="31" spans="1:35" x14ac:dyDescent="0.35">
      <c r="B31" t="s">
        <v>58</v>
      </c>
      <c r="C31" t="s">
        <v>7</v>
      </c>
      <c r="D31" s="24">
        <v>1496</v>
      </c>
      <c r="E31" s="48">
        <v>-1496</v>
      </c>
      <c r="F31" s="24">
        <v>0</v>
      </c>
      <c r="G31"/>
      <c r="H31"/>
      <c r="I31"/>
      <c r="J31" s="45"/>
      <c r="O31" t="s">
        <v>335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v>7482</v>
      </c>
      <c r="AG31" s="24"/>
      <c r="AH31" s="24">
        <v>7482</v>
      </c>
      <c r="AI31" s="24">
        <v>7482</v>
      </c>
    </row>
    <row r="32" spans="1:35" x14ac:dyDescent="0.35">
      <c r="B32" t="s">
        <v>62</v>
      </c>
      <c r="C32" t="s">
        <v>64</v>
      </c>
      <c r="D32" s="24">
        <v>6734</v>
      </c>
      <c r="E32" s="48">
        <v>-6734</v>
      </c>
      <c r="F32" s="24">
        <v>0</v>
      </c>
      <c r="G32"/>
      <c r="H32"/>
      <c r="I32"/>
      <c r="J32" s="45"/>
      <c r="O32" t="s">
        <v>363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>
        <v>3825</v>
      </c>
      <c r="AA32" s="24"/>
      <c r="AB32" s="24"/>
      <c r="AC32" s="24"/>
      <c r="AD32" s="24"/>
      <c r="AE32" s="24"/>
      <c r="AF32" s="24"/>
      <c r="AG32" s="24"/>
      <c r="AH32" s="24">
        <v>3825</v>
      </c>
      <c r="AI32" s="24">
        <v>3825</v>
      </c>
    </row>
    <row r="33" spans="1:35" x14ac:dyDescent="0.35">
      <c r="A33" s="23" t="s">
        <v>147</v>
      </c>
      <c r="B33" s="23"/>
      <c r="C33" s="23"/>
      <c r="D33" s="25">
        <v>33380.199999999997</v>
      </c>
      <c r="E33" s="49">
        <v>-33380.199999999997</v>
      </c>
      <c r="F33" s="25">
        <v>0</v>
      </c>
      <c r="G33"/>
      <c r="H33"/>
      <c r="I33"/>
      <c r="J33" s="45"/>
      <c r="O33" t="s">
        <v>364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690</v>
      </c>
      <c r="AA33" s="24"/>
      <c r="AB33" s="24"/>
      <c r="AC33" s="24"/>
      <c r="AD33" s="24"/>
      <c r="AE33" s="24"/>
      <c r="AF33" s="24"/>
      <c r="AG33" s="24"/>
      <c r="AH33" s="24">
        <v>690</v>
      </c>
      <c r="AI33" s="24">
        <v>690</v>
      </c>
    </row>
    <row r="34" spans="1:35" x14ac:dyDescent="0.35">
      <c r="A34">
        <v>9</v>
      </c>
      <c r="B34" t="s">
        <v>68</v>
      </c>
      <c r="C34" t="s">
        <v>54</v>
      </c>
      <c r="D34" s="24">
        <v>3968</v>
      </c>
      <c r="E34" s="48">
        <v>-3968</v>
      </c>
      <c r="F34" s="24">
        <v>0</v>
      </c>
      <c r="G34"/>
      <c r="H34"/>
      <c r="I34"/>
      <c r="J34" s="45"/>
      <c r="O34" t="s">
        <v>429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>
        <v>5100</v>
      </c>
      <c r="AC34" s="24"/>
      <c r="AD34" s="24"/>
      <c r="AE34" s="24"/>
      <c r="AF34" s="24"/>
      <c r="AG34" s="24"/>
      <c r="AH34" s="24">
        <v>5100</v>
      </c>
      <c r="AI34" s="24">
        <v>5100</v>
      </c>
    </row>
    <row r="35" spans="1:35" x14ac:dyDescent="0.35">
      <c r="B35" t="s">
        <v>70</v>
      </c>
      <c r="C35" t="s">
        <v>7</v>
      </c>
      <c r="D35" s="24">
        <v>1250</v>
      </c>
      <c r="E35" s="48">
        <v>-1250</v>
      </c>
      <c r="F35" s="24">
        <v>0</v>
      </c>
      <c r="G35"/>
      <c r="H35"/>
      <c r="I35"/>
      <c r="J35" s="45"/>
      <c r="N35" s="23" t="s">
        <v>138</v>
      </c>
      <c r="O35" s="23"/>
      <c r="P35" s="25"/>
      <c r="Q35" s="25"/>
      <c r="R35" s="25"/>
      <c r="S35" s="25"/>
      <c r="T35" s="25">
        <v>2552</v>
      </c>
      <c r="U35" s="25"/>
      <c r="V35" s="25"/>
      <c r="W35" s="25">
        <v>1639.2</v>
      </c>
      <c r="X35" s="25"/>
      <c r="Y35" s="25">
        <v>4191.2</v>
      </c>
      <c r="Z35" s="25">
        <v>4515</v>
      </c>
      <c r="AA35" s="25"/>
      <c r="AB35" s="25">
        <v>5100</v>
      </c>
      <c r="AC35" s="25"/>
      <c r="AD35" s="25"/>
      <c r="AE35" s="25">
        <v>6549.6</v>
      </c>
      <c r="AF35" s="25">
        <v>7482</v>
      </c>
      <c r="AG35" s="25"/>
      <c r="AH35" s="25">
        <v>23646.6</v>
      </c>
      <c r="AI35" s="25">
        <v>27837.8</v>
      </c>
    </row>
    <row r="36" spans="1:35" x14ac:dyDescent="0.35">
      <c r="B36" t="s">
        <v>95</v>
      </c>
      <c r="C36" t="s">
        <v>7</v>
      </c>
      <c r="D36" s="24">
        <v>2458</v>
      </c>
      <c r="E36" s="48">
        <v>-2458</v>
      </c>
      <c r="F36" s="24">
        <v>0</v>
      </c>
      <c r="G36"/>
      <c r="H36"/>
      <c r="I36"/>
      <c r="J36" s="45"/>
      <c r="N36" t="s">
        <v>7</v>
      </c>
      <c r="O36" t="s">
        <v>10</v>
      </c>
      <c r="P36" s="24"/>
      <c r="Q36" s="24"/>
      <c r="R36" s="24">
        <v>480</v>
      </c>
      <c r="S36" s="24"/>
      <c r="T36" s="24"/>
      <c r="U36" s="24"/>
      <c r="V36" s="24"/>
      <c r="W36" s="24"/>
      <c r="X36" s="24"/>
      <c r="Y36" s="24">
        <v>480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>
        <v>480</v>
      </c>
    </row>
    <row r="37" spans="1:35" x14ac:dyDescent="0.35">
      <c r="B37" t="s">
        <v>103</v>
      </c>
      <c r="C37" t="s">
        <v>23</v>
      </c>
      <c r="D37" s="24">
        <v>11247.599999999999</v>
      </c>
      <c r="E37" s="48">
        <v>-11247.599999999999</v>
      </c>
      <c r="F37" s="24">
        <v>0</v>
      </c>
      <c r="G37"/>
      <c r="H37"/>
      <c r="I37"/>
      <c r="J37" s="45"/>
      <c r="O37" t="s">
        <v>12</v>
      </c>
      <c r="P37" s="24"/>
      <c r="Q37" s="24"/>
      <c r="R37" s="24">
        <v>2435</v>
      </c>
      <c r="S37" s="24"/>
      <c r="T37" s="24"/>
      <c r="U37" s="24"/>
      <c r="V37" s="24"/>
      <c r="W37" s="24"/>
      <c r="X37" s="24"/>
      <c r="Y37" s="24">
        <v>2435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>
        <v>2435</v>
      </c>
    </row>
    <row r="38" spans="1:35" x14ac:dyDescent="0.35">
      <c r="B38" t="s">
        <v>104</v>
      </c>
      <c r="C38" t="s">
        <v>7</v>
      </c>
      <c r="D38" s="24">
        <v>1977</v>
      </c>
      <c r="E38" s="48">
        <v>-1977</v>
      </c>
      <c r="F38" s="24">
        <v>0</v>
      </c>
      <c r="G38"/>
      <c r="H38"/>
      <c r="I38"/>
      <c r="J38" s="45"/>
      <c r="O38" t="s">
        <v>27</v>
      </c>
      <c r="P38" s="24"/>
      <c r="Q38" s="24"/>
      <c r="R38" s="24"/>
      <c r="S38" s="24">
        <v>2098</v>
      </c>
      <c r="T38" s="24"/>
      <c r="U38" s="24"/>
      <c r="V38" s="24"/>
      <c r="W38" s="24"/>
      <c r="X38" s="24"/>
      <c r="Y38" s="24">
        <v>2098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>
        <v>2098</v>
      </c>
    </row>
    <row r="39" spans="1:35" x14ac:dyDescent="0.35">
      <c r="B39" t="s">
        <v>105</v>
      </c>
      <c r="C39" t="s">
        <v>23</v>
      </c>
      <c r="D39" s="24">
        <v>11605.2</v>
      </c>
      <c r="E39" s="48">
        <v>-11605.2</v>
      </c>
      <c r="F39" s="24">
        <v>0</v>
      </c>
      <c r="G39"/>
      <c r="H39"/>
      <c r="I39"/>
      <c r="J39" s="45"/>
      <c r="O39" t="s">
        <v>37</v>
      </c>
      <c r="P39" s="24"/>
      <c r="Q39" s="24"/>
      <c r="R39" s="24"/>
      <c r="S39" s="24"/>
      <c r="T39" s="24">
        <v>2922</v>
      </c>
      <c r="U39" s="24"/>
      <c r="V39" s="24"/>
      <c r="W39" s="24"/>
      <c r="X39" s="24"/>
      <c r="Y39" s="24">
        <v>2922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>
        <v>2922</v>
      </c>
    </row>
    <row r="40" spans="1:35" x14ac:dyDescent="0.35">
      <c r="B40" t="s">
        <v>106</v>
      </c>
      <c r="C40" t="s">
        <v>64</v>
      </c>
      <c r="D40" s="24">
        <v>8123</v>
      </c>
      <c r="E40" s="48">
        <v>-8123</v>
      </c>
      <c r="F40" s="24">
        <v>0</v>
      </c>
      <c r="G40"/>
      <c r="H40"/>
      <c r="I40"/>
      <c r="J40" s="45"/>
      <c r="O40" t="s">
        <v>38</v>
      </c>
      <c r="P40" s="24"/>
      <c r="Q40" s="24"/>
      <c r="R40" s="24"/>
      <c r="S40" s="24"/>
      <c r="T40" s="24">
        <v>960</v>
      </c>
      <c r="U40" s="24"/>
      <c r="V40" s="24"/>
      <c r="W40" s="24"/>
      <c r="X40" s="24"/>
      <c r="Y40" s="24">
        <v>960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>
        <v>960</v>
      </c>
    </row>
    <row r="41" spans="1:35" x14ac:dyDescent="0.35">
      <c r="B41" t="s">
        <v>107</v>
      </c>
      <c r="C41" t="s">
        <v>7</v>
      </c>
      <c r="D41" s="24">
        <v>1392</v>
      </c>
      <c r="E41" s="48">
        <v>-1392</v>
      </c>
      <c r="F41" s="24">
        <v>0</v>
      </c>
      <c r="G41"/>
      <c r="H41"/>
      <c r="I41"/>
      <c r="J41" s="45"/>
      <c r="O41" t="s">
        <v>58</v>
      </c>
      <c r="P41" s="24"/>
      <c r="Q41" s="24"/>
      <c r="R41" s="24"/>
      <c r="S41" s="24"/>
      <c r="T41" s="24">
        <v>1496</v>
      </c>
      <c r="U41" s="24"/>
      <c r="V41" s="24"/>
      <c r="W41" s="24"/>
      <c r="X41" s="24"/>
      <c r="Y41" s="24">
        <v>1496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>
        <v>1496</v>
      </c>
    </row>
    <row r="42" spans="1:35" x14ac:dyDescent="0.35">
      <c r="B42" t="s">
        <v>109</v>
      </c>
      <c r="C42" t="s">
        <v>7</v>
      </c>
      <c r="D42" s="24">
        <v>1496</v>
      </c>
      <c r="E42" s="48">
        <v>-1496</v>
      </c>
      <c r="F42" s="24">
        <v>0</v>
      </c>
      <c r="G42"/>
      <c r="H42"/>
      <c r="I42"/>
      <c r="J42" s="45"/>
      <c r="O42" t="s">
        <v>70</v>
      </c>
      <c r="P42" s="24"/>
      <c r="Q42" s="24"/>
      <c r="R42" s="24"/>
      <c r="S42" s="24"/>
      <c r="T42" s="24"/>
      <c r="U42" s="24">
        <v>1250</v>
      </c>
      <c r="V42" s="24"/>
      <c r="W42" s="24"/>
      <c r="X42" s="24"/>
      <c r="Y42" s="24">
        <v>1250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>
        <v>1250</v>
      </c>
    </row>
    <row r="43" spans="1:35" x14ac:dyDescent="0.35">
      <c r="B43" t="s">
        <v>370</v>
      </c>
      <c r="C43" t="s">
        <v>372</v>
      </c>
      <c r="D43" s="24">
        <v>855</v>
      </c>
      <c r="E43" s="48">
        <v>-855</v>
      </c>
      <c r="F43" s="24">
        <v>0</v>
      </c>
      <c r="G43"/>
      <c r="H43"/>
      <c r="I43"/>
      <c r="J43" s="45"/>
      <c r="O43" t="s">
        <v>95</v>
      </c>
      <c r="P43" s="24"/>
      <c r="Q43" s="24"/>
      <c r="R43" s="24"/>
      <c r="S43" s="24"/>
      <c r="T43" s="24"/>
      <c r="U43" s="24">
        <v>2458</v>
      </c>
      <c r="V43" s="24"/>
      <c r="W43" s="24"/>
      <c r="X43" s="24"/>
      <c r="Y43" s="24">
        <v>2458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>
        <v>2458</v>
      </c>
    </row>
    <row r="44" spans="1:35" x14ac:dyDescent="0.35">
      <c r="B44" t="s">
        <v>374</v>
      </c>
      <c r="C44" t="s">
        <v>35</v>
      </c>
      <c r="D44" s="24">
        <v>1826</v>
      </c>
      <c r="E44" s="48">
        <v>-1826</v>
      </c>
      <c r="F44" s="24">
        <v>0</v>
      </c>
      <c r="G44"/>
      <c r="H44"/>
      <c r="I44"/>
      <c r="J44" s="45"/>
      <c r="O44" t="s">
        <v>104</v>
      </c>
      <c r="P44" s="24"/>
      <c r="Q44" s="24"/>
      <c r="R44" s="24"/>
      <c r="S44" s="24"/>
      <c r="T44" s="24"/>
      <c r="U44" s="24">
        <v>1977</v>
      </c>
      <c r="V44" s="24"/>
      <c r="W44" s="24"/>
      <c r="X44" s="24"/>
      <c r="Y44" s="24">
        <v>1977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>
        <v>1977</v>
      </c>
    </row>
    <row r="45" spans="1:35" x14ac:dyDescent="0.35">
      <c r="B45" t="s">
        <v>375</v>
      </c>
      <c r="C45" t="s">
        <v>35</v>
      </c>
      <c r="D45" s="24">
        <v>1926</v>
      </c>
      <c r="E45" s="48">
        <v>-1926</v>
      </c>
      <c r="F45" s="24">
        <v>0</v>
      </c>
      <c r="G45"/>
      <c r="H45"/>
      <c r="I45"/>
      <c r="J45" s="45"/>
      <c r="O45" t="s">
        <v>107</v>
      </c>
      <c r="P45" s="24"/>
      <c r="Q45" s="24"/>
      <c r="R45" s="24"/>
      <c r="S45" s="24"/>
      <c r="T45" s="24"/>
      <c r="U45" s="24">
        <v>1392</v>
      </c>
      <c r="V45" s="24"/>
      <c r="W45" s="24"/>
      <c r="X45" s="24"/>
      <c r="Y45" s="24">
        <v>1392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>
        <v>1392</v>
      </c>
    </row>
    <row r="46" spans="1:35" x14ac:dyDescent="0.35">
      <c r="B46" t="s">
        <v>376</v>
      </c>
      <c r="C46" t="s">
        <v>23</v>
      </c>
      <c r="D46" s="24">
        <v>3830.4</v>
      </c>
      <c r="E46" s="48"/>
      <c r="F46" s="24">
        <v>3830.4</v>
      </c>
      <c r="G46"/>
      <c r="H46"/>
      <c r="I46"/>
      <c r="J46" s="45"/>
      <c r="O46" t="s">
        <v>109</v>
      </c>
      <c r="P46" s="24"/>
      <c r="Q46" s="24"/>
      <c r="R46" s="24"/>
      <c r="S46" s="24"/>
      <c r="T46" s="24"/>
      <c r="U46" s="24">
        <v>1496</v>
      </c>
      <c r="V46" s="24"/>
      <c r="W46" s="24"/>
      <c r="X46" s="24"/>
      <c r="Y46" s="24">
        <v>1496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>
        <v>1496</v>
      </c>
    </row>
    <row r="47" spans="1:35" x14ac:dyDescent="0.35">
      <c r="B47" t="s">
        <v>377</v>
      </c>
      <c r="C47" t="s">
        <v>14</v>
      </c>
      <c r="D47" s="24">
        <v>3432</v>
      </c>
      <c r="E47" s="48">
        <v>-3432</v>
      </c>
      <c r="F47" s="24">
        <v>0</v>
      </c>
      <c r="G47"/>
      <c r="H47"/>
      <c r="I47"/>
      <c r="J47" s="45"/>
      <c r="O47" t="s">
        <v>120</v>
      </c>
      <c r="P47" s="24"/>
      <c r="Q47" s="24"/>
      <c r="R47" s="24"/>
      <c r="S47" s="24"/>
      <c r="T47" s="24"/>
      <c r="U47" s="24"/>
      <c r="V47" s="24">
        <v>2458</v>
      </c>
      <c r="W47" s="24"/>
      <c r="X47" s="24"/>
      <c r="Y47" s="24">
        <v>2458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>
        <v>2458</v>
      </c>
    </row>
    <row r="48" spans="1:35" x14ac:dyDescent="0.35">
      <c r="B48" t="s">
        <v>378</v>
      </c>
      <c r="C48" t="s">
        <v>20</v>
      </c>
      <c r="D48" s="24">
        <v>6914</v>
      </c>
      <c r="E48" s="48"/>
      <c r="F48" s="24">
        <v>6914</v>
      </c>
      <c r="G48"/>
      <c r="H48"/>
      <c r="I48"/>
      <c r="J48" s="45"/>
      <c r="O48" t="s">
        <v>126</v>
      </c>
      <c r="P48" s="24"/>
      <c r="Q48" s="24"/>
      <c r="R48" s="24"/>
      <c r="S48" s="24"/>
      <c r="T48" s="24"/>
      <c r="U48" s="24"/>
      <c r="V48" s="24">
        <v>1645</v>
      </c>
      <c r="W48" s="24"/>
      <c r="X48" s="24"/>
      <c r="Y48" s="24">
        <v>1645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>
        <v>1645</v>
      </c>
    </row>
    <row r="49" spans="1:35" x14ac:dyDescent="0.35">
      <c r="B49" t="s">
        <v>379</v>
      </c>
      <c r="C49" t="s">
        <v>64</v>
      </c>
      <c r="D49" s="24">
        <v>14208</v>
      </c>
      <c r="E49" s="48">
        <v>-179.4</v>
      </c>
      <c r="F49" s="24">
        <v>14028.6</v>
      </c>
      <c r="G49"/>
      <c r="H49"/>
      <c r="I49"/>
      <c r="J49" s="45"/>
      <c r="O49" t="s">
        <v>152</v>
      </c>
      <c r="P49" s="24"/>
      <c r="Q49" s="24"/>
      <c r="R49" s="24"/>
      <c r="S49" s="24"/>
      <c r="T49" s="24"/>
      <c r="U49" s="24"/>
      <c r="V49" s="24">
        <v>2458</v>
      </c>
      <c r="W49" s="24"/>
      <c r="X49" s="24"/>
      <c r="Y49" s="24">
        <v>2458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>
        <v>2458</v>
      </c>
    </row>
    <row r="50" spans="1:35" x14ac:dyDescent="0.35">
      <c r="B50" t="s">
        <v>380</v>
      </c>
      <c r="C50" t="s">
        <v>382</v>
      </c>
      <c r="D50" s="24">
        <v>9592</v>
      </c>
      <c r="E50" s="48">
        <v>-9592</v>
      </c>
      <c r="F50" s="24">
        <v>0</v>
      </c>
      <c r="G50"/>
      <c r="H50"/>
      <c r="I50"/>
      <c r="J50" s="45"/>
      <c r="O50" t="s">
        <v>158</v>
      </c>
      <c r="P50" s="24"/>
      <c r="Q50" s="24"/>
      <c r="R50" s="24"/>
      <c r="S50" s="24"/>
      <c r="T50" s="24"/>
      <c r="U50" s="24"/>
      <c r="V50" s="24"/>
      <c r="W50" s="24">
        <v>1954</v>
      </c>
      <c r="X50" s="24"/>
      <c r="Y50" s="24">
        <v>1954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>
        <v>1954</v>
      </c>
    </row>
    <row r="51" spans="1:35" x14ac:dyDescent="0.35">
      <c r="B51" t="s">
        <v>383</v>
      </c>
      <c r="C51" t="s">
        <v>7</v>
      </c>
      <c r="D51" s="24">
        <v>1870</v>
      </c>
      <c r="E51" s="48">
        <v>-1870</v>
      </c>
      <c r="F51" s="24">
        <v>0</v>
      </c>
      <c r="G51"/>
      <c r="H51"/>
      <c r="I51"/>
      <c r="J51" s="45"/>
      <c r="O51" t="s">
        <v>170</v>
      </c>
      <c r="P51" s="24"/>
      <c r="Q51" s="24"/>
      <c r="R51" s="24"/>
      <c r="S51" s="24"/>
      <c r="T51" s="24"/>
      <c r="U51" s="24"/>
      <c r="V51" s="24"/>
      <c r="W51" s="24">
        <v>1584</v>
      </c>
      <c r="X51" s="24"/>
      <c r="Y51" s="24">
        <v>1584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>
        <v>1584</v>
      </c>
    </row>
    <row r="52" spans="1:35" x14ac:dyDescent="0.35">
      <c r="B52" t="s">
        <v>384</v>
      </c>
      <c r="C52" t="s">
        <v>23</v>
      </c>
      <c r="D52" s="24">
        <v>12524</v>
      </c>
      <c r="E52" s="48"/>
      <c r="F52" s="24">
        <v>12524</v>
      </c>
      <c r="G52"/>
      <c r="H52"/>
      <c r="I52"/>
      <c r="J52" s="45"/>
      <c r="O52" t="s">
        <v>171</v>
      </c>
      <c r="P52" s="24"/>
      <c r="Q52" s="24"/>
      <c r="R52" s="24"/>
      <c r="S52" s="24"/>
      <c r="T52" s="24"/>
      <c r="U52" s="24"/>
      <c r="V52" s="24"/>
      <c r="W52" s="24">
        <v>520</v>
      </c>
      <c r="X52" s="24"/>
      <c r="Y52" s="24">
        <v>520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>
        <v>520</v>
      </c>
    </row>
    <row r="53" spans="1:35" x14ac:dyDescent="0.35">
      <c r="B53" t="s">
        <v>386</v>
      </c>
      <c r="C53" t="s">
        <v>35</v>
      </c>
      <c r="D53" s="24">
        <v>1826</v>
      </c>
      <c r="E53" s="48">
        <v>-1826</v>
      </c>
      <c r="F53" s="24">
        <v>0</v>
      </c>
      <c r="G53"/>
      <c r="H53"/>
      <c r="I53"/>
      <c r="J53" s="45"/>
      <c r="O53" t="s">
        <v>186</v>
      </c>
      <c r="P53" s="24"/>
      <c r="Q53" s="24"/>
      <c r="R53" s="24"/>
      <c r="S53" s="24"/>
      <c r="T53" s="24"/>
      <c r="U53" s="24"/>
      <c r="V53" s="24"/>
      <c r="W53" s="24">
        <v>2424</v>
      </c>
      <c r="X53" s="24"/>
      <c r="Y53" s="24">
        <v>2424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>
        <v>2424</v>
      </c>
    </row>
    <row r="54" spans="1:35" x14ac:dyDescent="0.35">
      <c r="B54" t="s">
        <v>387</v>
      </c>
      <c r="C54" t="s">
        <v>23</v>
      </c>
      <c r="D54" s="24">
        <v>240</v>
      </c>
      <c r="E54" s="48"/>
      <c r="F54" s="24">
        <v>240</v>
      </c>
      <c r="G54"/>
      <c r="H54"/>
      <c r="I54"/>
      <c r="J54" s="45"/>
      <c r="O54" t="s">
        <v>215</v>
      </c>
      <c r="P54" s="24"/>
      <c r="Q54" s="24"/>
      <c r="R54" s="24"/>
      <c r="S54" s="24"/>
      <c r="T54" s="24"/>
      <c r="U54" s="24"/>
      <c r="V54" s="24"/>
      <c r="W54" s="24"/>
      <c r="X54" s="24">
        <v>2228</v>
      </c>
      <c r="Y54" s="24">
        <v>2228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>
        <v>2228</v>
      </c>
    </row>
    <row r="55" spans="1:35" x14ac:dyDescent="0.35">
      <c r="A55" s="23" t="s">
        <v>148</v>
      </c>
      <c r="B55" s="23"/>
      <c r="C55" s="23"/>
      <c r="D55" s="25">
        <v>102560.20000000001</v>
      </c>
      <c r="E55" s="49">
        <v>-65023.200000000004</v>
      </c>
      <c r="F55" s="25">
        <v>37537</v>
      </c>
      <c r="G55"/>
      <c r="H55"/>
      <c r="I55"/>
      <c r="J55" s="45"/>
      <c r="O55" t="s">
        <v>258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>
        <v>2866</v>
      </c>
      <c r="AD55" s="24"/>
      <c r="AE55" s="24"/>
      <c r="AF55" s="24"/>
      <c r="AG55" s="24"/>
      <c r="AH55" s="24">
        <v>2866</v>
      </c>
      <c r="AI55" s="24">
        <v>2866</v>
      </c>
    </row>
    <row r="56" spans="1:35" x14ac:dyDescent="0.35">
      <c r="A56">
        <v>10</v>
      </c>
      <c r="B56" t="s">
        <v>110</v>
      </c>
      <c r="C56" t="s">
        <v>35</v>
      </c>
      <c r="D56" s="24">
        <v>1496</v>
      </c>
      <c r="E56" s="48">
        <v>-1496</v>
      </c>
      <c r="F56" s="24">
        <v>0</v>
      </c>
      <c r="G56"/>
      <c r="H56"/>
      <c r="I56"/>
      <c r="J56" s="45"/>
      <c r="O56" t="s">
        <v>279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>
        <v>1694</v>
      </c>
      <c r="AE56" s="24"/>
      <c r="AF56" s="24"/>
      <c r="AG56" s="24"/>
      <c r="AH56" s="24">
        <v>1694</v>
      </c>
      <c r="AI56" s="24">
        <v>1694</v>
      </c>
    </row>
    <row r="57" spans="1:35" x14ac:dyDescent="0.35">
      <c r="B57" t="s">
        <v>113</v>
      </c>
      <c r="C57" t="s">
        <v>20</v>
      </c>
      <c r="D57" s="24">
        <v>5713</v>
      </c>
      <c r="E57" s="48">
        <v>-5713</v>
      </c>
      <c r="F57" s="24">
        <v>0</v>
      </c>
      <c r="G57"/>
      <c r="H57"/>
      <c r="I57"/>
      <c r="J57" s="45"/>
      <c r="O57" t="s">
        <v>318</v>
      </c>
      <c r="P57" s="24">
        <v>2973</v>
      </c>
      <c r="Q57" s="24">
        <v>2973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>
        <v>2973</v>
      </c>
    </row>
    <row r="58" spans="1:35" x14ac:dyDescent="0.35">
      <c r="B58" t="s">
        <v>114</v>
      </c>
      <c r="C58" t="s">
        <v>23</v>
      </c>
      <c r="D58" s="24">
        <v>10618.8</v>
      </c>
      <c r="E58" s="48">
        <v>-10618.8</v>
      </c>
      <c r="F58" s="24">
        <v>0</v>
      </c>
      <c r="G58"/>
      <c r="H58"/>
      <c r="I58"/>
      <c r="J58" s="45"/>
      <c r="O58" t="s">
        <v>334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v>520</v>
      </c>
      <c r="AG58" s="24"/>
      <c r="AH58" s="24">
        <v>520</v>
      </c>
      <c r="AI58" s="24">
        <v>520</v>
      </c>
    </row>
    <row r="59" spans="1:35" x14ac:dyDescent="0.35">
      <c r="B59" t="s">
        <v>116</v>
      </c>
      <c r="C59" t="s">
        <v>23</v>
      </c>
      <c r="D59" s="24">
        <v>8778</v>
      </c>
      <c r="E59" s="48">
        <v>-8778</v>
      </c>
      <c r="F59" s="24">
        <v>0</v>
      </c>
      <c r="G59"/>
      <c r="H59"/>
      <c r="I59"/>
      <c r="J59" s="45"/>
      <c r="O59" t="s">
        <v>345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>
        <v>2846</v>
      </c>
      <c r="AH59" s="24">
        <v>2846</v>
      </c>
      <c r="AI59" s="24">
        <v>2846</v>
      </c>
    </row>
    <row r="60" spans="1:35" x14ac:dyDescent="0.35">
      <c r="B60" t="s">
        <v>120</v>
      </c>
      <c r="C60" t="s">
        <v>7</v>
      </c>
      <c r="D60" s="24">
        <v>2458</v>
      </c>
      <c r="E60" s="48">
        <v>-2458</v>
      </c>
      <c r="F60" s="24">
        <v>0</v>
      </c>
      <c r="G60"/>
      <c r="H60"/>
      <c r="I60"/>
      <c r="J60" s="45"/>
      <c r="O60" t="s">
        <v>383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>
        <v>1870</v>
      </c>
      <c r="AB60" s="24"/>
      <c r="AC60" s="24"/>
      <c r="AD60" s="24"/>
      <c r="AE60" s="24"/>
      <c r="AF60" s="24"/>
      <c r="AG60" s="24"/>
      <c r="AH60" s="24">
        <v>1870</v>
      </c>
      <c r="AI60" s="24">
        <v>1870</v>
      </c>
    </row>
    <row r="61" spans="1:35" x14ac:dyDescent="0.35">
      <c r="B61" t="s">
        <v>121</v>
      </c>
      <c r="C61" t="s">
        <v>47</v>
      </c>
      <c r="D61" s="24">
        <v>2650</v>
      </c>
      <c r="E61" s="48">
        <v>-2650</v>
      </c>
      <c r="F61" s="24">
        <v>0</v>
      </c>
      <c r="G61"/>
      <c r="H61"/>
      <c r="I61"/>
      <c r="J61" s="45"/>
      <c r="N61" s="23" t="s">
        <v>139</v>
      </c>
      <c r="O61" s="23"/>
      <c r="P61" s="25">
        <v>2973</v>
      </c>
      <c r="Q61" s="25">
        <v>2973</v>
      </c>
      <c r="R61" s="25">
        <v>2915</v>
      </c>
      <c r="S61" s="25">
        <v>2098</v>
      </c>
      <c r="T61" s="25">
        <v>5378</v>
      </c>
      <c r="U61" s="25">
        <v>8573</v>
      </c>
      <c r="V61" s="25">
        <v>6561</v>
      </c>
      <c r="W61" s="25">
        <v>6482</v>
      </c>
      <c r="X61" s="25">
        <v>2228</v>
      </c>
      <c r="Y61" s="25">
        <v>34235</v>
      </c>
      <c r="Z61" s="25"/>
      <c r="AA61" s="25">
        <v>1870</v>
      </c>
      <c r="AB61" s="25"/>
      <c r="AC61" s="25">
        <v>2866</v>
      </c>
      <c r="AD61" s="25">
        <v>1694</v>
      </c>
      <c r="AE61" s="25"/>
      <c r="AF61" s="25">
        <v>520</v>
      </c>
      <c r="AG61" s="25">
        <v>2846</v>
      </c>
      <c r="AH61" s="25">
        <v>9796</v>
      </c>
      <c r="AI61" s="25">
        <v>47004</v>
      </c>
    </row>
    <row r="62" spans="1:35" x14ac:dyDescent="0.35">
      <c r="B62" t="s">
        <v>122</v>
      </c>
      <c r="C62" t="s">
        <v>20</v>
      </c>
      <c r="D62" s="24">
        <v>180</v>
      </c>
      <c r="E62" s="48">
        <v>-180</v>
      </c>
      <c r="F62" s="24">
        <v>0</v>
      </c>
      <c r="G62"/>
      <c r="H62"/>
      <c r="I62"/>
      <c r="J62" s="45"/>
      <c r="N62" t="s">
        <v>20</v>
      </c>
      <c r="O62" t="s">
        <v>18</v>
      </c>
      <c r="P62" s="24"/>
      <c r="Q62" s="24"/>
      <c r="R62" s="24">
        <v>1827.5</v>
      </c>
      <c r="S62" s="24"/>
      <c r="T62" s="24"/>
      <c r="U62" s="24"/>
      <c r="V62" s="24"/>
      <c r="W62" s="24"/>
      <c r="X62" s="24"/>
      <c r="Y62" s="24">
        <v>1827.5</v>
      </c>
      <c r="Z62" s="24"/>
      <c r="AA62" s="24"/>
      <c r="AB62" s="24"/>
      <c r="AC62" s="24"/>
      <c r="AD62" s="24"/>
      <c r="AE62" s="24"/>
      <c r="AF62" s="24"/>
      <c r="AG62" s="24"/>
      <c r="AH62" s="24"/>
      <c r="AI62" s="24">
        <v>1827.5</v>
      </c>
    </row>
    <row r="63" spans="1:35" x14ac:dyDescent="0.35">
      <c r="B63" t="s">
        <v>124</v>
      </c>
      <c r="C63" t="s">
        <v>20</v>
      </c>
      <c r="D63" s="24">
        <v>204</v>
      </c>
      <c r="E63" s="48">
        <v>-204</v>
      </c>
      <c r="F63" s="24">
        <v>0</v>
      </c>
      <c r="G63"/>
      <c r="H63"/>
      <c r="I63"/>
      <c r="J63" s="45"/>
      <c r="O63" t="s">
        <v>26</v>
      </c>
      <c r="P63" s="24"/>
      <c r="Q63" s="24"/>
      <c r="R63" s="24"/>
      <c r="S63" s="24">
        <v>1200</v>
      </c>
      <c r="T63" s="24"/>
      <c r="U63" s="24"/>
      <c r="V63" s="24"/>
      <c r="W63" s="24"/>
      <c r="X63" s="24"/>
      <c r="Y63" s="24">
        <v>1200</v>
      </c>
      <c r="Z63" s="24"/>
      <c r="AA63" s="24"/>
      <c r="AB63" s="24"/>
      <c r="AC63" s="24"/>
      <c r="AD63" s="24"/>
      <c r="AE63" s="24"/>
      <c r="AF63" s="24"/>
      <c r="AG63" s="24"/>
      <c r="AH63" s="24"/>
      <c r="AI63" s="24">
        <v>1200</v>
      </c>
    </row>
    <row r="64" spans="1:35" x14ac:dyDescent="0.35">
      <c r="B64" t="s">
        <v>126</v>
      </c>
      <c r="C64" t="s">
        <v>7</v>
      </c>
      <c r="D64" s="24">
        <v>1645</v>
      </c>
      <c r="E64" s="48">
        <v>-1645</v>
      </c>
      <c r="F64" s="24">
        <v>0</v>
      </c>
      <c r="G64"/>
      <c r="H64"/>
      <c r="I64"/>
      <c r="J64" s="45"/>
      <c r="O64" t="s">
        <v>36</v>
      </c>
      <c r="P64" s="24"/>
      <c r="Q64" s="24"/>
      <c r="R64" s="24"/>
      <c r="S64" s="24"/>
      <c r="T64" s="24">
        <v>3406</v>
      </c>
      <c r="U64" s="24"/>
      <c r="V64" s="24"/>
      <c r="W64" s="24"/>
      <c r="X64" s="24"/>
      <c r="Y64" s="24">
        <v>3406</v>
      </c>
      <c r="Z64" s="24"/>
      <c r="AA64" s="24"/>
      <c r="AB64" s="24"/>
      <c r="AC64" s="24"/>
      <c r="AD64" s="24"/>
      <c r="AE64" s="24"/>
      <c r="AF64" s="24"/>
      <c r="AG64" s="24"/>
      <c r="AH64" s="24"/>
      <c r="AI64" s="24">
        <v>3406</v>
      </c>
    </row>
    <row r="65" spans="2:35" x14ac:dyDescent="0.35">
      <c r="B65" t="s">
        <v>127</v>
      </c>
      <c r="C65" t="s">
        <v>35</v>
      </c>
      <c r="D65" s="24">
        <v>90</v>
      </c>
      <c r="E65" s="48">
        <v>-90</v>
      </c>
      <c r="F65" s="24">
        <v>0</v>
      </c>
      <c r="G65"/>
      <c r="H65"/>
      <c r="I65"/>
      <c r="J65" s="45"/>
      <c r="O65" t="s">
        <v>40</v>
      </c>
      <c r="P65" s="24"/>
      <c r="Q65" s="24"/>
      <c r="R65" s="24"/>
      <c r="S65" s="24"/>
      <c r="T65" s="24">
        <v>367.2</v>
      </c>
      <c r="U65" s="24"/>
      <c r="V65" s="24"/>
      <c r="W65" s="24"/>
      <c r="X65" s="24"/>
      <c r="Y65" s="24">
        <v>367.2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>
        <v>367.2</v>
      </c>
    </row>
    <row r="66" spans="2:35" x14ac:dyDescent="0.35">
      <c r="B66" t="s">
        <v>130</v>
      </c>
      <c r="C66" t="s">
        <v>35</v>
      </c>
      <c r="D66" s="24">
        <v>1496</v>
      </c>
      <c r="E66" s="48">
        <v>-1496</v>
      </c>
      <c r="F66" s="24">
        <v>0</v>
      </c>
      <c r="G66"/>
      <c r="H66"/>
      <c r="I66"/>
      <c r="J66" s="45"/>
      <c r="O66" t="s">
        <v>55</v>
      </c>
      <c r="P66" s="24"/>
      <c r="Q66" s="24"/>
      <c r="R66" s="24"/>
      <c r="S66" s="24"/>
      <c r="T66" s="24">
        <v>1903</v>
      </c>
      <c r="U66" s="24"/>
      <c r="V66" s="24"/>
      <c r="W66" s="24"/>
      <c r="X66" s="24"/>
      <c r="Y66" s="24">
        <v>1903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>
        <v>1903</v>
      </c>
    </row>
    <row r="67" spans="2:35" x14ac:dyDescent="0.35">
      <c r="B67" t="s">
        <v>131</v>
      </c>
      <c r="C67" t="s">
        <v>64</v>
      </c>
      <c r="D67" s="24">
        <v>8123</v>
      </c>
      <c r="E67" s="48">
        <v>-8123</v>
      </c>
      <c r="F67" s="24">
        <v>0</v>
      </c>
      <c r="G67"/>
      <c r="H67"/>
      <c r="I67"/>
      <c r="J67" s="45"/>
      <c r="O67" t="s">
        <v>113</v>
      </c>
      <c r="P67" s="24"/>
      <c r="Q67" s="24"/>
      <c r="R67" s="24"/>
      <c r="S67" s="24"/>
      <c r="T67" s="24"/>
      <c r="U67" s="24"/>
      <c r="V67" s="24">
        <v>5713</v>
      </c>
      <c r="W67" s="24"/>
      <c r="X67" s="24"/>
      <c r="Y67" s="24">
        <v>5713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>
        <v>5713</v>
      </c>
    </row>
    <row r="68" spans="2:35" x14ac:dyDescent="0.35">
      <c r="B68" t="s">
        <v>134</v>
      </c>
      <c r="C68" t="s">
        <v>20</v>
      </c>
      <c r="D68" s="24">
        <v>5109</v>
      </c>
      <c r="E68" s="48">
        <v>-5109</v>
      </c>
      <c r="F68" s="24">
        <v>0</v>
      </c>
      <c r="G68"/>
      <c r="H68"/>
      <c r="I68"/>
      <c r="J68" s="45"/>
      <c r="O68" t="s">
        <v>122</v>
      </c>
      <c r="P68" s="24"/>
      <c r="Q68" s="24"/>
      <c r="R68" s="24"/>
      <c r="S68" s="24"/>
      <c r="T68" s="24"/>
      <c r="U68" s="24"/>
      <c r="V68" s="24">
        <v>180</v>
      </c>
      <c r="W68" s="24"/>
      <c r="X68" s="24"/>
      <c r="Y68" s="24">
        <v>180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>
        <v>180</v>
      </c>
    </row>
    <row r="69" spans="2:35" x14ac:dyDescent="0.35">
      <c r="B69" t="s">
        <v>152</v>
      </c>
      <c r="C69" t="s">
        <v>7</v>
      </c>
      <c r="D69" s="24">
        <v>2458</v>
      </c>
      <c r="E69" s="48">
        <v>-2458</v>
      </c>
      <c r="F69" s="24">
        <v>0</v>
      </c>
      <c r="G69"/>
      <c r="H69"/>
      <c r="I69"/>
      <c r="J69" s="45"/>
      <c r="O69" t="s">
        <v>124</v>
      </c>
      <c r="P69" s="24"/>
      <c r="Q69" s="24"/>
      <c r="R69" s="24"/>
      <c r="S69" s="24"/>
      <c r="T69" s="24"/>
      <c r="U69" s="24"/>
      <c r="V69" s="24">
        <v>204</v>
      </c>
      <c r="W69" s="24"/>
      <c r="X69" s="24"/>
      <c r="Y69" s="24">
        <v>204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>
        <v>204</v>
      </c>
    </row>
    <row r="70" spans="2:35" x14ac:dyDescent="0.35">
      <c r="B70" t="s">
        <v>153</v>
      </c>
      <c r="C70" t="s">
        <v>35</v>
      </c>
      <c r="D70" s="24">
        <v>1496</v>
      </c>
      <c r="E70" s="48">
        <v>-1496</v>
      </c>
      <c r="F70" s="24">
        <v>0</v>
      </c>
      <c r="G70"/>
      <c r="H70"/>
      <c r="I70"/>
      <c r="J70" s="45"/>
      <c r="O70" t="s">
        <v>134</v>
      </c>
      <c r="P70" s="24"/>
      <c r="Q70" s="24"/>
      <c r="R70" s="24"/>
      <c r="S70" s="24"/>
      <c r="T70" s="24"/>
      <c r="U70" s="24"/>
      <c r="V70" s="24">
        <v>5109</v>
      </c>
      <c r="W70" s="24"/>
      <c r="X70" s="24"/>
      <c r="Y70" s="24">
        <v>5109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>
        <v>5109</v>
      </c>
    </row>
    <row r="71" spans="2:35" x14ac:dyDescent="0.35">
      <c r="B71" t="s">
        <v>407</v>
      </c>
      <c r="C71" t="s">
        <v>43</v>
      </c>
      <c r="D71" s="24">
        <v>240</v>
      </c>
      <c r="E71" s="48"/>
      <c r="F71" s="24">
        <v>240</v>
      </c>
      <c r="G71"/>
      <c r="H71"/>
      <c r="I71"/>
      <c r="J71" s="45"/>
      <c r="O71" t="s">
        <v>184</v>
      </c>
      <c r="P71" s="24"/>
      <c r="Q71" s="24"/>
      <c r="R71" s="24"/>
      <c r="S71" s="24"/>
      <c r="T71" s="24"/>
      <c r="U71" s="24"/>
      <c r="V71" s="24"/>
      <c r="W71" s="24">
        <v>2008</v>
      </c>
      <c r="X71" s="24"/>
      <c r="Y71" s="24">
        <v>2008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>
        <v>2008</v>
      </c>
    </row>
    <row r="72" spans="2:35" x14ac:dyDescent="0.35">
      <c r="B72" t="s">
        <v>408</v>
      </c>
      <c r="C72" t="s">
        <v>410</v>
      </c>
      <c r="D72" s="24">
        <v>5056.2</v>
      </c>
      <c r="E72" s="48">
        <v>-5056.2</v>
      </c>
      <c r="F72" s="24">
        <v>0</v>
      </c>
      <c r="G72"/>
      <c r="H72"/>
      <c r="I72"/>
      <c r="J72" s="45"/>
      <c r="O72" t="s">
        <v>221</v>
      </c>
      <c r="P72" s="24"/>
      <c r="Q72" s="24"/>
      <c r="R72" s="24"/>
      <c r="S72" s="24"/>
      <c r="T72" s="24"/>
      <c r="U72" s="24"/>
      <c r="V72" s="24"/>
      <c r="W72" s="24"/>
      <c r="X72" s="24">
        <v>6108</v>
      </c>
      <c r="Y72" s="24">
        <v>6108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>
        <v>6108</v>
      </c>
    </row>
    <row r="73" spans="2:35" x14ac:dyDescent="0.35">
      <c r="B73" t="s">
        <v>411</v>
      </c>
      <c r="C73" t="s">
        <v>410</v>
      </c>
      <c r="D73" s="24">
        <v>100</v>
      </c>
      <c r="E73" s="48">
        <v>-100</v>
      </c>
      <c r="F73" s="24">
        <v>0</v>
      </c>
      <c r="G73"/>
      <c r="H73"/>
      <c r="I73"/>
      <c r="J73" s="45"/>
      <c r="O73" t="s">
        <v>250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>
        <v>340</v>
      </c>
      <c r="AD73" s="24"/>
      <c r="AE73" s="24"/>
      <c r="AF73" s="24"/>
      <c r="AG73" s="24"/>
      <c r="AH73" s="24">
        <v>340</v>
      </c>
      <c r="AI73" s="24">
        <v>340</v>
      </c>
    </row>
    <row r="74" spans="2:35" x14ac:dyDescent="0.35">
      <c r="B74" t="s">
        <v>412</v>
      </c>
      <c r="C74" t="s">
        <v>64</v>
      </c>
      <c r="D74" s="24">
        <v>12121</v>
      </c>
      <c r="E74" s="48"/>
      <c r="F74" s="24">
        <v>12121</v>
      </c>
      <c r="G74"/>
      <c r="H74"/>
      <c r="I74"/>
      <c r="J74" s="45"/>
      <c r="O74" t="s">
        <v>256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>
        <v>5887</v>
      </c>
      <c r="AD74" s="24"/>
      <c r="AE74" s="24"/>
      <c r="AF74" s="24"/>
      <c r="AG74" s="24"/>
      <c r="AH74" s="24">
        <v>5887</v>
      </c>
      <c r="AI74" s="24">
        <v>5887</v>
      </c>
    </row>
    <row r="75" spans="2:35" x14ac:dyDescent="0.35">
      <c r="B75" t="s">
        <v>413</v>
      </c>
      <c r="C75" t="s">
        <v>20</v>
      </c>
      <c r="D75" s="24">
        <v>2330</v>
      </c>
      <c r="E75" s="48"/>
      <c r="F75" s="24">
        <v>2330</v>
      </c>
      <c r="G75"/>
      <c r="O75" t="s">
        <v>330</v>
      </c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v>6621</v>
      </c>
      <c r="AG75" s="24"/>
      <c r="AH75" s="24">
        <v>6621</v>
      </c>
      <c r="AI75" s="24">
        <v>6621</v>
      </c>
    </row>
    <row r="76" spans="2:35" x14ac:dyDescent="0.35">
      <c r="B76" t="s">
        <v>415</v>
      </c>
      <c r="C76" t="s">
        <v>20</v>
      </c>
      <c r="D76" s="24">
        <v>1300</v>
      </c>
      <c r="E76" s="48"/>
      <c r="F76" s="24">
        <v>1300</v>
      </c>
      <c r="O76" t="s">
        <v>331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>
        <v>90</v>
      </c>
      <c r="AG76" s="24"/>
      <c r="AH76" s="24">
        <v>90</v>
      </c>
      <c r="AI76" s="24">
        <v>90</v>
      </c>
    </row>
    <row r="77" spans="2:35" x14ac:dyDescent="0.35">
      <c r="B77" t="s">
        <v>417</v>
      </c>
      <c r="C77" t="s">
        <v>419</v>
      </c>
      <c r="D77" s="24">
        <v>1760</v>
      </c>
      <c r="E77" s="48">
        <v>-1760</v>
      </c>
      <c r="F77" s="24">
        <v>0</v>
      </c>
      <c r="O77" t="s">
        <v>348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>
        <v>6450</v>
      </c>
      <c r="AH77" s="24">
        <v>6450</v>
      </c>
      <c r="AI77" s="24">
        <v>6450</v>
      </c>
    </row>
    <row r="78" spans="2:35" x14ac:dyDescent="0.35">
      <c r="B78" t="s">
        <v>420</v>
      </c>
      <c r="C78" t="s">
        <v>233</v>
      </c>
      <c r="D78" s="24">
        <v>205</v>
      </c>
      <c r="E78" s="48">
        <v>-205</v>
      </c>
      <c r="F78" s="24">
        <v>0</v>
      </c>
      <c r="O78" t="s">
        <v>378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>
        <v>6914</v>
      </c>
      <c r="AB78" s="24"/>
      <c r="AC78" s="24"/>
      <c r="AD78" s="24"/>
      <c r="AE78" s="24"/>
      <c r="AF78" s="24"/>
      <c r="AG78" s="24"/>
      <c r="AH78" s="24">
        <v>6914</v>
      </c>
      <c r="AI78" s="24">
        <v>6914</v>
      </c>
    </row>
    <row r="79" spans="2:35" x14ac:dyDescent="0.35">
      <c r="B79" t="s">
        <v>421</v>
      </c>
      <c r="C79" t="s">
        <v>419</v>
      </c>
      <c r="D79" s="24">
        <v>12627</v>
      </c>
      <c r="E79" s="48">
        <v>-12627</v>
      </c>
      <c r="F79" s="24">
        <v>0</v>
      </c>
      <c r="O79" t="s">
        <v>413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>
        <v>2330</v>
      </c>
      <c r="AC79" s="24"/>
      <c r="AD79" s="24"/>
      <c r="AE79" s="24"/>
      <c r="AF79" s="24"/>
      <c r="AG79" s="24"/>
      <c r="AH79" s="24">
        <v>2330</v>
      </c>
      <c r="AI79" s="24">
        <v>2330</v>
      </c>
    </row>
    <row r="80" spans="2:35" x14ac:dyDescent="0.35">
      <c r="B80" t="s">
        <v>425</v>
      </c>
      <c r="C80" t="s">
        <v>410</v>
      </c>
      <c r="D80" s="24">
        <v>5006.3999999999996</v>
      </c>
      <c r="E80" s="48">
        <v>-5006.3999999999996</v>
      </c>
      <c r="F80" s="24">
        <v>0</v>
      </c>
      <c r="O80" t="s">
        <v>415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>
        <v>1300</v>
      </c>
      <c r="AC80" s="24"/>
      <c r="AD80" s="24"/>
      <c r="AE80" s="24"/>
      <c r="AF80" s="24"/>
      <c r="AG80" s="24"/>
      <c r="AH80" s="24">
        <v>1300</v>
      </c>
      <c r="AI80" s="24">
        <v>1300</v>
      </c>
    </row>
    <row r="81" spans="1:35" x14ac:dyDescent="0.35">
      <c r="B81" t="s">
        <v>427</v>
      </c>
      <c r="C81" t="s">
        <v>410</v>
      </c>
      <c r="D81" s="24">
        <v>400</v>
      </c>
      <c r="E81" s="48">
        <v>-400</v>
      </c>
      <c r="F81" s="24">
        <v>0</v>
      </c>
      <c r="N81" s="23" t="s">
        <v>140</v>
      </c>
      <c r="O81" s="23"/>
      <c r="P81" s="25"/>
      <c r="Q81" s="25"/>
      <c r="R81" s="25">
        <v>1827.5</v>
      </c>
      <c r="S81" s="25">
        <v>1200</v>
      </c>
      <c r="T81" s="25">
        <v>5676.2</v>
      </c>
      <c r="U81" s="25"/>
      <c r="V81" s="25">
        <v>11206</v>
      </c>
      <c r="W81" s="25">
        <v>2008</v>
      </c>
      <c r="X81" s="25">
        <v>6108</v>
      </c>
      <c r="Y81" s="25">
        <v>28025.7</v>
      </c>
      <c r="Z81" s="25"/>
      <c r="AA81" s="25">
        <v>6914</v>
      </c>
      <c r="AB81" s="25">
        <v>3630</v>
      </c>
      <c r="AC81" s="25">
        <v>6227</v>
      </c>
      <c r="AD81" s="25"/>
      <c r="AE81" s="25"/>
      <c r="AF81" s="25">
        <v>6711</v>
      </c>
      <c r="AG81" s="25">
        <v>6450</v>
      </c>
      <c r="AH81" s="25">
        <v>29932</v>
      </c>
      <c r="AI81" s="25">
        <v>57957.7</v>
      </c>
    </row>
    <row r="82" spans="1:35" x14ac:dyDescent="0.35">
      <c r="B82" t="s">
        <v>429</v>
      </c>
      <c r="C82" t="s">
        <v>60</v>
      </c>
      <c r="D82" s="24">
        <v>5100</v>
      </c>
      <c r="E82" s="48"/>
      <c r="F82" s="24">
        <v>5100</v>
      </c>
      <c r="N82" t="s">
        <v>43</v>
      </c>
      <c r="O82" t="s">
        <v>41</v>
      </c>
      <c r="P82" s="24"/>
      <c r="Q82" s="24"/>
      <c r="R82" s="24"/>
      <c r="S82" s="24"/>
      <c r="T82" s="24">
        <v>1706</v>
      </c>
      <c r="U82" s="24"/>
      <c r="V82" s="24"/>
      <c r="W82" s="24"/>
      <c r="X82" s="24"/>
      <c r="Y82" s="24">
        <v>1706</v>
      </c>
      <c r="Z82" s="24"/>
      <c r="AA82" s="24"/>
      <c r="AB82" s="24"/>
      <c r="AC82" s="24"/>
      <c r="AD82" s="24"/>
      <c r="AE82" s="24"/>
      <c r="AF82" s="24"/>
      <c r="AG82" s="24"/>
      <c r="AH82" s="24"/>
      <c r="AI82" s="24">
        <v>1706</v>
      </c>
    </row>
    <row r="83" spans="1:35" x14ac:dyDescent="0.35">
      <c r="B83" t="s">
        <v>430</v>
      </c>
      <c r="C83" t="s">
        <v>268</v>
      </c>
      <c r="D83" s="24">
        <v>2676</v>
      </c>
      <c r="E83" s="48">
        <v>-2676</v>
      </c>
      <c r="F83" s="24">
        <v>0</v>
      </c>
      <c r="O83" t="s">
        <v>156</v>
      </c>
      <c r="P83" s="24"/>
      <c r="Q83" s="24"/>
      <c r="R83" s="24"/>
      <c r="S83" s="24"/>
      <c r="T83" s="24"/>
      <c r="U83" s="24"/>
      <c r="V83" s="24"/>
      <c r="W83" s="24">
        <v>2302</v>
      </c>
      <c r="X83" s="24"/>
      <c r="Y83" s="24">
        <v>2302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>
        <v>2302</v>
      </c>
    </row>
    <row r="84" spans="1:35" x14ac:dyDescent="0.35">
      <c r="B84" t="s">
        <v>434</v>
      </c>
      <c r="C84" t="s">
        <v>35</v>
      </c>
      <c r="D84" s="24">
        <v>1926</v>
      </c>
      <c r="E84" s="48"/>
      <c r="F84" s="24">
        <v>1926</v>
      </c>
      <c r="O84" t="s">
        <v>407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>
        <v>240</v>
      </c>
      <c r="AC84" s="24"/>
      <c r="AD84" s="24"/>
      <c r="AE84" s="24"/>
      <c r="AF84" s="24"/>
      <c r="AG84" s="24"/>
      <c r="AH84" s="24">
        <v>240</v>
      </c>
      <c r="AI84" s="24">
        <v>240</v>
      </c>
    </row>
    <row r="85" spans="1:35" x14ac:dyDescent="0.35">
      <c r="B85" t="s">
        <v>435</v>
      </c>
      <c r="C85" t="s">
        <v>419</v>
      </c>
      <c r="D85" s="24">
        <v>1311.4</v>
      </c>
      <c r="E85" s="48">
        <v>-1311.4</v>
      </c>
      <c r="F85" s="24">
        <v>0</v>
      </c>
      <c r="N85" s="23" t="s">
        <v>141</v>
      </c>
      <c r="O85" s="23"/>
      <c r="P85" s="25"/>
      <c r="Q85" s="25"/>
      <c r="R85" s="25"/>
      <c r="S85" s="25"/>
      <c r="T85" s="25">
        <v>1706</v>
      </c>
      <c r="U85" s="25"/>
      <c r="V85" s="25"/>
      <c r="W85" s="25">
        <v>2302</v>
      </c>
      <c r="X85" s="25"/>
      <c r="Y85" s="25">
        <v>4008</v>
      </c>
      <c r="Z85" s="25"/>
      <c r="AA85" s="25"/>
      <c r="AB85" s="25">
        <v>240</v>
      </c>
      <c r="AC85" s="25"/>
      <c r="AD85" s="25"/>
      <c r="AE85" s="25"/>
      <c r="AF85" s="25"/>
      <c r="AG85" s="25"/>
      <c r="AH85" s="25">
        <v>240</v>
      </c>
      <c r="AI85" s="25">
        <v>4248</v>
      </c>
    </row>
    <row r="86" spans="1:35" x14ac:dyDescent="0.35">
      <c r="B86" t="s">
        <v>436</v>
      </c>
      <c r="C86" t="s">
        <v>419</v>
      </c>
      <c r="D86" s="24">
        <v>13109.2</v>
      </c>
      <c r="E86" s="48"/>
      <c r="F86" s="24">
        <v>13109.2</v>
      </c>
      <c r="N86" t="s">
        <v>23</v>
      </c>
      <c r="O86" t="s">
        <v>21</v>
      </c>
      <c r="P86" s="24"/>
      <c r="Q86" s="24"/>
      <c r="R86" s="24"/>
      <c r="S86" s="24">
        <v>1836</v>
      </c>
      <c r="T86" s="24"/>
      <c r="U86" s="24"/>
      <c r="V86" s="24"/>
      <c r="W86" s="24"/>
      <c r="X86" s="24"/>
      <c r="Y86" s="24">
        <v>1836</v>
      </c>
      <c r="Z86" s="24"/>
      <c r="AA86" s="24"/>
      <c r="AB86" s="24"/>
      <c r="AC86" s="24"/>
      <c r="AD86" s="24"/>
      <c r="AE86" s="24"/>
      <c r="AF86" s="24"/>
      <c r="AG86" s="24"/>
      <c r="AH86" s="24"/>
      <c r="AI86" s="24">
        <v>1836</v>
      </c>
    </row>
    <row r="87" spans="1:35" x14ac:dyDescent="0.35">
      <c r="B87" t="s">
        <v>437</v>
      </c>
      <c r="C87" t="s">
        <v>419</v>
      </c>
      <c r="D87" s="24">
        <v>1000</v>
      </c>
      <c r="E87" s="48"/>
      <c r="F87" s="24">
        <v>1000</v>
      </c>
      <c r="O87" t="s">
        <v>30</v>
      </c>
      <c r="P87" s="24"/>
      <c r="Q87" s="24"/>
      <c r="R87" s="24"/>
      <c r="S87" s="24"/>
      <c r="T87" s="24">
        <v>2508</v>
      </c>
      <c r="U87" s="24"/>
      <c r="V87" s="24"/>
      <c r="W87" s="24"/>
      <c r="X87" s="24"/>
      <c r="Y87" s="24">
        <v>2508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>
        <v>2508</v>
      </c>
    </row>
    <row r="88" spans="1:35" x14ac:dyDescent="0.35">
      <c r="B88" t="s">
        <v>438</v>
      </c>
      <c r="C88" t="s">
        <v>419</v>
      </c>
      <c r="D88" s="24">
        <v>9673.4</v>
      </c>
      <c r="E88" s="48"/>
      <c r="F88" s="24">
        <v>9673.4</v>
      </c>
      <c r="O88" t="s">
        <v>31</v>
      </c>
      <c r="P88" s="24"/>
      <c r="Q88" s="24"/>
      <c r="R88" s="24"/>
      <c r="S88" s="24"/>
      <c r="T88" s="24">
        <v>2508</v>
      </c>
      <c r="U88" s="24"/>
      <c r="V88" s="24"/>
      <c r="W88" s="24"/>
      <c r="X88" s="24"/>
      <c r="Y88" s="24">
        <v>2508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>
        <v>2508</v>
      </c>
    </row>
    <row r="89" spans="1:35" x14ac:dyDescent="0.35">
      <c r="A89" s="23" t="s">
        <v>149</v>
      </c>
      <c r="B89" s="23"/>
      <c r="C89" s="23"/>
      <c r="D89" s="25">
        <v>128456.39999999998</v>
      </c>
      <c r="E89" s="49">
        <v>-81656.799999999988</v>
      </c>
      <c r="F89" s="25">
        <v>46799.6</v>
      </c>
      <c r="O89" t="s">
        <v>32</v>
      </c>
      <c r="P89" s="24"/>
      <c r="Q89" s="24"/>
      <c r="R89" s="24"/>
      <c r="S89" s="24"/>
      <c r="T89" s="24">
        <v>324</v>
      </c>
      <c r="U89" s="24"/>
      <c r="V89" s="24"/>
      <c r="W89" s="24"/>
      <c r="X89" s="24"/>
      <c r="Y89" s="24">
        <v>324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>
        <v>324</v>
      </c>
    </row>
    <row r="90" spans="1:35" x14ac:dyDescent="0.35">
      <c r="A90">
        <v>11</v>
      </c>
      <c r="B90" t="s">
        <v>156</v>
      </c>
      <c r="C90" t="s">
        <v>43</v>
      </c>
      <c r="D90" s="24">
        <v>2302</v>
      </c>
      <c r="E90" s="48">
        <v>-2302</v>
      </c>
      <c r="F90" s="24">
        <v>0</v>
      </c>
      <c r="O90" t="s">
        <v>103</v>
      </c>
      <c r="P90" s="24"/>
      <c r="Q90" s="24"/>
      <c r="R90" s="24"/>
      <c r="S90" s="24"/>
      <c r="T90" s="24"/>
      <c r="U90" s="24">
        <v>11247.599999999999</v>
      </c>
      <c r="V90" s="24"/>
      <c r="W90" s="24"/>
      <c r="X90" s="24"/>
      <c r="Y90" s="24">
        <v>11247.599999999999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>
        <v>11247.599999999999</v>
      </c>
    </row>
    <row r="91" spans="1:35" x14ac:dyDescent="0.35">
      <c r="B91" t="s">
        <v>158</v>
      </c>
      <c r="C91" t="s">
        <v>7</v>
      </c>
      <c r="D91" s="24">
        <v>1954</v>
      </c>
      <c r="E91" s="48">
        <v>-1954</v>
      </c>
      <c r="F91" s="24">
        <v>0</v>
      </c>
      <c r="O91" t="s">
        <v>105</v>
      </c>
      <c r="P91" s="24"/>
      <c r="Q91" s="24"/>
      <c r="R91" s="24"/>
      <c r="S91" s="24"/>
      <c r="T91" s="24"/>
      <c r="U91" s="24">
        <v>11605.2</v>
      </c>
      <c r="V91" s="24"/>
      <c r="W91" s="24"/>
      <c r="X91" s="24"/>
      <c r="Y91" s="24">
        <v>11605.2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>
        <v>11605.2</v>
      </c>
    </row>
    <row r="92" spans="1:35" x14ac:dyDescent="0.35">
      <c r="B92" t="s">
        <v>159</v>
      </c>
      <c r="C92" t="s">
        <v>35</v>
      </c>
      <c r="D92" s="24">
        <v>1630</v>
      </c>
      <c r="E92" s="48">
        <v>-1630</v>
      </c>
      <c r="F92" s="24">
        <v>0</v>
      </c>
      <c r="O92" t="s">
        <v>114</v>
      </c>
      <c r="P92" s="24"/>
      <c r="Q92" s="24"/>
      <c r="R92" s="24"/>
      <c r="S92" s="24"/>
      <c r="T92" s="24"/>
      <c r="U92" s="24"/>
      <c r="V92" s="24">
        <v>10618.8</v>
      </c>
      <c r="W92" s="24"/>
      <c r="X92" s="24"/>
      <c r="Y92" s="24">
        <v>10618.8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>
        <v>10618.8</v>
      </c>
    </row>
    <row r="93" spans="1:35" x14ac:dyDescent="0.35">
      <c r="B93" t="s">
        <v>160</v>
      </c>
      <c r="C93" t="s">
        <v>60</v>
      </c>
      <c r="D93" s="24">
        <v>1231.2</v>
      </c>
      <c r="E93" s="48">
        <v>-1231.2</v>
      </c>
      <c r="F93" s="24">
        <v>0</v>
      </c>
      <c r="O93" t="s">
        <v>116</v>
      </c>
      <c r="P93" s="24"/>
      <c r="Q93" s="24"/>
      <c r="R93" s="24"/>
      <c r="S93" s="24"/>
      <c r="T93" s="24"/>
      <c r="U93" s="24"/>
      <c r="V93" s="24">
        <v>8778</v>
      </c>
      <c r="W93" s="24"/>
      <c r="X93" s="24"/>
      <c r="Y93" s="24">
        <v>8778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>
        <v>8778</v>
      </c>
    </row>
    <row r="94" spans="1:35" x14ac:dyDescent="0.35">
      <c r="B94" t="s">
        <v>170</v>
      </c>
      <c r="C94" t="s">
        <v>7</v>
      </c>
      <c r="D94" s="24">
        <v>1584</v>
      </c>
      <c r="E94" s="48">
        <v>-1584</v>
      </c>
      <c r="F94" s="24">
        <v>0</v>
      </c>
      <c r="O94" t="s">
        <v>216</v>
      </c>
      <c r="P94" s="24"/>
      <c r="Q94" s="24"/>
      <c r="R94" s="24"/>
      <c r="S94" s="24"/>
      <c r="T94" s="24"/>
      <c r="U94" s="24"/>
      <c r="V94" s="24"/>
      <c r="W94" s="24"/>
      <c r="X94" s="24">
        <v>2860</v>
      </c>
      <c r="Y94" s="24">
        <v>2860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>
        <v>2860</v>
      </c>
    </row>
    <row r="95" spans="1:35" x14ac:dyDescent="0.35">
      <c r="B95" t="s">
        <v>171</v>
      </c>
      <c r="C95" t="s">
        <v>7</v>
      </c>
      <c r="D95" s="24">
        <v>520</v>
      </c>
      <c r="E95" s="48">
        <v>-520</v>
      </c>
      <c r="F95" s="24">
        <v>0</v>
      </c>
      <c r="O95" t="s">
        <v>280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>
        <v>9111.2000000000007</v>
      </c>
      <c r="AE95" s="24"/>
      <c r="AF95" s="24"/>
      <c r="AG95" s="24"/>
      <c r="AH95" s="24">
        <v>9111.2000000000007</v>
      </c>
      <c r="AI95" s="24">
        <v>9111.2000000000007</v>
      </c>
    </row>
    <row r="96" spans="1:35" x14ac:dyDescent="0.35">
      <c r="B96" t="s">
        <v>172</v>
      </c>
      <c r="C96" t="s">
        <v>64</v>
      </c>
      <c r="D96" s="24">
        <v>9296</v>
      </c>
      <c r="E96" s="48">
        <v>-9296</v>
      </c>
      <c r="F96" s="24">
        <v>0</v>
      </c>
      <c r="O96" t="s">
        <v>291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>
        <v>14813.6</v>
      </c>
      <c r="AF96" s="24"/>
      <c r="AG96" s="24"/>
      <c r="AH96" s="24">
        <v>14813.6</v>
      </c>
      <c r="AI96" s="24">
        <v>14813.6</v>
      </c>
    </row>
    <row r="97" spans="1:35" x14ac:dyDescent="0.35">
      <c r="B97" t="s">
        <v>175</v>
      </c>
      <c r="C97" t="s">
        <v>54</v>
      </c>
      <c r="D97" s="24">
        <v>2612</v>
      </c>
      <c r="E97" s="48">
        <v>-2612</v>
      </c>
      <c r="F97" s="24">
        <v>0</v>
      </c>
      <c r="O97" t="s">
        <v>325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>
        <v>11803.2</v>
      </c>
      <c r="AF97" s="24"/>
      <c r="AG97" s="24"/>
      <c r="AH97" s="24">
        <v>11803.2</v>
      </c>
      <c r="AI97" s="24">
        <v>11803.2</v>
      </c>
    </row>
    <row r="98" spans="1:35" x14ac:dyDescent="0.35">
      <c r="B98" t="s">
        <v>177</v>
      </c>
      <c r="C98" t="s">
        <v>35</v>
      </c>
      <c r="D98" s="24">
        <v>1540</v>
      </c>
      <c r="E98" s="48">
        <v>-1540</v>
      </c>
      <c r="F98" s="24">
        <v>0</v>
      </c>
      <c r="O98" t="s">
        <v>329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>
        <v>3510</v>
      </c>
      <c r="AF98" s="24"/>
      <c r="AG98" s="24"/>
      <c r="AH98" s="24">
        <v>3510</v>
      </c>
      <c r="AI98" s="24">
        <v>3510</v>
      </c>
    </row>
    <row r="99" spans="1:35" x14ac:dyDescent="0.35">
      <c r="B99" t="s">
        <v>180</v>
      </c>
      <c r="C99" t="s">
        <v>178</v>
      </c>
      <c r="D99" s="24">
        <v>1082.8000000000002</v>
      </c>
      <c r="E99" s="48">
        <v>-1082.8000000000002</v>
      </c>
      <c r="F99" s="24">
        <v>0</v>
      </c>
      <c r="O99" t="s">
        <v>336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>
        <v>14034.8</v>
      </c>
      <c r="AH99" s="24">
        <v>14034.8</v>
      </c>
      <c r="AI99" s="24">
        <v>14034.8</v>
      </c>
    </row>
    <row r="100" spans="1:35" x14ac:dyDescent="0.35">
      <c r="B100" t="s">
        <v>184</v>
      </c>
      <c r="C100" t="s">
        <v>20</v>
      </c>
      <c r="D100" s="24">
        <v>2008</v>
      </c>
      <c r="E100" s="48">
        <v>-2008</v>
      </c>
      <c r="F100" s="24">
        <v>0</v>
      </c>
      <c r="O100" t="s">
        <v>376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>
        <v>3830.4</v>
      </c>
      <c r="AB100" s="24"/>
      <c r="AC100" s="24"/>
      <c r="AD100" s="24"/>
      <c r="AE100" s="24"/>
      <c r="AF100" s="24"/>
      <c r="AG100" s="24"/>
      <c r="AH100" s="24">
        <v>3830.4</v>
      </c>
      <c r="AI100" s="24">
        <v>3830.4</v>
      </c>
    </row>
    <row r="101" spans="1:35" x14ac:dyDescent="0.35">
      <c r="B101" t="s">
        <v>186</v>
      </c>
      <c r="C101" t="s">
        <v>7</v>
      </c>
      <c r="D101" s="24">
        <v>2424</v>
      </c>
      <c r="E101" s="48">
        <v>-2424</v>
      </c>
      <c r="F101" s="24">
        <v>0</v>
      </c>
      <c r="O101" t="s">
        <v>384</v>
      </c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>
        <v>12524</v>
      </c>
      <c r="AB101" s="24"/>
      <c r="AC101" s="24"/>
      <c r="AD101" s="24"/>
      <c r="AE101" s="24"/>
      <c r="AF101" s="24"/>
      <c r="AG101" s="24"/>
      <c r="AH101" s="24">
        <v>12524</v>
      </c>
      <c r="AI101" s="24">
        <v>12524</v>
      </c>
    </row>
    <row r="102" spans="1:35" x14ac:dyDescent="0.35">
      <c r="B102" t="s">
        <v>187</v>
      </c>
      <c r="C102" t="s">
        <v>60</v>
      </c>
      <c r="D102" s="24">
        <v>408</v>
      </c>
      <c r="E102" s="48">
        <v>-408</v>
      </c>
      <c r="F102" s="24">
        <v>0</v>
      </c>
      <c r="O102" t="s">
        <v>387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>
        <v>240</v>
      </c>
      <c r="AB102" s="24"/>
      <c r="AC102" s="24"/>
      <c r="AD102" s="24"/>
      <c r="AE102" s="24"/>
      <c r="AF102" s="24"/>
      <c r="AG102" s="24"/>
      <c r="AH102" s="24">
        <v>240</v>
      </c>
      <c r="AI102" s="24">
        <v>240</v>
      </c>
    </row>
    <row r="103" spans="1:35" x14ac:dyDescent="0.35">
      <c r="B103" t="s">
        <v>188</v>
      </c>
      <c r="C103" t="s">
        <v>54</v>
      </c>
      <c r="D103" s="24">
        <v>1050</v>
      </c>
      <c r="E103" s="48">
        <v>-1050</v>
      </c>
      <c r="F103" s="24">
        <v>0</v>
      </c>
      <c r="N103" s="23" t="s">
        <v>142</v>
      </c>
      <c r="O103" s="23"/>
      <c r="P103" s="25"/>
      <c r="Q103" s="25"/>
      <c r="R103" s="25"/>
      <c r="S103" s="25">
        <v>1836</v>
      </c>
      <c r="T103" s="25">
        <v>5340</v>
      </c>
      <c r="U103" s="25">
        <v>22852.799999999999</v>
      </c>
      <c r="V103" s="25">
        <v>19396.8</v>
      </c>
      <c r="W103" s="25"/>
      <c r="X103" s="25">
        <v>2860</v>
      </c>
      <c r="Y103" s="25">
        <v>52285.599999999999</v>
      </c>
      <c r="Z103" s="25"/>
      <c r="AA103" s="25">
        <v>16594.400000000001</v>
      </c>
      <c r="AB103" s="25"/>
      <c r="AC103" s="25"/>
      <c r="AD103" s="25">
        <v>9111.2000000000007</v>
      </c>
      <c r="AE103" s="25">
        <v>30126.800000000003</v>
      </c>
      <c r="AF103" s="25"/>
      <c r="AG103" s="25">
        <v>14034.8</v>
      </c>
      <c r="AH103" s="25">
        <v>69867.200000000012</v>
      </c>
      <c r="AI103" s="25">
        <v>122152.8</v>
      </c>
    </row>
    <row r="104" spans="1:35" x14ac:dyDescent="0.35">
      <c r="B104" t="s">
        <v>189</v>
      </c>
      <c r="C104" t="s">
        <v>64</v>
      </c>
      <c r="D104" s="24">
        <v>7775</v>
      </c>
      <c r="E104" s="48">
        <v>-7775</v>
      </c>
      <c r="F104" s="24">
        <v>0</v>
      </c>
      <c r="N104" t="s">
        <v>14</v>
      </c>
      <c r="O104" t="s">
        <v>11</v>
      </c>
      <c r="P104" s="24"/>
      <c r="Q104" s="24"/>
      <c r="R104" s="24">
        <v>2067</v>
      </c>
      <c r="S104" s="24"/>
      <c r="T104" s="24"/>
      <c r="U104" s="24"/>
      <c r="V104" s="24"/>
      <c r="W104" s="24"/>
      <c r="X104" s="24"/>
      <c r="Y104" s="24">
        <v>2067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>
        <v>2067</v>
      </c>
    </row>
    <row r="105" spans="1:35" x14ac:dyDescent="0.35">
      <c r="B105" t="s">
        <v>205</v>
      </c>
      <c r="C105" t="s">
        <v>64</v>
      </c>
      <c r="D105" s="24">
        <v>275</v>
      </c>
      <c r="E105" s="48">
        <v>-275</v>
      </c>
      <c r="F105" s="24">
        <v>0</v>
      </c>
      <c r="O105" t="s">
        <v>377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>
        <v>3432</v>
      </c>
      <c r="AB105" s="24"/>
      <c r="AC105" s="24"/>
      <c r="AD105" s="24"/>
      <c r="AE105" s="24"/>
      <c r="AF105" s="24"/>
      <c r="AG105" s="24"/>
      <c r="AH105" s="24">
        <v>3432</v>
      </c>
      <c r="AI105" s="24">
        <v>3432</v>
      </c>
    </row>
    <row r="106" spans="1:35" x14ac:dyDescent="0.35">
      <c r="A106" s="23" t="s">
        <v>165</v>
      </c>
      <c r="B106" s="23"/>
      <c r="C106" s="23"/>
      <c r="D106" s="25">
        <v>37692</v>
      </c>
      <c r="E106" s="49">
        <v>-37692</v>
      </c>
      <c r="F106" s="25">
        <v>0</v>
      </c>
      <c r="N106" s="23" t="s">
        <v>143</v>
      </c>
      <c r="O106" s="23"/>
      <c r="P106" s="25"/>
      <c r="Q106" s="25"/>
      <c r="R106" s="25">
        <v>2067</v>
      </c>
      <c r="S106" s="25"/>
      <c r="T106" s="25"/>
      <c r="U106" s="25"/>
      <c r="V106" s="25"/>
      <c r="W106" s="25"/>
      <c r="X106" s="25"/>
      <c r="Y106" s="25">
        <v>2067</v>
      </c>
      <c r="Z106" s="25"/>
      <c r="AA106" s="25">
        <v>3432</v>
      </c>
      <c r="AB106" s="25"/>
      <c r="AC106" s="25"/>
      <c r="AD106" s="25"/>
      <c r="AE106" s="25"/>
      <c r="AF106" s="25"/>
      <c r="AG106" s="25"/>
      <c r="AH106" s="25">
        <v>3432</v>
      </c>
      <c r="AI106" s="25">
        <v>5499</v>
      </c>
    </row>
    <row r="107" spans="1:35" x14ac:dyDescent="0.35">
      <c r="A107">
        <v>12</v>
      </c>
      <c r="B107" t="s">
        <v>214</v>
      </c>
      <c r="C107" t="s">
        <v>228</v>
      </c>
      <c r="D107" s="24">
        <v>799.2</v>
      </c>
      <c r="E107" s="48">
        <v>-799.2</v>
      </c>
      <c r="F107" s="24">
        <v>0</v>
      </c>
      <c r="N107" t="s">
        <v>54</v>
      </c>
      <c r="O107" t="s">
        <v>52</v>
      </c>
      <c r="P107" s="24"/>
      <c r="Q107" s="24"/>
      <c r="R107" s="24"/>
      <c r="S107" s="24"/>
      <c r="T107" s="24">
        <v>1452</v>
      </c>
      <c r="U107" s="24"/>
      <c r="V107" s="24"/>
      <c r="W107" s="24"/>
      <c r="X107" s="24"/>
      <c r="Y107" s="24">
        <v>1452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>
        <v>1452</v>
      </c>
    </row>
    <row r="108" spans="1:35" x14ac:dyDescent="0.35">
      <c r="B108" t="s">
        <v>215</v>
      </c>
      <c r="C108" t="s">
        <v>7</v>
      </c>
      <c r="D108" s="24">
        <v>2228</v>
      </c>
      <c r="E108" s="48">
        <v>-2228</v>
      </c>
      <c r="F108" s="24">
        <v>0</v>
      </c>
      <c r="O108" t="s">
        <v>68</v>
      </c>
      <c r="P108" s="24"/>
      <c r="Q108" s="24"/>
      <c r="R108" s="24"/>
      <c r="S108" s="24"/>
      <c r="T108" s="24"/>
      <c r="U108" s="24">
        <v>3968</v>
      </c>
      <c r="V108" s="24"/>
      <c r="W108" s="24"/>
      <c r="X108" s="24"/>
      <c r="Y108" s="24">
        <v>3968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>
        <v>3968</v>
      </c>
    </row>
    <row r="109" spans="1:35" x14ac:dyDescent="0.35">
      <c r="B109" t="s">
        <v>216</v>
      </c>
      <c r="C109" t="s">
        <v>23</v>
      </c>
      <c r="D109" s="24">
        <v>2860</v>
      </c>
      <c r="E109" s="48">
        <v>-2860</v>
      </c>
      <c r="F109" s="24">
        <v>0</v>
      </c>
      <c r="O109" t="s">
        <v>175</v>
      </c>
      <c r="P109" s="24"/>
      <c r="Q109" s="24"/>
      <c r="R109" s="24"/>
      <c r="S109" s="24"/>
      <c r="T109" s="24"/>
      <c r="U109" s="24"/>
      <c r="V109" s="24"/>
      <c r="W109" s="24">
        <v>2612</v>
      </c>
      <c r="X109" s="24"/>
      <c r="Y109" s="24">
        <v>2612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>
        <v>2612</v>
      </c>
    </row>
    <row r="110" spans="1:35" x14ac:dyDescent="0.35">
      <c r="B110" t="s">
        <v>221</v>
      </c>
      <c r="C110" t="s">
        <v>20</v>
      </c>
      <c r="D110" s="24">
        <v>6108</v>
      </c>
      <c r="E110" s="48">
        <v>-6108</v>
      </c>
      <c r="F110" s="24">
        <v>0</v>
      </c>
      <c r="O110" t="s">
        <v>188</v>
      </c>
      <c r="P110" s="24"/>
      <c r="Q110" s="24"/>
      <c r="R110" s="24"/>
      <c r="S110" s="24"/>
      <c r="T110" s="24"/>
      <c r="U110" s="24"/>
      <c r="V110" s="24"/>
      <c r="W110" s="24">
        <v>1050</v>
      </c>
      <c r="X110" s="24"/>
      <c r="Y110" s="24">
        <v>1050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>
        <v>1050</v>
      </c>
    </row>
    <row r="111" spans="1:35" x14ac:dyDescent="0.35">
      <c r="B111" t="s">
        <v>222</v>
      </c>
      <c r="C111" t="s">
        <v>64</v>
      </c>
      <c r="D111" s="24">
        <v>10120</v>
      </c>
      <c r="E111" s="48">
        <v>-10120</v>
      </c>
      <c r="F111" s="24">
        <v>0</v>
      </c>
      <c r="O111" t="s">
        <v>281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>
        <v>1200</v>
      </c>
      <c r="AE111" s="24"/>
      <c r="AF111" s="24"/>
      <c r="AG111" s="24"/>
      <c r="AH111" s="24">
        <v>1200</v>
      </c>
      <c r="AI111" s="24">
        <v>1200</v>
      </c>
    </row>
    <row r="112" spans="1:35" x14ac:dyDescent="0.35">
      <c r="B112" t="s">
        <v>318</v>
      </c>
      <c r="C112" t="s">
        <v>7</v>
      </c>
      <c r="D112" s="24">
        <v>2973</v>
      </c>
      <c r="E112" s="48">
        <v>-2973</v>
      </c>
      <c r="F112" s="24">
        <v>0</v>
      </c>
      <c r="O112" t="s">
        <v>452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>
        <v>3362</v>
      </c>
      <c r="AC112" s="24"/>
      <c r="AD112" s="24"/>
      <c r="AE112" s="24"/>
      <c r="AF112" s="24"/>
      <c r="AG112" s="24"/>
      <c r="AH112" s="24">
        <v>3362</v>
      </c>
      <c r="AI112" s="24">
        <v>3362</v>
      </c>
    </row>
    <row r="113" spans="1:35" x14ac:dyDescent="0.35">
      <c r="A113" s="23" t="s">
        <v>227</v>
      </c>
      <c r="B113" s="23"/>
      <c r="C113" s="23"/>
      <c r="D113" s="25">
        <v>25088.2</v>
      </c>
      <c r="E113" s="49">
        <v>-25088.2</v>
      </c>
      <c r="F113" s="25">
        <v>0</v>
      </c>
      <c r="N113" s="23" t="s">
        <v>144</v>
      </c>
      <c r="O113" s="23"/>
      <c r="P113" s="25"/>
      <c r="Q113" s="25"/>
      <c r="R113" s="25"/>
      <c r="S113" s="25"/>
      <c r="T113" s="25">
        <v>1452</v>
      </c>
      <c r="U113" s="25">
        <v>3968</v>
      </c>
      <c r="V113" s="25"/>
      <c r="W113" s="25">
        <v>3662</v>
      </c>
      <c r="X113" s="25"/>
      <c r="Y113" s="25">
        <v>9082</v>
      </c>
      <c r="Z113" s="25"/>
      <c r="AA113" s="25"/>
      <c r="AB113" s="25">
        <v>3362</v>
      </c>
      <c r="AC113" s="25"/>
      <c r="AD113" s="25">
        <v>1200</v>
      </c>
      <c r="AE113" s="25"/>
      <c r="AF113" s="25"/>
      <c r="AG113" s="25"/>
      <c r="AH113" s="25">
        <v>4562</v>
      </c>
      <c r="AI113" s="25">
        <v>13644</v>
      </c>
    </row>
    <row r="114" spans="1:35" x14ac:dyDescent="0.35">
      <c r="A114">
        <v>1</v>
      </c>
      <c r="B114" t="s">
        <v>231</v>
      </c>
      <c r="C114" t="s">
        <v>233</v>
      </c>
      <c r="D114" s="24">
        <v>10399</v>
      </c>
      <c r="E114" s="48">
        <v>-10399</v>
      </c>
      <c r="F114" s="24">
        <v>0</v>
      </c>
      <c r="N114" t="s">
        <v>64</v>
      </c>
      <c r="O114" t="s">
        <v>62</v>
      </c>
      <c r="P114" s="24"/>
      <c r="Q114" s="24"/>
      <c r="R114" s="24"/>
      <c r="S114" s="24"/>
      <c r="T114" s="24">
        <v>6734</v>
      </c>
      <c r="U114" s="24"/>
      <c r="V114" s="24"/>
      <c r="W114" s="24"/>
      <c r="X114" s="24"/>
      <c r="Y114" s="24">
        <v>6734</v>
      </c>
      <c r="Z114" s="24"/>
      <c r="AA114" s="24"/>
      <c r="AB114" s="24"/>
      <c r="AC114" s="24"/>
      <c r="AD114" s="24"/>
      <c r="AE114" s="24"/>
      <c r="AF114" s="24"/>
      <c r="AG114" s="24"/>
      <c r="AH114" s="24"/>
      <c r="AI114" s="24">
        <v>6734</v>
      </c>
    </row>
    <row r="115" spans="1:35" x14ac:dyDescent="0.35">
      <c r="B115" t="s">
        <v>244</v>
      </c>
      <c r="C115" t="s">
        <v>64</v>
      </c>
      <c r="D115" s="24">
        <v>0</v>
      </c>
      <c r="E115" s="48">
        <v>0</v>
      </c>
      <c r="F115" s="24">
        <v>0</v>
      </c>
      <c r="O115" t="s">
        <v>106</v>
      </c>
      <c r="P115" s="24"/>
      <c r="Q115" s="24"/>
      <c r="R115" s="24"/>
      <c r="S115" s="24"/>
      <c r="T115" s="24"/>
      <c r="U115" s="24">
        <v>8123</v>
      </c>
      <c r="V115" s="24"/>
      <c r="W115" s="24"/>
      <c r="X115" s="24"/>
      <c r="Y115" s="24">
        <v>8123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>
        <v>8123</v>
      </c>
    </row>
    <row r="116" spans="1:35" x14ac:dyDescent="0.35">
      <c r="B116" t="s">
        <v>247</v>
      </c>
      <c r="C116" t="s">
        <v>233</v>
      </c>
      <c r="D116" s="24">
        <v>49</v>
      </c>
      <c r="E116" s="48">
        <v>-49</v>
      </c>
      <c r="F116" s="24">
        <v>0</v>
      </c>
      <c r="O116" t="s">
        <v>131</v>
      </c>
      <c r="P116" s="24"/>
      <c r="Q116" s="24"/>
      <c r="R116" s="24"/>
      <c r="S116" s="24"/>
      <c r="T116" s="24"/>
      <c r="U116" s="24"/>
      <c r="V116" s="24">
        <v>8123</v>
      </c>
      <c r="W116" s="24"/>
      <c r="X116" s="24"/>
      <c r="Y116" s="24">
        <v>8123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>
        <v>8123</v>
      </c>
    </row>
    <row r="117" spans="1:35" x14ac:dyDescent="0.35">
      <c r="B117" t="s">
        <v>250</v>
      </c>
      <c r="C117" t="s">
        <v>20</v>
      </c>
      <c r="D117" s="24">
        <v>340</v>
      </c>
      <c r="E117" s="48">
        <v>-340</v>
      </c>
      <c r="F117" s="24">
        <v>0</v>
      </c>
      <c r="O117" t="s">
        <v>172</v>
      </c>
      <c r="P117" s="24"/>
      <c r="Q117" s="24"/>
      <c r="R117" s="24"/>
      <c r="S117" s="24"/>
      <c r="T117" s="24"/>
      <c r="U117" s="24"/>
      <c r="V117" s="24"/>
      <c r="W117" s="24">
        <v>9296</v>
      </c>
      <c r="X117" s="24"/>
      <c r="Y117" s="24">
        <v>9296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>
        <v>9296</v>
      </c>
    </row>
    <row r="118" spans="1:35" x14ac:dyDescent="0.35">
      <c r="B118" t="s">
        <v>252</v>
      </c>
      <c r="C118" t="s">
        <v>233</v>
      </c>
      <c r="D118" s="24">
        <v>3408</v>
      </c>
      <c r="E118" s="48">
        <v>-3408</v>
      </c>
      <c r="F118" s="24">
        <v>0</v>
      </c>
      <c r="O118" t="s">
        <v>189</v>
      </c>
      <c r="P118" s="24"/>
      <c r="Q118" s="24"/>
      <c r="R118" s="24"/>
      <c r="S118" s="24"/>
      <c r="T118" s="24"/>
      <c r="U118" s="24"/>
      <c r="V118" s="24"/>
      <c r="W118" s="24">
        <v>7775</v>
      </c>
      <c r="X118" s="24"/>
      <c r="Y118" s="24">
        <v>7775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>
        <v>7775</v>
      </c>
    </row>
    <row r="119" spans="1:35" x14ac:dyDescent="0.35">
      <c r="B119" t="s">
        <v>256</v>
      </c>
      <c r="C119" t="s">
        <v>20</v>
      </c>
      <c r="D119" s="24">
        <v>5887</v>
      </c>
      <c r="E119" s="48">
        <v>-5887</v>
      </c>
      <c r="F119" s="24">
        <v>0</v>
      </c>
      <c r="O119" t="s">
        <v>205</v>
      </c>
      <c r="P119" s="24"/>
      <c r="Q119" s="24"/>
      <c r="R119" s="24"/>
      <c r="S119" s="24"/>
      <c r="T119" s="24"/>
      <c r="U119" s="24"/>
      <c r="V119" s="24"/>
      <c r="W119" s="24">
        <v>275</v>
      </c>
      <c r="X119" s="24"/>
      <c r="Y119" s="24">
        <v>275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>
        <v>275</v>
      </c>
    </row>
    <row r="120" spans="1:35" x14ac:dyDescent="0.35">
      <c r="B120" t="s">
        <v>258</v>
      </c>
      <c r="C120" t="s">
        <v>7</v>
      </c>
      <c r="D120" s="24">
        <v>2866</v>
      </c>
      <c r="E120" s="48">
        <v>-2866</v>
      </c>
      <c r="F120" s="24">
        <v>0</v>
      </c>
      <c r="O120" t="s">
        <v>222</v>
      </c>
      <c r="P120" s="24"/>
      <c r="Q120" s="24"/>
      <c r="R120" s="24"/>
      <c r="S120" s="24"/>
      <c r="T120" s="24"/>
      <c r="U120" s="24"/>
      <c r="V120" s="24"/>
      <c r="W120" s="24"/>
      <c r="X120" s="24">
        <v>10120</v>
      </c>
      <c r="Y120" s="24">
        <v>10120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>
        <v>10120</v>
      </c>
    </row>
    <row r="121" spans="1:35" x14ac:dyDescent="0.35">
      <c r="B121" t="s">
        <v>259</v>
      </c>
      <c r="C121" t="s">
        <v>64</v>
      </c>
      <c r="D121" s="24">
        <v>10310</v>
      </c>
      <c r="E121" s="48">
        <v>-10310</v>
      </c>
      <c r="F121" s="24">
        <v>0</v>
      </c>
      <c r="O121" t="s">
        <v>244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>
        <v>0</v>
      </c>
      <c r="AD121" s="24"/>
      <c r="AE121" s="24"/>
      <c r="AF121" s="24"/>
      <c r="AG121" s="24"/>
      <c r="AH121" s="24">
        <v>0</v>
      </c>
      <c r="AI121" s="24">
        <v>0</v>
      </c>
    </row>
    <row r="122" spans="1:35" x14ac:dyDescent="0.35">
      <c r="A122" s="23" t="s">
        <v>260</v>
      </c>
      <c r="B122" s="23"/>
      <c r="C122" s="23"/>
      <c r="D122" s="25">
        <v>33259</v>
      </c>
      <c r="E122" s="49">
        <v>-33259</v>
      </c>
      <c r="F122" s="25">
        <v>0</v>
      </c>
      <c r="O122" t="s">
        <v>259</v>
      </c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>
        <v>10310</v>
      </c>
      <c r="AD122" s="24"/>
      <c r="AE122" s="24"/>
      <c r="AF122" s="24"/>
      <c r="AG122" s="24"/>
      <c r="AH122" s="24">
        <v>10310</v>
      </c>
      <c r="AI122" s="24">
        <v>10310</v>
      </c>
    </row>
    <row r="123" spans="1:35" x14ac:dyDescent="0.35">
      <c r="A123">
        <v>2</v>
      </c>
      <c r="B123" t="s">
        <v>262</v>
      </c>
      <c r="C123" t="s">
        <v>268</v>
      </c>
      <c r="D123" s="24">
        <v>5356</v>
      </c>
      <c r="E123" s="48">
        <v>-5356</v>
      </c>
      <c r="F123" s="24">
        <v>0</v>
      </c>
      <c r="O123" t="s">
        <v>327</v>
      </c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>
        <v>10075</v>
      </c>
      <c r="AF123" s="24"/>
      <c r="AG123" s="24"/>
      <c r="AH123" s="24">
        <v>10075</v>
      </c>
      <c r="AI123" s="24">
        <v>10075</v>
      </c>
    </row>
    <row r="124" spans="1:35" x14ac:dyDescent="0.35">
      <c r="B124" t="s">
        <v>266</v>
      </c>
      <c r="C124" t="s">
        <v>35</v>
      </c>
      <c r="D124" s="24">
        <v>1750</v>
      </c>
      <c r="E124" s="48">
        <v>-1750</v>
      </c>
      <c r="F124" s="24">
        <v>0</v>
      </c>
      <c r="O124" t="s">
        <v>333</v>
      </c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>
        <v>12101.6</v>
      </c>
      <c r="AG124" s="24"/>
      <c r="AH124" s="24">
        <v>12101.6</v>
      </c>
      <c r="AI124" s="24">
        <v>12101.6</v>
      </c>
    </row>
    <row r="125" spans="1:35" x14ac:dyDescent="0.35">
      <c r="B125" t="s">
        <v>267</v>
      </c>
      <c r="C125" t="s">
        <v>268</v>
      </c>
      <c r="D125" s="24">
        <v>130</v>
      </c>
      <c r="E125" s="48">
        <v>-130</v>
      </c>
      <c r="F125" s="24">
        <v>0</v>
      </c>
      <c r="O125" t="s">
        <v>338</v>
      </c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>
        <v>11585</v>
      </c>
      <c r="AG125" s="24"/>
      <c r="AH125" s="24">
        <v>11585</v>
      </c>
      <c r="AI125" s="24">
        <v>11585</v>
      </c>
    </row>
    <row r="126" spans="1:35" x14ac:dyDescent="0.35">
      <c r="B126" t="s">
        <v>271</v>
      </c>
      <c r="C126" t="s">
        <v>233</v>
      </c>
      <c r="D126" s="24">
        <v>3198</v>
      </c>
      <c r="E126" s="48">
        <v>-3198</v>
      </c>
      <c r="F126" s="24">
        <v>0</v>
      </c>
      <c r="O126" t="s">
        <v>362</v>
      </c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>
        <v>6952</v>
      </c>
      <c r="AA126" s="24"/>
      <c r="AB126" s="24"/>
      <c r="AC126" s="24"/>
      <c r="AD126" s="24"/>
      <c r="AE126" s="24"/>
      <c r="AF126" s="24"/>
      <c r="AG126" s="24"/>
      <c r="AH126" s="24">
        <v>6952</v>
      </c>
      <c r="AI126" s="24">
        <v>6952</v>
      </c>
    </row>
    <row r="127" spans="1:35" x14ac:dyDescent="0.35">
      <c r="B127" t="s">
        <v>272</v>
      </c>
      <c r="C127" t="s">
        <v>35</v>
      </c>
      <c r="D127" s="24">
        <v>225</v>
      </c>
      <c r="E127" s="48">
        <v>-225</v>
      </c>
      <c r="F127" s="24">
        <v>0</v>
      </c>
      <c r="O127" t="s">
        <v>365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>
        <v>930</v>
      </c>
      <c r="AA127" s="24"/>
      <c r="AB127" s="24"/>
      <c r="AC127" s="24"/>
      <c r="AD127" s="24"/>
      <c r="AE127" s="24"/>
      <c r="AF127" s="24"/>
      <c r="AG127" s="24"/>
      <c r="AH127" s="24">
        <v>930</v>
      </c>
      <c r="AI127" s="24">
        <v>930</v>
      </c>
    </row>
    <row r="128" spans="1:35" x14ac:dyDescent="0.35">
      <c r="B128" t="s">
        <v>279</v>
      </c>
      <c r="C128" t="s">
        <v>7</v>
      </c>
      <c r="D128" s="24">
        <v>1694</v>
      </c>
      <c r="E128" s="48">
        <v>-1694</v>
      </c>
      <c r="F128" s="24">
        <v>0</v>
      </c>
      <c r="O128" t="s">
        <v>379</v>
      </c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>
        <v>14208</v>
      </c>
      <c r="AB128" s="24"/>
      <c r="AC128" s="24"/>
      <c r="AD128" s="24"/>
      <c r="AE128" s="24"/>
      <c r="AF128" s="24"/>
      <c r="AG128" s="24"/>
      <c r="AH128" s="24">
        <v>14208</v>
      </c>
      <c r="AI128" s="24">
        <v>14208</v>
      </c>
    </row>
    <row r="129" spans="1:35" x14ac:dyDescent="0.35">
      <c r="B129" t="s">
        <v>280</v>
      </c>
      <c r="C129" t="s">
        <v>23</v>
      </c>
      <c r="D129" s="24">
        <v>9111.2000000000007</v>
      </c>
      <c r="E129" s="48">
        <v>-9111.2000000000007</v>
      </c>
      <c r="F129" s="24">
        <v>0</v>
      </c>
      <c r="O129" t="s">
        <v>412</v>
      </c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>
        <v>12121</v>
      </c>
      <c r="AC129" s="24"/>
      <c r="AD129" s="24"/>
      <c r="AE129" s="24"/>
      <c r="AF129" s="24"/>
      <c r="AG129" s="24"/>
      <c r="AH129" s="24">
        <v>12121</v>
      </c>
      <c r="AI129" s="24">
        <v>12121</v>
      </c>
    </row>
    <row r="130" spans="1:35" x14ac:dyDescent="0.35">
      <c r="B130" t="s">
        <v>281</v>
      </c>
      <c r="C130" t="s">
        <v>54</v>
      </c>
      <c r="D130" s="24">
        <v>1200</v>
      </c>
      <c r="E130" s="48">
        <v>-1200</v>
      </c>
      <c r="F130" s="24">
        <v>0</v>
      </c>
      <c r="N130" s="23" t="s">
        <v>209</v>
      </c>
      <c r="O130" s="23"/>
      <c r="P130" s="25"/>
      <c r="Q130" s="25"/>
      <c r="R130" s="25"/>
      <c r="S130" s="25"/>
      <c r="T130" s="25">
        <v>6734</v>
      </c>
      <c r="U130" s="25">
        <v>8123</v>
      </c>
      <c r="V130" s="25">
        <v>8123</v>
      </c>
      <c r="W130" s="25">
        <v>17346</v>
      </c>
      <c r="X130" s="25">
        <v>10120</v>
      </c>
      <c r="Y130" s="25">
        <v>50446</v>
      </c>
      <c r="Z130" s="25">
        <v>7882</v>
      </c>
      <c r="AA130" s="25">
        <v>14208</v>
      </c>
      <c r="AB130" s="25">
        <v>12121</v>
      </c>
      <c r="AC130" s="25">
        <v>10310</v>
      </c>
      <c r="AD130" s="25"/>
      <c r="AE130" s="25">
        <v>10075</v>
      </c>
      <c r="AF130" s="25">
        <v>23686.6</v>
      </c>
      <c r="AG130" s="25"/>
      <c r="AH130" s="25">
        <v>78282.600000000006</v>
      </c>
      <c r="AI130" s="25">
        <v>128728.6</v>
      </c>
    </row>
    <row r="131" spans="1:35" x14ac:dyDescent="0.35">
      <c r="B131" t="s">
        <v>284</v>
      </c>
      <c r="C131" t="s">
        <v>286</v>
      </c>
      <c r="D131" s="24">
        <v>2022</v>
      </c>
      <c r="E131" s="48">
        <v>-2022</v>
      </c>
      <c r="F131" s="24">
        <v>0</v>
      </c>
      <c r="N131" t="s">
        <v>178</v>
      </c>
      <c r="O131" t="s">
        <v>180</v>
      </c>
      <c r="P131" s="24"/>
      <c r="Q131" s="24"/>
      <c r="R131" s="24"/>
      <c r="S131" s="24"/>
      <c r="T131" s="24"/>
      <c r="U131" s="24"/>
      <c r="V131" s="24"/>
      <c r="W131" s="24">
        <v>1082.8000000000002</v>
      </c>
      <c r="X131" s="24"/>
      <c r="Y131" s="24">
        <v>1082.8000000000002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>
        <v>1082.8000000000002</v>
      </c>
    </row>
    <row r="132" spans="1:35" x14ac:dyDescent="0.35">
      <c r="A132" s="23" t="s">
        <v>278</v>
      </c>
      <c r="B132" s="23"/>
      <c r="C132" s="23"/>
      <c r="D132" s="25">
        <v>24686.2</v>
      </c>
      <c r="E132" s="49">
        <v>-24686.2</v>
      </c>
      <c r="F132" s="25">
        <v>0</v>
      </c>
      <c r="N132" s="23" t="s">
        <v>190</v>
      </c>
      <c r="O132" s="23"/>
      <c r="P132" s="25"/>
      <c r="Q132" s="25"/>
      <c r="R132" s="25"/>
      <c r="S132" s="25"/>
      <c r="T132" s="25"/>
      <c r="U132" s="25"/>
      <c r="V132" s="25"/>
      <c r="W132" s="25">
        <v>1082.8000000000002</v>
      </c>
      <c r="X132" s="25"/>
      <c r="Y132" s="25">
        <v>1082.8000000000002</v>
      </c>
      <c r="Z132" s="25"/>
      <c r="AA132" s="25"/>
      <c r="AB132" s="25"/>
      <c r="AC132" s="25"/>
      <c r="AD132" s="25"/>
      <c r="AE132" s="25"/>
      <c r="AF132" s="25"/>
      <c r="AG132" s="25"/>
      <c r="AH132" s="25"/>
      <c r="AI132" s="25">
        <v>1082.8000000000002</v>
      </c>
    </row>
    <row r="133" spans="1:35" x14ac:dyDescent="0.35">
      <c r="A133">
        <v>3</v>
      </c>
      <c r="B133" t="s">
        <v>291</v>
      </c>
      <c r="C133" t="s">
        <v>23</v>
      </c>
      <c r="D133" s="24">
        <v>14813.6</v>
      </c>
      <c r="E133" s="48">
        <v>-14813.6</v>
      </c>
      <c r="F133" s="24">
        <v>0</v>
      </c>
      <c r="N133" t="s">
        <v>228</v>
      </c>
      <c r="O133" t="s">
        <v>214</v>
      </c>
      <c r="P133" s="24"/>
      <c r="Q133" s="24"/>
      <c r="R133" s="24"/>
      <c r="S133" s="24"/>
      <c r="T133" s="24"/>
      <c r="U133" s="24"/>
      <c r="V133" s="24"/>
      <c r="W133" s="24"/>
      <c r="X133" s="24">
        <v>799.2</v>
      </c>
      <c r="Y133" s="24">
        <v>799.2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>
        <v>799.2</v>
      </c>
    </row>
    <row r="134" spans="1:35" x14ac:dyDescent="0.35">
      <c r="B134" t="s">
        <v>322</v>
      </c>
      <c r="C134" t="s">
        <v>295</v>
      </c>
      <c r="D134" s="24">
        <v>10807.25</v>
      </c>
      <c r="E134" s="48">
        <v>-10807.25</v>
      </c>
      <c r="F134" s="24">
        <v>0</v>
      </c>
      <c r="N134" s="23" t="s">
        <v>229</v>
      </c>
      <c r="O134" s="23"/>
      <c r="P134" s="25"/>
      <c r="Q134" s="25"/>
      <c r="R134" s="25"/>
      <c r="S134" s="25"/>
      <c r="T134" s="25"/>
      <c r="U134" s="25"/>
      <c r="V134" s="25"/>
      <c r="W134" s="25"/>
      <c r="X134" s="25">
        <v>799.2</v>
      </c>
      <c r="Y134" s="25">
        <v>799.2</v>
      </c>
      <c r="Z134" s="25"/>
      <c r="AA134" s="25"/>
      <c r="AB134" s="25"/>
      <c r="AC134" s="25"/>
      <c r="AD134" s="25"/>
      <c r="AE134" s="25"/>
      <c r="AF134" s="25"/>
      <c r="AG134" s="25"/>
      <c r="AH134" s="25"/>
      <c r="AI134" s="25">
        <v>799.2</v>
      </c>
    </row>
    <row r="135" spans="1:35" x14ac:dyDescent="0.35">
      <c r="B135" t="s">
        <v>323</v>
      </c>
      <c r="C135" t="s">
        <v>60</v>
      </c>
      <c r="D135" s="24">
        <v>6459.6</v>
      </c>
      <c r="E135" s="48">
        <v>-6459.6</v>
      </c>
      <c r="F135" s="24">
        <v>0</v>
      </c>
      <c r="N135" t="s">
        <v>233</v>
      </c>
      <c r="O135" t="s">
        <v>231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>
        <v>10399</v>
      </c>
      <c r="AD135" s="24"/>
      <c r="AE135" s="24"/>
      <c r="AF135" s="24"/>
      <c r="AG135" s="24"/>
      <c r="AH135" s="24">
        <v>10399</v>
      </c>
      <c r="AI135" s="24">
        <v>10399</v>
      </c>
    </row>
    <row r="136" spans="1:35" x14ac:dyDescent="0.35">
      <c r="B136" t="s">
        <v>325</v>
      </c>
      <c r="C136" t="s">
        <v>23</v>
      </c>
      <c r="D136" s="24">
        <v>11803.2</v>
      </c>
      <c r="E136" s="48">
        <v>-11803.2</v>
      </c>
      <c r="F136" s="24">
        <v>0</v>
      </c>
      <c r="O136" t="s">
        <v>247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>
        <v>49</v>
      </c>
      <c r="AD136" s="24"/>
      <c r="AE136" s="24"/>
      <c r="AF136" s="24"/>
      <c r="AG136" s="24"/>
      <c r="AH136" s="24">
        <v>49</v>
      </c>
      <c r="AI136" s="24">
        <v>49</v>
      </c>
    </row>
    <row r="137" spans="1:35" x14ac:dyDescent="0.35">
      <c r="B137" t="s">
        <v>326</v>
      </c>
      <c r="C137" t="s">
        <v>60</v>
      </c>
      <c r="D137" s="24">
        <v>90</v>
      </c>
      <c r="E137" s="48">
        <v>-90</v>
      </c>
      <c r="F137" s="24">
        <v>0</v>
      </c>
      <c r="O137" t="s">
        <v>252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>
        <v>3408</v>
      </c>
      <c r="AD137" s="24"/>
      <c r="AE137" s="24"/>
      <c r="AF137" s="24"/>
      <c r="AG137" s="24"/>
      <c r="AH137" s="24">
        <v>3408</v>
      </c>
      <c r="AI137" s="24">
        <v>3408</v>
      </c>
    </row>
    <row r="138" spans="1:35" x14ac:dyDescent="0.35">
      <c r="B138" t="s">
        <v>327</v>
      </c>
      <c r="C138" t="s">
        <v>64</v>
      </c>
      <c r="D138" s="24">
        <v>10075</v>
      </c>
      <c r="E138" s="48">
        <v>-10075</v>
      </c>
      <c r="F138" s="24">
        <v>0</v>
      </c>
      <c r="O138" t="s">
        <v>271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>
        <v>3198</v>
      </c>
      <c r="AE138" s="24"/>
      <c r="AF138" s="24"/>
      <c r="AG138" s="24"/>
      <c r="AH138" s="24">
        <v>3198</v>
      </c>
      <c r="AI138" s="24">
        <v>3198</v>
      </c>
    </row>
    <row r="139" spans="1:35" x14ac:dyDescent="0.35">
      <c r="B139" t="s">
        <v>328</v>
      </c>
      <c r="C139" t="s">
        <v>268</v>
      </c>
      <c r="D139" s="24">
        <v>240</v>
      </c>
      <c r="E139" s="48">
        <v>-240</v>
      </c>
      <c r="F139" s="24">
        <v>0</v>
      </c>
      <c r="O139" t="s">
        <v>324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>
        <v>3959</v>
      </c>
      <c r="AH139" s="24">
        <v>3959</v>
      </c>
      <c r="AI139" s="24">
        <v>3959</v>
      </c>
    </row>
    <row r="140" spans="1:35" x14ac:dyDescent="0.35">
      <c r="B140" t="s">
        <v>329</v>
      </c>
      <c r="C140" t="s">
        <v>23</v>
      </c>
      <c r="D140" s="24">
        <v>3510</v>
      </c>
      <c r="E140" s="48">
        <v>-3510</v>
      </c>
      <c r="F140" s="24">
        <v>0</v>
      </c>
      <c r="O140" t="s">
        <v>420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>
        <v>205</v>
      </c>
      <c r="AC140" s="24"/>
      <c r="AD140" s="24"/>
      <c r="AE140" s="24"/>
      <c r="AF140" s="24"/>
      <c r="AG140" s="24"/>
      <c r="AH140" s="24">
        <v>205</v>
      </c>
      <c r="AI140" s="24">
        <v>205</v>
      </c>
    </row>
    <row r="141" spans="1:35" x14ac:dyDescent="0.35">
      <c r="A141" s="23" t="s">
        <v>293</v>
      </c>
      <c r="B141" s="23"/>
      <c r="C141" s="23"/>
      <c r="D141" s="25">
        <v>57798.649999999994</v>
      </c>
      <c r="E141" s="49">
        <v>-57798.649999999994</v>
      </c>
      <c r="F141" s="25">
        <v>0</v>
      </c>
      <c r="N141" s="23" t="s">
        <v>261</v>
      </c>
      <c r="O141" s="23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>
        <v>205</v>
      </c>
      <c r="AC141" s="25">
        <v>13856</v>
      </c>
      <c r="AD141" s="25">
        <v>3198</v>
      </c>
      <c r="AE141" s="25"/>
      <c r="AF141" s="25"/>
      <c r="AG141" s="25">
        <v>3959</v>
      </c>
      <c r="AH141" s="25">
        <v>21218</v>
      </c>
      <c r="AI141" s="25">
        <v>21218</v>
      </c>
    </row>
    <row r="142" spans="1:35" x14ac:dyDescent="0.35">
      <c r="A142">
        <v>4</v>
      </c>
      <c r="B142" t="s">
        <v>330</v>
      </c>
      <c r="C142" t="s">
        <v>20</v>
      </c>
      <c r="D142" s="24">
        <v>6621</v>
      </c>
      <c r="E142" s="48">
        <v>-6621</v>
      </c>
      <c r="F142" s="24">
        <v>0</v>
      </c>
      <c r="N142" t="s">
        <v>268</v>
      </c>
      <c r="O142" t="s">
        <v>262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>
        <v>5356</v>
      </c>
      <c r="AE142" s="24"/>
      <c r="AF142" s="24"/>
      <c r="AG142" s="24"/>
      <c r="AH142" s="24">
        <v>5356</v>
      </c>
      <c r="AI142" s="24">
        <v>5356</v>
      </c>
    </row>
    <row r="143" spans="1:35" x14ac:dyDescent="0.35">
      <c r="B143" t="s">
        <v>331</v>
      </c>
      <c r="C143" t="s">
        <v>20</v>
      </c>
      <c r="D143" s="24">
        <v>90</v>
      </c>
      <c r="E143" s="48">
        <v>-90</v>
      </c>
      <c r="F143" s="24">
        <v>0</v>
      </c>
      <c r="O143" t="s">
        <v>267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>
        <v>130</v>
      </c>
      <c r="AE143" s="24"/>
      <c r="AF143" s="24"/>
      <c r="AG143" s="24"/>
      <c r="AH143" s="24">
        <v>130</v>
      </c>
      <c r="AI143" s="24">
        <v>130</v>
      </c>
    </row>
    <row r="144" spans="1:35" x14ac:dyDescent="0.35">
      <c r="B144" t="s">
        <v>332</v>
      </c>
      <c r="C144" t="s">
        <v>286</v>
      </c>
      <c r="D144" s="24">
        <v>2225</v>
      </c>
      <c r="E144" s="48">
        <v>-2225</v>
      </c>
      <c r="F144" s="24">
        <v>0</v>
      </c>
      <c r="O144" t="s">
        <v>328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>
        <v>240</v>
      </c>
      <c r="AF144" s="24"/>
      <c r="AG144" s="24"/>
      <c r="AH144" s="24">
        <v>240</v>
      </c>
      <c r="AI144" s="24">
        <v>240</v>
      </c>
    </row>
    <row r="145" spans="1:35" x14ac:dyDescent="0.35">
      <c r="B145" t="s">
        <v>333</v>
      </c>
      <c r="C145" t="s">
        <v>64</v>
      </c>
      <c r="D145" s="24">
        <v>12101.6</v>
      </c>
      <c r="E145" s="48">
        <v>-12101.6</v>
      </c>
      <c r="F145" s="24">
        <v>0</v>
      </c>
      <c r="O145" t="s">
        <v>430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>
        <v>2676</v>
      </c>
      <c r="AC145" s="24"/>
      <c r="AD145" s="24"/>
      <c r="AE145" s="24"/>
      <c r="AF145" s="24"/>
      <c r="AG145" s="24"/>
      <c r="AH145" s="24">
        <v>2676</v>
      </c>
      <c r="AI145" s="24">
        <v>2676</v>
      </c>
    </row>
    <row r="146" spans="1:35" x14ac:dyDescent="0.35">
      <c r="B146" t="s">
        <v>334</v>
      </c>
      <c r="C146" t="s">
        <v>7</v>
      </c>
      <c r="D146" s="24">
        <v>520</v>
      </c>
      <c r="E146" s="48">
        <v>-520</v>
      </c>
      <c r="F146" s="24">
        <v>0</v>
      </c>
      <c r="N146" s="23" t="s">
        <v>269</v>
      </c>
      <c r="O146" s="23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>
        <v>2676</v>
      </c>
      <c r="AC146" s="25"/>
      <c r="AD146" s="25">
        <v>5486</v>
      </c>
      <c r="AE146" s="25">
        <v>240</v>
      </c>
      <c r="AF146" s="25"/>
      <c r="AG146" s="25"/>
      <c r="AH146" s="25">
        <v>8402</v>
      </c>
      <c r="AI146" s="25">
        <v>8402</v>
      </c>
    </row>
    <row r="147" spans="1:35" x14ac:dyDescent="0.35">
      <c r="B147" t="s">
        <v>335</v>
      </c>
      <c r="C147" t="s">
        <v>60</v>
      </c>
      <c r="D147" s="24">
        <v>7482</v>
      </c>
      <c r="E147" s="48"/>
      <c r="F147" s="24">
        <v>7482</v>
      </c>
      <c r="N147" t="s">
        <v>286</v>
      </c>
      <c r="O147" t="s">
        <v>284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>
        <v>2022</v>
      </c>
      <c r="AE147" s="24"/>
      <c r="AF147" s="24"/>
      <c r="AG147" s="24"/>
      <c r="AH147" s="24">
        <v>2022</v>
      </c>
      <c r="AI147" s="24">
        <v>2022</v>
      </c>
    </row>
    <row r="148" spans="1:35" x14ac:dyDescent="0.35">
      <c r="B148" t="s">
        <v>338</v>
      </c>
      <c r="C148" t="s">
        <v>64</v>
      </c>
      <c r="D148" s="24">
        <v>11585</v>
      </c>
      <c r="E148" s="48">
        <v>-11585</v>
      </c>
      <c r="F148" s="24">
        <v>0</v>
      </c>
      <c r="O148" t="s">
        <v>332</v>
      </c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>
        <v>2225</v>
      </c>
      <c r="AG148" s="24"/>
      <c r="AH148" s="24">
        <v>2225</v>
      </c>
      <c r="AI148" s="24">
        <v>2225</v>
      </c>
    </row>
    <row r="149" spans="1:35" x14ac:dyDescent="0.35">
      <c r="A149" s="23" t="s">
        <v>315</v>
      </c>
      <c r="B149" s="23"/>
      <c r="C149" s="23"/>
      <c r="D149" s="25">
        <v>40624.6</v>
      </c>
      <c r="E149" s="49">
        <v>-33142.6</v>
      </c>
      <c r="F149" s="25">
        <v>7482</v>
      </c>
      <c r="N149" s="23" t="s">
        <v>287</v>
      </c>
      <c r="O149" s="23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>
        <v>2022</v>
      </c>
      <c r="AE149" s="25"/>
      <c r="AF149" s="25">
        <v>2225</v>
      </c>
      <c r="AG149" s="25"/>
      <c r="AH149" s="25">
        <v>4247</v>
      </c>
      <c r="AI149" s="25">
        <v>4247</v>
      </c>
    </row>
    <row r="150" spans="1:35" x14ac:dyDescent="0.35">
      <c r="A150">
        <v>5</v>
      </c>
      <c r="B150" t="s">
        <v>324</v>
      </c>
      <c r="C150" t="s">
        <v>233</v>
      </c>
      <c r="D150" s="24">
        <v>3959</v>
      </c>
      <c r="E150" s="48">
        <v>-3959</v>
      </c>
      <c r="F150" s="24">
        <v>0</v>
      </c>
      <c r="N150" t="s">
        <v>295</v>
      </c>
      <c r="O150" t="s">
        <v>322</v>
      </c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>
        <v>10807.25</v>
      </c>
      <c r="AF150" s="24"/>
      <c r="AG150" s="24"/>
      <c r="AH150" s="24">
        <v>10807.25</v>
      </c>
      <c r="AI150" s="24">
        <v>10807.25</v>
      </c>
    </row>
    <row r="151" spans="1:35" x14ac:dyDescent="0.35">
      <c r="B151" t="s">
        <v>336</v>
      </c>
      <c r="C151" t="s">
        <v>23</v>
      </c>
      <c r="D151" s="24">
        <v>14034.8</v>
      </c>
      <c r="E151" s="48"/>
      <c r="F151" s="24">
        <v>14034.8</v>
      </c>
      <c r="N151" s="23" t="s">
        <v>297</v>
      </c>
      <c r="O151" s="23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>
        <v>10807.25</v>
      </c>
      <c r="AF151" s="25"/>
      <c r="AG151" s="25"/>
      <c r="AH151" s="25">
        <v>10807.25</v>
      </c>
      <c r="AI151" s="25">
        <v>10807.25</v>
      </c>
    </row>
    <row r="152" spans="1:35" x14ac:dyDescent="0.35">
      <c r="B152" t="s">
        <v>344</v>
      </c>
      <c r="C152" t="s">
        <v>35</v>
      </c>
      <c r="D152" s="24">
        <v>1876</v>
      </c>
      <c r="E152" s="48">
        <v>-1876</v>
      </c>
      <c r="F152" s="24">
        <v>0</v>
      </c>
      <c r="N152" t="s">
        <v>372</v>
      </c>
      <c r="O152" t="s">
        <v>370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>
        <v>855</v>
      </c>
      <c r="AB152" s="24"/>
      <c r="AC152" s="24"/>
      <c r="AD152" s="24"/>
      <c r="AE152" s="24"/>
      <c r="AF152" s="24"/>
      <c r="AG152" s="24"/>
      <c r="AH152" s="24">
        <v>855</v>
      </c>
      <c r="AI152" s="24">
        <v>855</v>
      </c>
    </row>
    <row r="153" spans="1:35" x14ac:dyDescent="0.35">
      <c r="B153" t="s">
        <v>345</v>
      </c>
      <c r="C153" t="s">
        <v>7</v>
      </c>
      <c r="D153" s="24">
        <v>2846</v>
      </c>
      <c r="E153" s="48">
        <v>-2846</v>
      </c>
      <c r="F153" s="24">
        <v>0</v>
      </c>
      <c r="N153" s="23" t="s">
        <v>389</v>
      </c>
      <c r="O153" s="23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>
        <v>855</v>
      </c>
      <c r="AB153" s="25"/>
      <c r="AC153" s="25"/>
      <c r="AD153" s="25"/>
      <c r="AE153" s="25"/>
      <c r="AF153" s="25"/>
      <c r="AG153" s="25"/>
      <c r="AH153" s="25">
        <v>855</v>
      </c>
      <c r="AI153" s="25">
        <v>855</v>
      </c>
    </row>
    <row r="154" spans="1:35" x14ac:dyDescent="0.35">
      <c r="B154" t="s">
        <v>347</v>
      </c>
      <c r="C154" t="s">
        <v>35</v>
      </c>
      <c r="D154" s="24">
        <v>1826</v>
      </c>
      <c r="E154" s="48">
        <v>-1826</v>
      </c>
      <c r="F154" s="24">
        <v>0</v>
      </c>
      <c r="N154" t="s">
        <v>382</v>
      </c>
      <c r="O154" t="s">
        <v>380</v>
      </c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>
        <v>9592</v>
      </c>
      <c r="AB154" s="24"/>
      <c r="AC154" s="24"/>
      <c r="AD154" s="24"/>
      <c r="AE154" s="24"/>
      <c r="AF154" s="24"/>
      <c r="AG154" s="24"/>
      <c r="AH154" s="24">
        <v>9592</v>
      </c>
      <c r="AI154" s="24">
        <v>9592</v>
      </c>
    </row>
    <row r="155" spans="1:35" x14ac:dyDescent="0.35">
      <c r="B155" t="s">
        <v>348</v>
      </c>
      <c r="C155" t="s">
        <v>20</v>
      </c>
      <c r="D155" s="24">
        <v>6450</v>
      </c>
      <c r="E155" s="48">
        <v>-6450</v>
      </c>
      <c r="F155" s="24">
        <v>0</v>
      </c>
      <c r="N155" s="23" t="s">
        <v>390</v>
      </c>
      <c r="O155" s="23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>
        <v>9592</v>
      </c>
      <c r="AB155" s="25"/>
      <c r="AC155" s="25"/>
      <c r="AD155" s="25"/>
      <c r="AE155" s="25"/>
      <c r="AF155" s="25"/>
      <c r="AG155" s="25"/>
      <c r="AH155" s="25">
        <v>9592</v>
      </c>
      <c r="AI155" s="25">
        <v>9592</v>
      </c>
    </row>
    <row r="156" spans="1:35" x14ac:dyDescent="0.35">
      <c r="B156" t="s">
        <v>349</v>
      </c>
      <c r="C156" t="s">
        <v>35</v>
      </c>
      <c r="D156" s="24">
        <v>100</v>
      </c>
      <c r="E156" s="48">
        <v>-100</v>
      </c>
      <c r="F156" s="24">
        <v>0</v>
      </c>
      <c r="N156" t="s">
        <v>410</v>
      </c>
      <c r="O156" t="s">
        <v>408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>
        <v>5056.2</v>
      </c>
      <c r="AC156" s="24"/>
      <c r="AD156" s="24"/>
      <c r="AE156" s="24"/>
      <c r="AF156" s="24"/>
      <c r="AG156" s="24"/>
      <c r="AH156" s="24">
        <v>5056.2</v>
      </c>
      <c r="AI156" s="24">
        <v>5056.2</v>
      </c>
    </row>
    <row r="157" spans="1:35" x14ac:dyDescent="0.35">
      <c r="A157" s="23" t="s">
        <v>337</v>
      </c>
      <c r="B157" s="23"/>
      <c r="C157" s="23"/>
      <c r="D157" s="25">
        <v>31091.8</v>
      </c>
      <c r="E157" s="49">
        <v>-17057</v>
      </c>
      <c r="F157" s="25">
        <v>14034.8</v>
      </c>
      <c r="O157" t="s">
        <v>411</v>
      </c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>
        <v>100</v>
      </c>
      <c r="AC157" s="24"/>
      <c r="AD157" s="24"/>
      <c r="AE157" s="24"/>
      <c r="AF157" s="24"/>
      <c r="AG157" s="24"/>
      <c r="AH157" s="24">
        <v>100</v>
      </c>
      <c r="AI157" s="24">
        <v>100</v>
      </c>
    </row>
    <row r="158" spans="1:35" x14ac:dyDescent="0.35">
      <c r="A158" t="s">
        <v>135</v>
      </c>
      <c r="D158" s="24">
        <v>538977.75</v>
      </c>
      <c r="E158" s="48">
        <v>-428609.35</v>
      </c>
      <c r="F158" s="24">
        <v>110368.4</v>
      </c>
      <c r="O158" t="s">
        <v>425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>
        <v>5006.3999999999996</v>
      </c>
      <c r="AC158" s="24"/>
      <c r="AD158" s="24"/>
      <c r="AE158" s="24"/>
      <c r="AF158" s="24"/>
      <c r="AG158" s="24"/>
      <c r="AH158" s="24">
        <v>5006.3999999999996</v>
      </c>
      <c r="AI158" s="24">
        <v>5006.3999999999996</v>
      </c>
    </row>
    <row r="159" spans="1:35" x14ac:dyDescent="0.35">
      <c r="O159" t="s">
        <v>427</v>
      </c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>
        <v>400</v>
      </c>
      <c r="AC159" s="24"/>
      <c r="AD159" s="24"/>
      <c r="AE159" s="24"/>
      <c r="AF159" s="24"/>
      <c r="AG159" s="24"/>
      <c r="AH159" s="24">
        <v>400</v>
      </c>
      <c r="AI159" s="24">
        <v>400</v>
      </c>
    </row>
    <row r="160" spans="1:35" x14ac:dyDescent="0.35">
      <c r="N160" s="23" t="s">
        <v>432</v>
      </c>
      <c r="O160" s="23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>
        <v>10562.599999999999</v>
      </c>
      <c r="AC160" s="25"/>
      <c r="AD160" s="25"/>
      <c r="AE160" s="25"/>
      <c r="AF160" s="25"/>
      <c r="AG160" s="25"/>
      <c r="AH160" s="25">
        <v>10562.599999999999</v>
      </c>
      <c r="AI160" s="25">
        <v>10562.599999999999</v>
      </c>
    </row>
    <row r="161" spans="14:35" x14ac:dyDescent="0.35">
      <c r="N161" t="s">
        <v>419</v>
      </c>
      <c r="O161" t="s">
        <v>417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>
        <v>1760</v>
      </c>
      <c r="AC161" s="24"/>
      <c r="AD161" s="24"/>
      <c r="AE161" s="24"/>
      <c r="AF161" s="24"/>
      <c r="AG161" s="24"/>
      <c r="AH161" s="24">
        <v>1760</v>
      </c>
      <c r="AI161" s="24">
        <v>1760</v>
      </c>
    </row>
    <row r="162" spans="14:35" x14ac:dyDescent="0.35">
      <c r="O162" t="s">
        <v>421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>
        <v>12627</v>
      </c>
      <c r="AC162" s="24"/>
      <c r="AD162" s="24"/>
      <c r="AE162" s="24"/>
      <c r="AF162" s="24"/>
      <c r="AG162" s="24"/>
      <c r="AH162" s="24">
        <v>12627</v>
      </c>
      <c r="AI162" s="24">
        <v>12627</v>
      </c>
    </row>
    <row r="163" spans="14:35" x14ac:dyDescent="0.35">
      <c r="O163" t="s">
        <v>435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>
        <v>1311.4</v>
      </c>
      <c r="AC163" s="24"/>
      <c r="AD163" s="24"/>
      <c r="AE163" s="24"/>
      <c r="AF163" s="24"/>
      <c r="AG163" s="24"/>
      <c r="AH163" s="24">
        <v>1311.4</v>
      </c>
      <c r="AI163" s="24">
        <v>1311.4</v>
      </c>
    </row>
    <row r="164" spans="14:35" x14ac:dyDescent="0.35">
      <c r="O164" t="s">
        <v>436</v>
      </c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>
        <v>13109.2</v>
      </c>
      <c r="AC164" s="24"/>
      <c r="AD164" s="24"/>
      <c r="AE164" s="24"/>
      <c r="AF164" s="24"/>
      <c r="AG164" s="24"/>
      <c r="AH164" s="24">
        <v>13109.2</v>
      </c>
      <c r="AI164" s="24">
        <v>13109.2</v>
      </c>
    </row>
    <row r="165" spans="14:35" x14ac:dyDescent="0.35">
      <c r="O165" t="s">
        <v>437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>
        <v>1000</v>
      </c>
      <c r="AC165" s="24"/>
      <c r="AD165" s="24"/>
      <c r="AE165" s="24"/>
      <c r="AF165" s="24"/>
      <c r="AG165" s="24"/>
      <c r="AH165" s="24">
        <v>1000</v>
      </c>
      <c r="AI165" s="24">
        <v>1000</v>
      </c>
    </row>
    <row r="166" spans="14:35" x14ac:dyDescent="0.35">
      <c r="O166" t="s">
        <v>438</v>
      </c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>
        <v>9673.4</v>
      </c>
      <c r="AC166" s="24"/>
      <c r="AD166" s="24"/>
      <c r="AE166" s="24"/>
      <c r="AF166" s="24"/>
      <c r="AG166" s="24"/>
      <c r="AH166" s="24">
        <v>9673.4</v>
      </c>
      <c r="AI166" s="24">
        <v>9673.4</v>
      </c>
    </row>
    <row r="167" spans="14:35" x14ac:dyDescent="0.35">
      <c r="N167" s="23" t="s">
        <v>433</v>
      </c>
      <c r="O167" s="23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>
        <v>39481</v>
      </c>
      <c r="AC167" s="25"/>
      <c r="AD167" s="25"/>
      <c r="AE167" s="25"/>
      <c r="AF167" s="25"/>
      <c r="AG167" s="25"/>
      <c r="AH167" s="25">
        <v>39481</v>
      </c>
      <c r="AI167" s="25">
        <v>39481</v>
      </c>
    </row>
    <row r="168" spans="14:35" x14ac:dyDescent="0.35">
      <c r="N168" t="s">
        <v>135</v>
      </c>
      <c r="P168" s="24">
        <v>2973</v>
      </c>
      <c r="Q168" s="24">
        <v>2973</v>
      </c>
      <c r="R168" s="24">
        <v>6809.5</v>
      </c>
      <c r="S168" s="24">
        <v>5134</v>
      </c>
      <c r="T168" s="24">
        <v>33380.199999999997</v>
      </c>
      <c r="U168" s="24">
        <v>43516.800000000003</v>
      </c>
      <c r="V168" s="24">
        <v>52514.8</v>
      </c>
      <c r="W168" s="24">
        <v>37692</v>
      </c>
      <c r="X168" s="24">
        <v>22115.200000000001</v>
      </c>
      <c r="Y168" s="24">
        <v>201162.5</v>
      </c>
      <c r="Z168" s="24">
        <v>12397</v>
      </c>
      <c r="AA168" s="24">
        <v>59043.4</v>
      </c>
      <c r="AB168" s="24">
        <v>79303.599999999991</v>
      </c>
      <c r="AC168" s="24">
        <v>33259</v>
      </c>
      <c r="AD168" s="24">
        <v>24686.2</v>
      </c>
      <c r="AE168" s="24">
        <v>57798.65</v>
      </c>
      <c r="AF168" s="24">
        <v>40624.6</v>
      </c>
      <c r="AG168" s="24">
        <v>31091.8</v>
      </c>
      <c r="AH168" s="24">
        <v>338204.25000000012</v>
      </c>
      <c r="AI168" s="24">
        <v>542339.75000000012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U134"/>
  <sheetViews>
    <sheetView topLeftCell="A52" workbookViewId="0">
      <selection activeCell="A67" sqref="A67"/>
    </sheetView>
  </sheetViews>
  <sheetFormatPr defaultRowHeight="14.5" x14ac:dyDescent="0.35"/>
  <cols>
    <col min="1" max="1" width="43.6328125" bestFit="1" customWidth="1"/>
    <col min="2" max="9" width="14.453125" bestFit="1" customWidth="1"/>
    <col min="10" max="10" width="9.54296875" bestFit="1" customWidth="1"/>
    <col min="11" max="12" width="6" style="44" bestFit="1" customWidth="1"/>
    <col min="13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3" spans="1:21" x14ac:dyDescent="0.35">
      <c r="A3" s="20" t="s">
        <v>174</v>
      </c>
      <c r="B3" s="20" t="s">
        <v>230</v>
      </c>
      <c r="C3" s="33" t="s">
        <v>167</v>
      </c>
      <c r="K3"/>
      <c r="L3"/>
      <c r="M3"/>
      <c r="N3"/>
      <c r="O3"/>
      <c r="P3"/>
      <c r="Q3"/>
      <c r="R3"/>
      <c r="S3"/>
      <c r="T3"/>
      <c r="U3"/>
    </row>
    <row r="4" spans="1:21" ht="29" x14ac:dyDescent="0.35">
      <c r="B4">
        <v>2021</v>
      </c>
      <c r="J4" s="108" t="s">
        <v>358</v>
      </c>
      <c r="K4" s="32" t="s">
        <v>135</v>
      </c>
      <c r="L4"/>
      <c r="M4"/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>
        <v>6</v>
      </c>
      <c r="C5">
        <v>9</v>
      </c>
      <c r="D5">
        <v>10</v>
      </c>
      <c r="E5">
        <v>1</v>
      </c>
      <c r="F5">
        <v>2</v>
      </c>
      <c r="G5">
        <v>3</v>
      </c>
      <c r="H5">
        <v>4</v>
      </c>
      <c r="I5">
        <v>5</v>
      </c>
      <c r="J5" s="108"/>
      <c r="K5" s="32"/>
      <c r="L5"/>
      <c r="M5"/>
      <c r="N5"/>
      <c r="O5"/>
      <c r="P5"/>
      <c r="Q5"/>
      <c r="R5"/>
      <c r="S5"/>
      <c r="T5"/>
      <c r="U5"/>
    </row>
    <row r="6" spans="1:21" x14ac:dyDescent="0.35">
      <c r="A6" t="s">
        <v>129</v>
      </c>
      <c r="B6" s="30"/>
      <c r="C6" s="30"/>
      <c r="D6" s="30"/>
      <c r="E6" s="30"/>
      <c r="F6" s="30">
        <v>3</v>
      </c>
      <c r="G6" s="30"/>
      <c r="H6" s="30"/>
      <c r="I6" s="30"/>
      <c r="J6" s="109">
        <v>3</v>
      </c>
      <c r="K6" s="30">
        <v>3</v>
      </c>
      <c r="L6"/>
      <c r="M6"/>
      <c r="N6"/>
      <c r="O6"/>
      <c r="P6"/>
      <c r="Q6"/>
      <c r="R6"/>
      <c r="S6"/>
      <c r="T6"/>
      <c r="U6"/>
    </row>
    <row r="7" spans="1:21" x14ac:dyDescent="0.35">
      <c r="A7" t="s">
        <v>17</v>
      </c>
      <c r="B7" s="30">
        <v>4</v>
      </c>
      <c r="C7" s="30">
        <v>10</v>
      </c>
      <c r="D7" s="30">
        <v>13</v>
      </c>
      <c r="E7" s="30">
        <v>13</v>
      </c>
      <c r="F7" s="30">
        <v>7</v>
      </c>
      <c r="G7" s="30">
        <v>8</v>
      </c>
      <c r="H7" s="30">
        <v>12</v>
      </c>
      <c r="I7" s="30">
        <v>7</v>
      </c>
      <c r="J7" s="109">
        <v>74</v>
      </c>
      <c r="K7" s="30">
        <v>74</v>
      </c>
      <c r="L7"/>
      <c r="M7"/>
      <c r="N7"/>
      <c r="O7"/>
      <c r="P7"/>
      <c r="Q7"/>
      <c r="R7"/>
      <c r="S7"/>
      <c r="T7"/>
      <c r="U7"/>
    </row>
    <row r="8" spans="1:21" x14ac:dyDescent="0.35">
      <c r="A8" t="s">
        <v>101</v>
      </c>
      <c r="B8" s="30"/>
      <c r="C8" s="30">
        <v>1</v>
      </c>
      <c r="D8" s="30"/>
      <c r="E8" s="30">
        <v>2</v>
      </c>
      <c r="F8" s="30"/>
      <c r="G8" s="30">
        <v>11</v>
      </c>
      <c r="H8" s="30">
        <v>1</v>
      </c>
      <c r="I8" s="30">
        <v>5</v>
      </c>
      <c r="J8" s="109">
        <v>20</v>
      </c>
      <c r="K8" s="30">
        <v>20</v>
      </c>
      <c r="L8"/>
      <c r="M8"/>
      <c r="N8"/>
      <c r="O8"/>
      <c r="P8"/>
      <c r="Q8"/>
      <c r="R8"/>
      <c r="S8"/>
      <c r="T8"/>
      <c r="U8"/>
    </row>
    <row r="9" spans="1:21" x14ac:dyDescent="0.35">
      <c r="A9" t="s">
        <v>100</v>
      </c>
      <c r="B9" s="30"/>
      <c r="C9" s="30"/>
      <c r="D9" s="30">
        <v>1</v>
      </c>
      <c r="E9" s="30"/>
      <c r="F9" s="30"/>
      <c r="G9" s="30">
        <v>13</v>
      </c>
      <c r="H9" s="30">
        <v>5</v>
      </c>
      <c r="I9" s="30">
        <v>1</v>
      </c>
      <c r="J9" s="109">
        <v>20</v>
      </c>
      <c r="K9" s="30">
        <v>20</v>
      </c>
      <c r="L9"/>
      <c r="M9"/>
      <c r="N9"/>
      <c r="O9"/>
      <c r="P9"/>
      <c r="Q9"/>
      <c r="R9"/>
      <c r="S9"/>
      <c r="T9"/>
      <c r="U9"/>
    </row>
    <row r="10" spans="1:21" x14ac:dyDescent="0.35">
      <c r="A10" t="s">
        <v>65</v>
      </c>
      <c r="B10" s="30"/>
      <c r="C10" s="30"/>
      <c r="D10" s="30"/>
      <c r="E10" s="30"/>
      <c r="F10" s="30"/>
      <c r="G10" s="30"/>
      <c r="H10" s="30">
        <v>6</v>
      </c>
      <c r="I10" s="30"/>
      <c r="J10" s="109">
        <v>6</v>
      </c>
      <c r="K10" s="30">
        <v>6</v>
      </c>
      <c r="L10"/>
      <c r="M10"/>
      <c r="N10"/>
      <c r="O10"/>
      <c r="P10"/>
      <c r="Q10"/>
      <c r="R10"/>
      <c r="S10"/>
      <c r="T10"/>
      <c r="U10"/>
    </row>
    <row r="11" spans="1:21" x14ac:dyDescent="0.35">
      <c r="A11" t="s">
        <v>185</v>
      </c>
      <c r="B11" s="30"/>
      <c r="C11" s="30">
        <v>1</v>
      </c>
      <c r="D11" s="30"/>
      <c r="E11" s="30">
        <v>4</v>
      </c>
      <c r="F11" s="30">
        <v>7</v>
      </c>
      <c r="G11" s="30"/>
      <c r="H11" s="30">
        <v>1</v>
      </c>
      <c r="I11" s="30">
        <v>4</v>
      </c>
      <c r="J11" s="109">
        <v>17</v>
      </c>
      <c r="K11" s="30">
        <v>17</v>
      </c>
      <c r="L11"/>
      <c r="M11"/>
      <c r="N11"/>
      <c r="O11"/>
      <c r="P11"/>
      <c r="Q11"/>
      <c r="R11"/>
      <c r="S11"/>
      <c r="T11"/>
      <c r="U11"/>
    </row>
    <row r="12" spans="1:21" x14ac:dyDescent="0.35">
      <c r="A12" t="s">
        <v>24</v>
      </c>
      <c r="B12" s="30">
        <v>3</v>
      </c>
      <c r="C12" s="30"/>
      <c r="D12" s="30">
        <v>5</v>
      </c>
      <c r="E12" s="30">
        <v>2</v>
      </c>
      <c r="F12" s="30">
        <v>7</v>
      </c>
      <c r="G12" s="30">
        <v>1</v>
      </c>
      <c r="H12" s="30"/>
      <c r="I12" s="30">
        <v>1</v>
      </c>
      <c r="J12" s="109">
        <v>19</v>
      </c>
      <c r="K12" s="30">
        <v>19</v>
      </c>
      <c r="L12"/>
      <c r="M12"/>
      <c r="N12"/>
      <c r="O12"/>
      <c r="P12"/>
      <c r="Q12"/>
      <c r="R12"/>
      <c r="S12"/>
      <c r="T12"/>
      <c r="U12"/>
    </row>
    <row r="13" spans="1:21" x14ac:dyDescent="0.35">
      <c r="A13" t="s">
        <v>39</v>
      </c>
      <c r="B13" s="30"/>
      <c r="C13" s="30"/>
      <c r="D13" s="30"/>
      <c r="E13" s="30"/>
      <c r="F13" s="30"/>
      <c r="G13" s="30"/>
      <c r="H13" s="30">
        <v>2</v>
      </c>
      <c r="I13" s="30"/>
      <c r="J13" s="109">
        <v>2</v>
      </c>
      <c r="K13" s="30">
        <v>2</v>
      </c>
      <c r="L13"/>
      <c r="M13"/>
      <c r="N13"/>
      <c r="O13"/>
      <c r="P13"/>
      <c r="Q13"/>
      <c r="R13"/>
      <c r="S13"/>
      <c r="T13"/>
      <c r="U13"/>
    </row>
    <row r="14" spans="1:21" x14ac:dyDescent="0.35">
      <c r="A14" t="s">
        <v>183</v>
      </c>
      <c r="B14" s="30"/>
      <c r="C14" s="30">
        <v>1</v>
      </c>
      <c r="D14" s="30"/>
      <c r="E14" s="30">
        <v>4</v>
      </c>
      <c r="F14" s="30">
        <v>4</v>
      </c>
      <c r="G14" s="30">
        <v>2</v>
      </c>
      <c r="H14" s="30">
        <v>2</v>
      </c>
      <c r="I14" s="30">
        <v>4</v>
      </c>
      <c r="J14" s="109">
        <v>17</v>
      </c>
      <c r="K14" s="30">
        <v>17</v>
      </c>
      <c r="L14"/>
      <c r="M14"/>
      <c r="N14"/>
      <c r="O14"/>
      <c r="P14"/>
      <c r="Q14"/>
      <c r="R14"/>
      <c r="S14"/>
      <c r="T14"/>
      <c r="U14"/>
    </row>
    <row r="15" spans="1:21" x14ac:dyDescent="0.35">
      <c r="A15" t="s">
        <v>99</v>
      </c>
      <c r="B15" s="30"/>
      <c r="C15" s="30"/>
      <c r="D15" s="30">
        <v>5</v>
      </c>
      <c r="E15" s="30">
        <v>1</v>
      </c>
      <c r="F15" s="30">
        <v>6</v>
      </c>
      <c r="G15" s="30">
        <v>13</v>
      </c>
      <c r="H15" s="30">
        <v>3</v>
      </c>
      <c r="I15" s="30">
        <v>5</v>
      </c>
      <c r="J15" s="109">
        <v>33</v>
      </c>
      <c r="K15" s="30">
        <v>33</v>
      </c>
      <c r="L15"/>
      <c r="M15"/>
      <c r="N15"/>
      <c r="O15"/>
      <c r="P15"/>
      <c r="Q15"/>
      <c r="R15"/>
      <c r="S15"/>
      <c r="T15"/>
      <c r="U15"/>
    </row>
    <row r="16" spans="1:21" x14ac:dyDescent="0.35">
      <c r="A16" t="s">
        <v>223</v>
      </c>
      <c r="B16" s="30"/>
      <c r="C16" s="30"/>
      <c r="D16" s="30"/>
      <c r="E16" s="30">
        <v>6</v>
      </c>
      <c r="F16" s="30"/>
      <c r="G16" s="30"/>
      <c r="H16" s="30"/>
      <c r="I16" s="30"/>
      <c r="J16" s="109">
        <v>6</v>
      </c>
      <c r="K16" s="30">
        <v>6</v>
      </c>
      <c r="L16"/>
      <c r="M16"/>
      <c r="N16"/>
      <c r="O16"/>
      <c r="P16"/>
      <c r="Q16"/>
      <c r="R16"/>
      <c r="S16"/>
      <c r="T16"/>
      <c r="U16"/>
    </row>
    <row r="17" spans="1:21" x14ac:dyDescent="0.35">
      <c r="A17" t="s">
        <v>69</v>
      </c>
      <c r="B17" s="30"/>
      <c r="C17" s="30">
        <v>11</v>
      </c>
      <c r="D17" s="30">
        <v>9</v>
      </c>
      <c r="E17" s="30">
        <v>3</v>
      </c>
      <c r="F17" s="30">
        <v>5</v>
      </c>
      <c r="G17" s="30">
        <v>2</v>
      </c>
      <c r="H17" s="30">
        <v>3</v>
      </c>
      <c r="I17" s="30">
        <v>7</v>
      </c>
      <c r="J17" s="109">
        <v>40</v>
      </c>
      <c r="K17" s="30">
        <v>40</v>
      </c>
      <c r="L17"/>
      <c r="M17"/>
      <c r="N17"/>
      <c r="O17"/>
      <c r="P17"/>
      <c r="Q17"/>
      <c r="R17"/>
      <c r="S17"/>
      <c r="T17"/>
      <c r="U17"/>
    </row>
    <row r="18" spans="1:21" x14ac:dyDescent="0.35">
      <c r="A18" t="s">
        <v>56</v>
      </c>
      <c r="B18" s="30">
        <v>10</v>
      </c>
      <c r="C18" s="30">
        <v>14</v>
      </c>
      <c r="D18" s="30">
        <v>42</v>
      </c>
      <c r="E18" s="30">
        <v>20</v>
      </c>
      <c r="F18" s="30"/>
      <c r="G18" s="30">
        <v>5</v>
      </c>
      <c r="H18" s="30">
        <v>25</v>
      </c>
      <c r="I18" s="30">
        <v>6</v>
      </c>
      <c r="J18" s="109">
        <v>122</v>
      </c>
      <c r="K18" s="30">
        <v>122</v>
      </c>
      <c r="L18"/>
      <c r="M18"/>
      <c r="N18"/>
      <c r="O18"/>
      <c r="P18"/>
      <c r="Q18"/>
      <c r="R18"/>
      <c r="S18"/>
      <c r="T18"/>
      <c r="U18"/>
    </row>
    <row r="19" spans="1:21" x14ac:dyDescent="0.35">
      <c r="A19" t="s">
        <v>206</v>
      </c>
      <c r="B19" s="30"/>
      <c r="C19" s="30"/>
      <c r="D19" s="30"/>
      <c r="E19" s="30">
        <v>1</v>
      </c>
      <c r="F19" s="30"/>
      <c r="G19" s="30"/>
      <c r="H19" s="30"/>
      <c r="I19" s="30"/>
      <c r="J19" s="109">
        <v>1</v>
      </c>
      <c r="K19" s="30">
        <v>1</v>
      </c>
      <c r="L19"/>
      <c r="M19"/>
      <c r="N19"/>
      <c r="O19"/>
      <c r="P19"/>
      <c r="Q19"/>
      <c r="R19"/>
      <c r="S19"/>
      <c r="T19"/>
      <c r="U19"/>
    </row>
    <row r="20" spans="1:21" x14ac:dyDescent="0.35">
      <c r="A20" t="s">
        <v>224</v>
      </c>
      <c r="B20" s="30"/>
      <c r="C20" s="30">
        <v>20</v>
      </c>
      <c r="D20" s="30">
        <v>32</v>
      </c>
      <c r="E20" s="30">
        <v>8</v>
      </c>
      <c r="F20" s="30"/>
      <c r="G20" s="30">
        <v>5</v>
      </c>
      <c r="H20" s="30">
        <v>5</v>
      </c>
      <c r="I20" s="30"/>
      <c r="J20" s="109">
        <v>70</v>
      </c>
      <c r="K20" s="30">
        <v>70</v>
      </c>
      <c r="L20"/>
      <c r="M20"/>
      <c r="N20"/>
      <c r="O20"/>
      <c r="P20"/>
      <c r="Q20"/>
      <c r="R20"/>
      <c r="S20"/>
      <c r="T20"/>
      <c r="U20"/>
    </row>
    <row r="21" spans="1:21" x14ac:dyDescent="0.35">
      <c r="A21" t="s">
        <v>234</v>
      </c>
      <c r="B21" s="30"/>
      <c r="C21" s="30"/>
      <c r="D21" s="30"/>
      <c r="E21" s="30">
        <v>2</v>
      </c>
      <c r="F21" s="30"/>
      <c r="G21" s="30"/>
      <c r="H21" s="30"/>
      <c r="I21" s="30"/>
      <c r="J21" s="109">
        <v>2</v>
      </c>
      <c r="K21" s="30">
        <v>2</v>
      </c>
      <c r="L21"/>
      <c r="M21"/>
      <c r="N21"/>
      <c r="O21"/>
      <c r="P21"/>
      <c r="Q21"/>
      <c r="R21"/>
      <c r="S21"/>
      <c r="T21"/>
      <c r="U21"/>
    </row>
    <row r="22" spans="1:21" x14ac:dyDescent="0.35">
      <c r="A22" t="s">
        <v>236</v>
      </c>
      <c r="B22" s="30"/>
      <c r="C22" s="30"/>
      <c r="D22" s="30"/>
      <c r="E22" s="30">
        <v>3</v>
      </c>
      <c r="F22" s="30">
        <v>4</v>
      </c>
      <c r="G22" s="30"/>
      <c r="H22" s="30"/>
      <c r="I22" s="30"/>
      <c r="J22" s="109">
        <v>7</v>
      </c>
      <c r="K22" s="30">
        <v>7</v>
      </c>
      <c r="L22"/>
      <c r="M22"/>
      <c r="N22"/>
      <c r="O22"/>
      <c r="P22"/>
      <c r="Q22"/>
      <c r="R22"/>
      <c r="S22"/>
      <c r="T22"/>
      <c r="U22"/>
    </row>
    <row r="23" spans="1:21" x14ac:dyDescent="0.35">
      <c r="A23" t="s">
        <v>237</v>
      </c>
      <c r="B23" s="30"/>
      <c r="C23" s="30"/>
      <c r="D23" s="30"/>
      <c r="E23" s="30">
        <v>2</v>
      </c>
      <c r="F23" s="30"/>
      <c r="G23" s="30"/>
      <c r="H23" s="30"/>
      <c r="I23" s="30"/>
      <c r="J23" s="109">
        <v>2</v>
      </c>
      <c r="K23" s="30">
        <v>2</v>
      </c>
      <c r="L23"/>
      <c r="M23"/>
      <c r="N23"/>
      <c r="O23"/>
      <c r="P23"/>
      <c r="Q23"/>
      <c r="R23"/>
      <c r="S23"/>
      <c r="T23"/>
      <c r="U23"/>
    </row>
    <row r="24" spans="1:21" x14ac:dyDescent="0.35">
      <c r="A24" t="s">
        <v>238</v>
      </c>
      <c r="B24" s="30"/>
      <c r="C24" s="30"/>
      <c r="D24" s="30"/>
      <c r="E24" s="30">
        <v>3</v>
      </c>
      <c r="F24" s="30"/>
      <c r="G24" s="30"/>
      <c r="H24" s="30"/>
      <c r="I24" s="30"/>
      <c r="J24" s="109">
        <v>3</v>
      </c>
      <c r="K24" s="30">
        <v>3</v>
      </c>
      <c r="L24"/>
      <c r="M24"/>
      <c r="N24"/>
      <c r="O24"/>
      <c r="P24"/>
      <c r="Q24"/>
      <c r="R24"/>
      <c r="S24"/>
      <c r="T24"/>
      <c r="U24"/>
    </row>
    <row r="25" spans="1:21" x14ac:dyDescent="0.35">
      <c r="A25" t="s">
        <v>239</v>
      </c>
      <c r="B25" s="30"/>
      <c r="C25" s="30"/>
      <c r="D25" s="30"/>
      <c r="E25" s="30">
        <v>2</v>
      </c>
      <c r="F25" s="30">
        <v>1</v>
      </c>
      <c r="G25" s="30"/>
      <c r="H25" s="30"/>
      <c r="I25" s="30"/>
      <c r="J25" s="109">
        <v>3</v>
      </c>
      <c r="K25" s="30">
        <v>3</v>
      </c>
      <c r="L25"/>
      <c r="M25"/>
      <c r="N25"/>
      <c r="O25"/>
      <c r="P25"/>
      <c r="Q25"/>
      <c r="R25"/>
      <c r="S25"/>
      <c r="T25"/>
      <c r="U25"/>
    </row>
    <row r="26" spans="1:21" x14ac:dyDescent="0.35">
      <c r="A26" t="s">
        <v>240</v>
      </c>
      <c r="B26" s="30"/>
      <c r="C26" s="30"/>
      <c r="D26" s="30"/>
      <c r="E26" s="30">
        <v>1</v>
      </c>
      <c r="F26" s="30">
        <v>1</v>
      </c>
      <c r="G26" s="30"/>
      <c r="H26" s="30"/>
      <c r="I26" s="30"/>
      <c r="J26" s="109">
        <v>2</v>
      </c>
      <c r="K26" s="30">
        <v>2</v>
      </c>
      <c r="L26"/>
      <c r="M26"/>
      <c r="N26"/>
      <c r="O26"/>
      <c r="P26"/>
      <c r="Q26"/>
      <c r="R26"/>
      <c r="S26"/>
      <c r="T26"/>
      <c r="U26"/>
    </row>
    <row r="27" spans="1:21" x14ac:dyDescent="0.35">
      <c r="A27" t="s">
        <v>241</v>
      </c>
      <c r="B27" s="30"/>
      <c r="C27" s="30"/>
      <c r="D27" s="30"/>
      <c r="E27" s="30">
        <v>1</v>
      </c>
      <c r="F27" s="30"/>
      <c r="G27" s="30"/>
      <c r="H27" s="30"/>
      <c r="I27" s="30"/>
      <c r="J27" s="109">
        <v>1</v>
      </c>
      <c r="K27" s="30">
        <v>1</v>
      </c>
      <c r="L27"/>
      <c r="M27"/>
      <c r="N27"/>
      <c r="O27"/>
      <c r="P27"/>
      <c r="Q27"/>
      <c r="R27"/>
      <c r="S27"/>
      <c r="T27"/>
      <c r="U27"/>
    </row>
    <row r="28" spans="1:21" x14ac:dyDescent="0.35">
      <c r="A28" t="s">
        <v>242</v>
      </c>
      <c r="B28" s="30"/>
      <c r="C28" s="30"/>
      <c r="D28" s="30"/>
      <c r="E28" s="30">
        <v>3</v>
      </c>
      <c r="F28" s="30"/>
      <c r="G28" s="30"/>
      <c r="H28" s="30"/>
      <c r="I28" s="30"/>
      <c r="J28" s="109">
        <v>3</v>
      </c>
      <c r="K28" s="30">
        <v>3</v>
      </c>
      <c r="L28"/>
      <c r="M28"/>
      <c r="N28"/>
      <c r="O28"/>
      <c r="P28"/>
      <c r="Q28"/>
      <c r="R28"/>
      <c r="S28"/>
      <c r="T28"/>
      <c r="U28"/>
    </row>
    <row r="29" spans="1:21" x14ac:dyDescent="0.35">
      <c r="A29" t="s">
        <v>243</v>
      </c>
      <c r="B29" s="30"/>
      <c r="C29" s="30"/>
      <c r="D29" s="30">
        <v>1</v>
      </c>
      <c r="E29" s="30">
        <v>1</v>
      </c>
      <c r="F29" s="30"/>
      <c r="G29" s="30"/>
      <c r="H29" s="30"/>
      <c r="I29" s="30"/>
      <c r="J29" s="109">
        <v>2</v>
      </c>
      <c r="K29" s="30">
        <v>2</v>
      </c>
      <c r="L29"/>
      <c r="M29"/>
      <c r="N29"/>
      <c r="O29"/>
      <c r="P29"/>
      <c r="Q29"/>
      <c r="R29"/>
      <c r="S29"/>
      <c r="T29"/>
      <c r="U29"/>
    </row>
    <row r="30" spans="1:21" x14ac:dyDescent="0.35">
      <c r="A30" t="s">
        <v>245</v>
      </c>
      <c r="B30" s="30"/>
      <c r="C30" s="30"/>
      <c r="D30" s="30">
        <v>1</v>
      </c>
      <c r="E30" s="30">
        <v>1</v>
      </c>
      <c r="F30" s="30"/>
      <c r="G30" s="30"/>
      <c r="H30" s="30"/>
      <c r="I30" s="30"/>
      <c r="J30" s="109">
        <v>2</v>
      </c>
      <c r="K30" s="30">
        <v>2</v>
      </c>
      <c r="L30"/>
      <c r="M30"/>
      <c r="N30"/>
      <c r="O30"/>
      <c r="P30"/>
      <c r="Q30"/>
      <c r="R30"/>
      <c r="S30"/>
      <c r="T30"/>
      <c r="U30"/>
    </row>
    <row r="31" spans="1:21" x14ac:dyDescent="0.35">
      <c r="A31" t="s">
        <v>248</v>
      </c>
      <c r="B31" s="30"/>
      <c r="C31" s="30"/>
      <c r="D31" s="30"/>
      <c r="E31" s="30">
        <v>3</v>
      </c>
      <c r="F31" s="30"/>
      <c r="G31" s="30"/>
      <c r="H31" s="30"/>
      <c r="I31" s="30"/>
      <c r="J31" s="109">
        <v>3</v>
      </c>
      <c r="K31" s="30">
        <v>3</v>
      </c>
      <c r="L31"/>
      <c r="M31"/>
      <c r="N31"/>
      <c r="O31"/>
      <c r="P31"/>
      <c r="Q31"/>
      <c r="R31"/>
      <c r="S31"/>
      <c r="T31"/>
      <c r="U31"/>
    </row>
    <row r="32" spans="1:21" x14ac:dyDescent="0.35">
      <c r="A32" t="s">
        <v>264</v>
      </c>
      <c r="B32" s="30"/>
      <c r="C32" s="30"/>
      <c r="D32" s="30"/>
      <c r="E32" s="30"/>
      <c r="F32" s="30">
        <v>1</v>
      </c>
      <c r="G32" s="30"/>
      <c r="H32" s="30"/>
      <c r="I32" s="30"/>
      <c r="J32" s="109">
        <v>1</v>
      </c>
      <c r="K32" s="30">
        <v>1</v>
      </c>
      <c r="L32"/>
      <c r="M32"/>
      <c r="N32"/>
      <c r="O32"/>
      <c r="P32"/>
      <c r="Q32"/>
      <c r="R32"/>
      <c r="S32"/>
      <c r="T32"/>
      <c r="U32"/>
    </row>
    <row r="33" spans="1:21" x14ac:dyDescent="0.35">
      <c r="A33" t="s">
        <v>265</v>
      </c>
      <c r="B33" s="30"/>
      <c r="C33" s="30"/>
      <c r="D33" s="30"/>
      <c r="E33" s="30"/>
      <c r="F33" s="30">
        <v>1</v>
      </c>
      <c r="G33" s="30"/>
      <c r="H33" s="30"/>
      <c r="I33" s="30"/>
      <c r="J33" s="109">
        <v>1</v>
      </c>
      <c r="K33" s="30">
        <v>1</v>
      </c>
      <c r="L33"/>
      <c r="M33"/>
      <c r="N33"/>
      <c r="O33"/>
      <c r="P33"/>
      <c r="Q33"/>
      <c r="R33"/>
      <c r="S33"/>
      <c r="T33"/>
      <c r="U33"/>
    </row>
    <row r="34" spans="1:21" x14ac:dyDescent="0.35">
      <c r="A34" t="s">
        <v>283</v>
      </c>
      <c r="B34" s="30"/>
      <c r="C34" s="30"/>
      <c r="D34" s="30"/>
      <c r="E34" s="30">
        <v>1</v>
      </c>
      <c r="F34" s="30">
        <v>1</v>
      </c>
      <c r="G34" s="30"/>
      <c r="H34" s="30"/>
      <c r="I34" s="30"/>
      <c r="J34" s="109">
        <v>2</v>
      </c>
      <c r="K34" s="30">
        <v>2</v>
      </c>
      <c r="L34"/>
      <c r="M34"/>
      <c r="N34"/>
      <c r="O34"/>
      <c r="P34"/>
      <c r="Q34"/>
      <c r="R34"/>
      <c r="S34"/>
      <c r="T34"/>
      <c r="U34"/>
    </row>
    <row r="35" spans="1:21" x14ac:dyDescent="0.35">
      <c r="A35" t="s">
        <v>292</v>
      </c>
      <c r="B35" s="30"/>
      <c r="C35" s="30"/>
      <c r="D35" s="30">
        <v>1</v>
      </c>
      <c r="E35" s="30"/>
      <c r="F35" s="30"/>
      <c r="G35" s="30">
        <v>4</v>
      </c>
      <c r="H35" s="30">
        <v>1</v>
      </c>
      <c r="I35" s="30"/>
      <c r="J35" s="109">
        <v>6</v>
      </c>
      <c r="K35" s="30">
        <v>6</v>
      </c>
      <c r="L35"/>
      <c r="M35"/>
      <c r="N35"/>
      <c r="O35"/>
      <c r="P35"/>
      <c r="Q35"/>
      <c r="R35"/>
      <c r="S35"/>
      <c r="T35"/>
      <c r="U35"/>
    </row>
    <row r="36" spans="1:21" x14ac:dyDescent="0.35">
      <c r="A36" t="s">
        <v>296</v>
      </c>
      <c r="B36" s="30"/>
      <c r="C36" s="30"/>
      <c r="D36" s="30"/>
      <c r="E36" s="30"/>
      <c r="F36" s="30"/>
      <c r="G36" s="30">
        <v>3</v>
      </c>
      <c r="H36" s="30"/>
      <c r="I36" s="30"/>
      <c r="J36" s="109">
        <v>3</v>
      </c>
      <c r="K36" s="30">
        <v>3</v>
      </c>
      <c r="L36"/>
      <c r="M36"/>
      <c r="N36"/>
      <c r="O36"/>
      <c r="P36"/>
      <c r="Q36"/>
      <c r="R36"/>
      <c r="S36"/>
      <c r="T36"/>
      <c r="U36"/>
    </row>
    <row r="37" spans="1:21" x14ac:dyDescent="0.35">
      <c r="A37" t="s">
        <v>298</v>
      </c>
      <c r="B37" s="30"/>
      <c r="C37" s="30"/>
      <c r="D37" s="30">
        <v>4</v>
      </c>
      <c r="E37" s="30"/>
      <c r="F37" s="30"/>
      <c r="G37" s="30"/>
      <c r="H37" s="30"/>
      <c r="I37" s="30">
        <v>1</v>
      </c>
      <c r="J37" s="109">
        <v>5</v>
      </c>
      <c r="K37" s="30">
        <v>5</v>
      </c>
      <c r="L37"/>
      <c r="M37"/>
      <c r="N37"/>
      <c r="O37"/>
      <c r="P37"/>
      <c r="Q37"/>
      <c r="R37"/>
      <c r="S37"/>
      <c r="T37"/>
      <c r="U37"/>
    </row>
    <row r="38" spans="1:21" x14ac:dyDescent="0.35">
      <c r="A38" t="s">
        <v>299</v>
      </c>
      <c r="B38" s="30"/>
      <c r="C38" s="30"/>
      <c r="D38" s="30"/>
      <c r="E38" s="30"/>
      <c r="F38" s="30"/>
      <c r="G38" s="30"/>
      <c r="H38" s="30"/>
      <c r="I38" s="30">
        <v>1</v>
      </c>
      <c r="J38" s="109">
        <v>1</v>
      </c>
      <c r="K38" s="30">
        <v>1</v>
      </c>
      <c r="L38"/>
      <c r="M38"/>
      <c r="N38"/>
      <c r="O38"/>
      <c r="P38"/>
      <c r="Q38"/>
      <c r="R38"/>
      <c r="S38"/>
      <c r="T38"/>
      <c r="U38"/>
    </row>
    <row r="39" spans="1:21" x14ac:dyDescent="0.35">
      <c r="A39" t="s">
        <v>300</v>
      </c>
      <c r="B39" s="30"/>
      <c r="C39" s="30"/>
      <c r="D39" s="30"/>
      <c r="E39" s="30"/>
      <c r="F39" s="30"/>
      <c r="G39" s="30"/>
      <c r="H39" s="30"/>
      <c r="I39" s="30">
        <v>2</v>
      </c>
      <c r="J39" s="109">
        <v>2</v>
      </c>
      <c r="K39" s="30">
        <v>2</v>
      </c>
      <c r="L39"/>
      <c r="M39"/>
      <c r="N39"/>
      <c r="O39"/>
      <c r="P39"/>
      <c r="Q39"/>
      <c r="R39"/>
      <c r="S39"/>
      <c r="T39"/>
      <c r="U39"/>
    </row>
    <row r="40" spans="1:21" x14ac:dyDescent="0.35">
      <c r="A40" t="s">
        <v>301</v>
      </c>
      <c r="B40" s="30"/>
      <c r="C40" s="30"/>
      <c r="D40" s="30"/>
      <c r="E40" s="30"/>
      <c r="F40" s="30"/>
      <c r="G40" s="30"/>
      <c r="H40" s="30"/>
      <c r="I40" s="30">
        <v>1</v>
      </c>
      <c r="J40" s="109">
        <v>1</v>
      </c>
      <c r="K40" s="30">
        <v>1</v>
      </c>
      <c r="L40"/>
      <c r="M40"/>
      <c r="N40"/>
      <c r="O40"/>
      <c r="P40"/>
      <c r="Q40"/>
      <c r="R40"/>
      <c r="S40"/>
      <c r="T40"/>
      <c r="U40"/>
    </row>
    <row r="41" spans="1:21" x14ac:dyDescent="0.35">
      <c r="A41" t="s">
        <v>302</v>
      </c>
      <c r="B41" s="30"/>
      <c r="C41" s="30"/>
      <c r="D41" s="30"/>
      <c r="E41" s="30"/>
      <c r="F41" s="30"/>
      <c r="G41" s="30"/>
      <c r="H41" s="30"/>
      <c r="I41" s="30">
        <v>1</v>
      </c>
      <c r="J41" s="109">
        <v>1</v>
      </c>
      <c r="K41" s="30">
        <v>1</v>
      </c>
      <c r="L41"/>
      <c r="M41"/>
      <c r="N41"/>
      <c r="O41"/>
      <c r="P41"/>
      <c r="Q41"/>
      <c r="R41"/>
      <c r="S41"/>
      <c r="T41"/>
      <c r="U41"/>
    </row>
    <row r="42" spans="1:21" x14ac:dyDescent="0.35">
      <c r="A42" t="s">
        <v>303</v>
      </c>
      <c r="B42" s="30">
        <v>4</v>
      </c>
      <c r="C42" s="30">
        <v>13</v>
      </c>
      <c r="D42" s="30">
        <v>20</v>
      </c>
      <c r="E42" s="30"/>
      <c r="F42" s="30"/>
      <c r="G42" s="30">
        <v>5</v>
      </c>
      <c r="H42" s="30">
        <v>10</v>
      </c>
      <c r="I42" s="30"/>
      <c r="J42" s="109">
        <v>52</v>
      </c>
      <c r="K42" s="30">
        <v>52</v>
      </c>
      <c r="L42"/>
      <c r="M42"/>
      <c r="N42"/>
      <c r="O42"/>
      <c r="P42"/>
      <c r="Q42"/>
      <c r="R42"/>
      <c r="S42"/>
      <c r="T42"/>
      <c r="U42"/>
    </row>
    <row r="43" spans="1:21" x14ac:dyDescent="0.35">
      <c r="A43" t="s">
        <v>307</v>
      </c>
      <c r="B43" s="30"/>
      <c r="C43" s="30"/>
      <c r="D43" s="30"/>
      <c r="E43" s="30"/>
      <c r="F43" s="30"/>
      <c r="G43" s="30">
        <v>2</v>
      </c>
      <c r="H43" s="30"/>
      <c r="I43" s="30"/>
      <c r="J43" s="109">
        <v>2</v>
      </c>
      <c r="K43" s="30">
        <v>2</v>
      </c>
      <c r="L43"/>
      <c r="M43"/>
      <c r="N43"/>
      <c r="O43"/>
      <c r="P43"/>
      <c r="Q43"/>
      <c r="R43"/>
      <c r="S43"/>
      <c r="T43"/>
      <c r="U43"/>
    </row>
    <row r="44" spans="1:21" x14ac:dyDescent="0.35">
      <c r="A44" t="s">
        <v>310</v>
      </c>
      <c r="B44" s="30"/>
      <c r="C44" s="30">
        <v>1</v>
      </c>
      <c r="D44" s="30"/>
      <c r="E44" s="30"/>
      <c r="F44" s="30"/>
      <c r="G44" s="30"/>
      <c r="H44" s="30">
        <v>3</v>
      </c>
      <c r="I44" s="30"/>
      <c r="J44" s="109">
        <v>4</v>
      </c>
      <c r="K44" s="30">
        <v>4</v>
      </c>
      <c r="L44"/>
      <c r="M44"/>
      <c r="N44"/>
      <c r="O44"/>
      <c r="P44"/>
      <c r="Q44"/>
      <c r="R44"/>
      <c r="S44"/>
      <c r="T44"/>
      <c r="U44"/>
    </row>
    <row r="45" spans="1:21" x14ac:dyDescent="0.35">
      <c r="A45" t="s">
        <v>311</v>
      </c>
      <c r="B45" s="30"/>
      <c r="C45" s="30"/>
      <c r="D45" s="30"/>
      <c r="E45" s="30"/>
      <c r="F45" s="30"/>
      <c r="G45" s="30"/>
      <c r="H45" s="30">
        <v>4</v>
      </c>
      <c r="I45" s="30"/>
      <c r="J45" s="109">
        <v>4</v>
      </c>
      <c r="K45" s="30">
        <v>4</v>
      </c>
      <c r="L45"/>
      <c r="M45"/>
      <c r="N45"/>
      <c r="O45"/>
      <c r="P45"/>
      <c r="Q45"/>
      <c r="R45"/>
      <c r="S45"/>
      <c r="T45"/>
      <c r="U45"/>
    </row>
    <row r="46" spans="1:21" x14ac:dyDescent="0.35">
      <c r="A46" t="s">
        <v>342</v>
      </c>
      <c r="B46" s="30"/>
      <c r="C46" s="30"/>
      <c r="D46" s="30"/>
      <c r="E46" s="30"/>
      <c r="F46" s="30"/>
      <c r="G46" s="30"/>
      <c r="H46" s="30"/>
      <c r="I46" s="30">
        <v>1</v>
      </c>
      <c r="J46" s="109">
        <v>1</v>
      </c>
      <c r="K46" s="30">
        <v>1</v>
      </c>
      <c r="L46"/>
      <c r="M46"/>
      <c r="N46"/>
      <c r="O46"/>
      <c r="P46"/>
      <c r="Q46"/>
      <c r="R46"/>
      <c r="S46"/>
      <c r="T46"/>
      <c r="U46"/>
    </row>
    <row r="47" spans="1:21" x14ac:dyDescent="0.35">
      <c r="A47" t="s">
        <v>343</v>
      </c>
      <c r="B47" s="30"/>
      <c r="C47" s="30"/>
      <c r="D47" s="30"/>
      <c r="E47" s="30"/>
      <c r="F47" s="30"/>
      <c r="G47" s="30"/>
      <c r="H47" s="30"/>
      <c r="I47" s="30">
        <v>4</v>
      </c>
      <c r="J47" s="109">
        <v>4</v>
      </c>
      <c r="K47" s="30">
        <v>4</v>
      </c>
      <c r="L47"/>
      <c r="M47"/>
      <c r="N47"/>
      <c r="O47"/>
      <c r="P47"/>
      <c r="Q47"/>
      <c r="R47"/>
      <c r="S47"/>
      <c r="T47"/>
      <c r="U47"/>
    </row>
    <row r="48" spans="1:21" x14ac:dyDescent="0.35">
      <c r="A48" t="s">
        <v>339</v>
      </c>
      <c r="B48" s="30"/>
      <c r="C48" s="30"/>
      <c r="D48" s="30"/>
      <c r="E48" s="30"/>
      <c r="F48" s="30"/>
      <c r="G48" s="30"/>
      <c r="H48" s="30">
        <v>1</v>
      </c>
      <c r="I48" s="30"/>
      <c r="J48" s="109">
        <v>1</v>
      </c>
      <c r="K48" s="30">
        <v>1</v>
      </c>
      <c r="L48"/>
      <c r="M48"/>
      <c r="N48"/>
      <c r="O48"/>
      <c r="P48"/>
      <c r="Q48"/>
      <c r="R48"/>
      <c r="S48"/>
      <c r="T48"/>
      <c r="U48"/>
    </row>
    <row r="49" spans="1:21" x14ac:dyDescent="0.35">
      <c r="A49" t="s">
        <v>346</v>
      </c>
      <c r="B49" s="30"/>
      <c r="C49" s="30"/>
      <c r="D49" s="30"/>
      <c r="E49" s="30"/>
      <c r="F49" s="30"/>
      <c r="G49" s="30"/>
      <c r="H49" s="30"/>
      <c r="I49" s="30">
        <v>1</v>
      </c>
      <c r="J49" s="109">
        <v>1</v>
      </c>
      <c r="K49" s="30">
        <v>1</v>
      </c>
      <c r="L49"/>
      <c r="M49"/>
      <c r="N49"/>
      <c r="O49"/>
      <c r="P49"/>
      <c r="Q49"/>
      <c r="R49"/>
      <c r="S49"/>
      <c r="T49"/>
      <c r="U49"/>
    </row>
    <row r="50" spans="1:21" x14ac:dyDescent="0.35">
      <c r="A50" t="s">
        <v>367</v>
      </c>
      <c r="B50" s="30">
        <v>3</v>
      </c>
      <c r="C50" s="30">
        <v>8</v>
      </c>
      <c r="D50" s="30">
        <v>10</v>
      </c>
      <c r="E50" s="30"/>
      <c r="F50" s="30"/>
      <c r="G50" s="30"/>
      <c r="H50" s="30"/>
      <c r="I50" s="30"/>
      <c r="J50" s="109">
        <v>21</v>
      </c>
      <c r="K50" s="30">
        <v>21</v>
      </c>
      <c r="L50"/>
      <c r="M50"/>
      <c r="N50"/>
      <c r="O50"/>
      <c r="P50"/>
      <c r="Q50"/>
      <c r="R50"/>
      <c r="S50"/>
      <c r="T50"/>
      <c r="U50"/>
    </row>
    <row r="51" spans="1:21" x14ac:dyDescent="0.35">
      <c r="A51" t="s">
        <v>366</v>
      </c>
      <c r="B51" s="30">
        <v>5</v>
      </c>
      <c r="C51" s="30">
        <v>4</v>
      </c>
      <c r="D51" s="30"/>
      <c r="E51" s="30"/>
      <c r="F51" s="30"/>
      <c r="G51" s="30"/>
      <c r="H51" s="30"/>
      <c r="I51" s="30"/>
      <c r="J51" s="109">
        <v>9</v>
      </c>
      <c r="K51" s="30">
        <v>9</v>
      </c>
      <c r="L51"/>
      <c r="M51"/>
      <c r="N51"/>
      <c r="O51"/>
      <c r="P51"/>
      <c r="Q51"/>
      <c r="R51"/>
      <c r="S51"/>
      <c r="T51"/>
      <c r="U51"/>
    </row>
    <row r="52" spans="1:21" x14ac:dyDescent="0.35">
      <c r="A52" t="s">
        <v>373</v>
      </c>
      <c r="B52" s="30"/>
      <c r="C52" s="30">
        <v>2</v>
      </c>
      <c r="D52" s="30"/>
      <c r="E52" s="30"/>
      <c r="F52" s="30"/>
      <c r="G52" s="30"/>
      <c r="H52" s="30"/>
      <c r="I52" s="30"/>
      <c r="J52" s="109">
        <v>2</v>
      </c>
      <c r="K52" s="30">
        <v>2</v>
      </c>
      <c r="L52"/>
      <c r="M52"/>
      <c r="N52"/>
      <c r="O52"/>
      <c r="P52"/>
      <c r="Q52"/>
      <c r="R52"/>
      <c r="S52"/>
      <c r="T52"/>
      <c r="U52"/>
    </row>
    <row r="53" spans="1:21" x14ac:dyDescent="0.35">
      <c r="A53" t="s">
        <v>388</v>
      </c>
      <c r="B53" s="30"/>
      <c r="C53" s="30">
        <v>8</v>
      </c>
      <c r="D53" s="30">
        <v>12</v>
      </c>
      <c r="E53" s="30"/>
      <c r="F53" s="30"/>
      <c r="G53" s="30"/>
      <c r="H53" s="30"/>
      <c r="I53" s="30"/>
      <c r="J53" s="109">
        <v>20</v>
      </c>
      <c r="K53" s="30">
        <v>20</v>
      </c>
      <c r="L53"/>
      <c r="M53"/>
      <c r="N53"/>
      <c r="O53"/>
      <c r="P53"/>
      <c r="Q53"/>
      <c r="R53"/>
      <c r="S53"/>
      <c r="T53"/>
      <c r="U53"/>
    </row>
    <row r="54" spans="1:21" x14ac:dyDescent="0.35">
      <c r="A54" t="s">
        <v>385</v>
      </c>
      <c r="B54" s="30"/>
      <c r="C54" s="30">
        <v>1</v>
      </c>
      <c r="D54" s="30"/>
      <c r="E54" s="30"/>
      <c r="F54" s="30"/>
      <c r="G54" s="30"/>
      <c r="H54" s="30"/>
      <c r="I54" s="30"/>
      <c r="J54" s="109">
        <v>1</v>
      </c>
      <c r="K54" s="30">
        <v>1</v>
      </c>
      <c r="L54"/>
      <c r="M54"/>
      <c r="N54"/>
      <c r="O54"/>
      <c r="P54"/>
      <c r="Q54"/>
      <c r="R54"/>
      <c r="S54"/>
      <c r="T54"/>
      <c r="U54"/>
    </row>
    <row r="55" spans="1:21" x14ac:dyDescent="0.35">
      <c r="A55" t="s">
        <v>414</v>
      </c>
      <c r="B55" s="30"/>
      <c r="C55" s="30"/>
      <c r="D55" s="30">
        <v>1</v>
      </c>
      <c r="E55" s="30"/>
      <c r="F55" s="30"/>
      <c r="G55" s="30"/>
      <c r="H55" s="30"/>
      <c r="I55" s="30"/>
      <c r="J55" s="109">
        <v>1</v>
      </c>
      <c r="K55" s="30">
        <v>1</v>
      </c>
      <c r="L55"/>
      <c r="M55"/>
      <c r="N55"/>
      <c r="O55"/>
      <c r="P55"/>
      <c r="Q55"/>
      <c r="R55"/>
      <c r="S55"/>
      <c r="T55"/>
      <c r="U55"/>
    </row>
    <row r="56" spans="1:21" x14ac:dyDescent="0.35">
      <c r="A56" t="s">
        <v>416</v>
      </c>
      <c r="B56" s="30"/>
      <c r="C56" s="30"/>
      <c r="D56" s="30">
        <v>1</v>
      </c>
      <c r="E56" s="30"/>
      <c r="F56" s="30"/>
      <c r="G56" s="30"/>
      <c r="H56" s="30"/>
      <c r="I56" s="30"/>
      <c r="J56" s="109">
        <v>1</v>
      </c>
      <c r="K56" s="30">
        <v>1</v>
      </c>
      <c r="L56"/>
      <c r="M56"/>
      <c r="N56"/>
      <c r="O56"/>
      <c r="P56"/>
      <c r="Q56"/>
      <c r="R56"/>
      <c r="S56"/>
      <c r="T56"/>
      <c r="U56"/>
    </row>
    <row r="57" spans="1:21" x14ac:dyDescent="0.35">
      <c r="A57" t="s">
        <v>422</v>
      </c>
      <c r="B57" s="30"/>
      <c r="C57" s="30"/>
      <c r="D57" s="30">
        <v>4</v>
      </c>
      <c r="E57" s="30"/>
      <c r="F57" s="30"/>
      <c r="G57" s="30"/>
      <c r="H57" s="30"/>
      <c r="I57" s="30"/>
      <c r="J57" s="109">
        <v>4</v>
      </c>
      <c r="K57" s="30">
        <v>4</v>
      </c>
      <c r="L57"/>
      <c r="M57"/>
      <c r="N57"/>
      <c r="O57"/>
      <c r="P57"/>
      <c r="Q57"/>
      <c r="R57"/>
      <c r="S57"/>
      <c r="T57"/>
      <c r="U57"/>
    </row>
    <row r="58" spans="1:21" x14ac:dyDescent="0.35">
      <c r="A58" t="s">
        <v>423</v>
      </c>
      <c r="B58" s="30"/>
      <c r="C58" s="30"/>
      <c r="D58" s="30">
        <v>30</v>
      </c>
      <c r="E58" s="30"/>
      <c r="F58" s="30"/>
      <c r="G58" s="30"/>
      <c r="H58" s="30"/>
      <c r="I58" s="30"/>
      <c r="J58" s="109">
        <v>30</v>
      </c>
      <c r="K58" s="30">
        <v>30</v>
      </c>
      <c r="L58"/>
      <c r="M58"/>
      <c r="N58"/>
      <c r="O58"/>
      <c r="P58"/>
      <c r="Q58"/>
      <c r="R58"/>
      <c r="S58"/>
      <c r="T58"/>
      <c r="U58"/>
    </row>
    <row r="59" spans="1:21" x14ac:dyDescent="0.35">
      <c r="A59" t="s">
        <v>424</v>
      </c>
      <c r="B59" s="30"/>
      <c r="C59" s="30"/>
      <c r="D59" s="30">
        <v>24</v>
      </c>
      <c r="E59" s="30"/>
      <c r="F59" s="30"/>
      <c r="G59" s="30"/>
      <c r="H59" s="30"/>
      <c r="I59" s="30"/>
      <c r="J59" s="109">
        <v>24</v>
      </c>
      <c r="K59" s="30">
        <v>24</v>
      </c>
      <c r="L59"/>
      <c r="M59"/>
      <c r="N59"/>
      <c r="O59"/>
      <c r="P59"/>
      <c r="Q59"/>
      <c r="R59"/>
      <c r="S59"/>
      <c r="T59"/>
      <c r="U59"/>
    </row>
    <row r="60" spans="1:21" x14ac:dyDescent="0.35">
      <c r="A60" t="s">
        <v>426</v>
      </c>
      <c r="B60" s="30"/>
      <c r="C60" s="30"/>
      <c r="D60" s="30">
        <v>2</v>
      </c>
      <c r="E60" s="30"/>
      <c r="F60" s="30"/>
      <c r="G60" s="30"/>
      <c r="H60" s="30"/>
      <c r="I60" s="30"/>
      <c r="J60" s="109">
        <v>2</v>
      </c>
      <c r="K60" s="30">
        <v>2</v>
      </c>
      <c r="L60"/>
      <c r="M60"/>
      <c r="N60"/>
      <c r="O60"/>
      <c r="P60"/>
      <c r="Q60"/>
      <c r="R60"/>
      <c r="S60"/>
      <c r="T60"/>
      <c r="U60"/>
    </row>
    <row r="61" spans="1:21" x14ac:dyDescent="0.35">
      <c r="A61" t="s">
        <v>428</v>
      </c>
      <c r="B61" s="30"/>
      <c r="C61" s="30"/>
      <c r="D61" s="30">
        <v>6</v>
      </c>
      <c r="E61" s="30"/>
      <c r="F61" s="30"/>
      <c r="G61" s="30"/>
      <c r="H61" s="30"/>
      <c r="I61" s="30"/>
      <c r="J61" s="109">
        <v>6</v>
      </c>
      <c r="K61" s="30">
        <v>6</v>
      </c>
      <c r="L61"/>
      <c r="M61"/>
      <c r="N61"/>
      <c r="O61"/>
      <c r="P61"/>
      <c r="Q61"/>
      <c r="R61"/>
      <c r="S61"/>
      <c r="T61"/>
      <c r="U61"/>
    </row>
    <row r="62" spans="1:21" x14ac:dyDescent="0.35">
      <c r="A62" t="s">
        <v>431</v>
      </c>
      <c r="B62" s="30"/>
      <c r="C62" s="30"/>
      <c r="D62" s="30">
        <v>3</v>
      </c>
      <c r="E62" s="30"/>
      <c r="F62" s="30"/>
      <c r="G62" s="30"/>
      <c r="H62" s="30"/>
      <c r="I62" s="30"/>
      <c r="J62" s="109">
        <v>3</v>
      </c>
      <c r="K62" s="30">
        <v>3</v>
      </c>
      <c r="L62"/>
      <c r="M62"/>
      <c r="N62"/>
      <c r="O62"/>
      <c r="P62"/>
      <c r="Q62"/>
      <c r="R62"/>
      <c r="S62"/>
      <c r="T62"/>
      <c r="U62"/>
    </row>
    <row r="63" spans="1:21" x14ac:dyDescent="0.35">
      <c r="A63" t="s">
        <v>439</v>
      </c>
      <c r="B63" s="30"/>
      <c r="C63" s="30"/>
      <c r="D63" s="30">
        <v>4</v>
      </c>
      <c r="E63" s="30"/>
      <c r="F63" s="30"/>
      <c r="G63" s="30"/>
      <c r="H63" s="30"/>
      <c r="I63" s="30"/>
      <c r="J63" s="109">
        <v>4</v>
      </c>
      <c r="K63" s="30">
        <v>4</v>
      </c>
      <c r="L63"/>
      <c r="M63"/>
      <c r="N63"/>
      <c r="O63"/>
      <c r="P63"/>
      <c r="Q63"/>
      <c r="R63"/>
      <c r="S63"/>
      <c r="T63"/>
      <c r="U63"/>
    </row>
    <row r="64" spans="1:21" x14ac:dyDescent="0.35">
      <c r="A64" t="s">
        <v>440</v>
      </c>
      <c r="B64" s="30"/>
      <c r="C64" s="30"/>
      <c r="D64" s="30">
        <v>2</v>
      </c>
      <c r="E64" s="30"/>
      <c r="F64" s="30"/>
      <c r="G64" s="30"/>
      <c r="H64" s="30"/>
      <c r="I64" s="30"/>
      <c r="J64" s="109">
        <v>2</v>
      </c>
      <c r="K64" s="30">
        <v>2</v>
      </c>
      <c r="L64"/>
      <c r="M64"/>
      <c r="N64"/>
      <c r="O64"/>
      <c r="P64"/>
      <c r="Q64"/>
      <c r="R64"/>
      <c r="S64"/>
      <c r="T64"/>
      <c r="U64"/>
    </row>
    <row r="65" spans="1:21" x14ac:dyDescent="0.35">
      <c r="A65" t="s">
        <v>459</v>
      </c>
      <c r="B65" s="30"/>
      <c r="C65" s="30"/>
      <c r="D65" s="30">
        <v>10</v>
      </c>
      <c r="E65" s="30"/>
      <c r="F65" s="30"/>
      <c r="G65" s="30"/>
      <c r="H65" s="30"/>
      <c r="I65" s="30"/>
      <c r="J65" s="109">
        <v>10</v>
      </c>
      <c r="K65" s="30">
        <v>10</v>
      </c>
      <c r="L65"/>
      <c r="M65"/>
      <c r="N65"/>
      <c r="O65"/>
      <c r="P65"/>
      <c r="Q65"/>
      <c r="R65"/>
      <c r="S65"/>
      <c r="T65"/>
      <c r="U65"/>
    </row>
    <row r="66" spans="1:21" x14ac:dyDescent="0.35">
      <c r="A66" t="s">
        <v>135</v>
      </c>
      <c r="B66" s="30">
        <v>29</v>
      </c>
      <c r="C66" s="30">
        <v>95</v>
      </c>
      <c r="D66" s="30">
        <v>243</v>
      </c>
      <c r="E66" s="30">
        <v>87</v>
      </c>
      <c r="F66" s="30">
        <v>48</v>
      </c>
      <c r="G66" s="30">
        <v>74</v>
      </c>
      <c r="H66" s="30">
        <v>84</v>
      </c>
      <c r="I66" s="30">
        <v>52</v>
      </c>
      <c r="J66" s="109">
        <v>712</v>
      </c>
      <c r="K66" s="30">
        <v>712</v>
      </c>
      <c r="L66"/>
      <c r="M66"/>
      <c r="N66"/>
      <c r="O66"/>
      <c r="P66"/>
      <c r="Q66"/>
      <c r="R66"/>
      <c r="S66"/>
      <c r="T66"/>
      <c r="U66"/>
    </row>
    <row r="67" spans="1:21" x14ac:dyDescent="0.35">
      <c r="K67"/>
      <c r="L67"/>
      <c r="M67"/>
      <c r="N67"/>
      <c r="O67"/>
      <c r="P67"/>
      <c r="Q67"/>
      <c r="R67"/>
      <c r="S67"/>
      <c r="T67"/>
      <c r="U67"/>
    </row>
    <row r="68" spans="1:21" x14ac:dyDescent="0.35">
      <c r="K68"/>
      <c r="L68"/>
      <c r="M68"/>
      <c r="N68"/>
      <c r="O68"/>
      <c r="P68"/>
      <c r="Q68"/>
      <c r="R68"/>
      <c r="S68"/>
      <c r="T68"/>
      <c r="U68"/>
    </row>
    <row r="69" spans="1:21" x14ac:dyDescent="0.35">
      <c r="K69"/>
      <c r="L69"/>
      <c r="M69"/>
      <c r="N69"/>
      <c r="O69"/>
      <c r="P69"/>
      <c r="Q69"/>
      <c r="R69"/>
      <c r="S69"/>
      <c r="T69"/>
      <c r="U69"/>
    </row>
    <row r="70" spans="1:21" x14ac:dyDescent="0.35">
      <c r="K70"/>
      <c r="L70"/>
      <c r="M70"/>
      <c r="N70"/>
      <c r="O70"/>
      <c r="P70"/>
      <c r="Q70"/>
      <c r="R70"/>
      <c r="S70"/>
      <c r="T70"/>
      <c r="U70"/>
    </row>
    <row r="71" spans="1:21" x14ac:dyDescent="0.35">
      <c r="K71"/>
      <c r="L71"/>
      <c r="M71"/>
      <c r="N71"/>
      <c r="O71"/>
      <c r="P71"/>
      <c r="Q71"/>
      <c r="R71"/>
      <c r="S71"/>
      <c r="T71"/>
      <c r="U71"/>
    </row>
    <row r="72" spans="1:21" x14ac:dyDescent="0.35">
      <c r="K72"/>
      <c r="L72"/>
      <c r="M72"/>
      <c r="N72"/>
      <c r="O72"/>
      <c r="P72"/>
      <c r="Q72"/>
      <c r="R72"/>
      <c r="S72"/>
      <c r="T72"/>
      <c r="U72"/>
    </row>
    <row r="73" spans="1:21" x14ac:dyDescent="0.35">
      <c r="K73"/>
      <c r="L73"/>
      <c r="M73"/>
      <c r="N73"/>
      <c r="O73"/>
      <c r="P73"/>
      <c r="Q73"/>
      <c r="R73"/>
      <c r="S73"/>
      <c r="T73"/>
      <c r="U73"/>
    </row>
    <row r="74" spans="1:21" x14ac:dyDescent="0.35">
      <c r="K74"/>
      <c r="L74"/>
      <c r="M74"/>
      <c r="N74"/>
      <c r="O74"/>
      <c r="P74"/>
      <c r="Q74"/>
      <c r="R74"/>
      <c r="S74"/>
      <c r="T74"/>
      <c r="U74"/>
    </row>
    <row r="75" spans="1:21" x14ac:dyDescent="0.35">
      <c r="K75"/>
      <c r="L75"/>
      <c r="M75"/>
      <c r="N75"/>
      <c r="O75"/>
      <c r="P75"/>
      <c r="Q75"/>
      <c r="R75"/>
      <c r="S75"/>
      <c r="T75"/>
      <c r="U75"/>
    </row>
    <row r="76" spans="1:21" x14ac:dyDescent="0.35">
      <c r="K76"/>
      <c r="L76"/>
      <c r="M76"/>
      <c r="N76"/>
      <c r="O76"/>
      <c r="P76"/>
      <c r="Q76"/>
      <c r="R76"/>
      <c r="S76"/>
      <c r="T76"/>
      <c r="U76"/>
    </row>
    <row r="77" spans="1:21" x14ac:dyDescent="0.35">
      <c r="K77"/>
      <c r="L77"/>
      <c r="M77"/>
      <c r="N77"/>
      <c r="O77"/>
      <c r="P77"/>
      <c r="Q77"/>
      <c r="R77"/>
      <c r="S77"/>
      <c r="T77"/>
      <c r="U77"/>
    </row>
    <row r="78" spans="1:21" x14ac:dyDescent="0.35">
      <c r="K78"/>
      <c r="L78"/>
      <c r="M78"/>
      <c r="N78"/>
      <c r="O78"/>
      <c r="P78"/>
      <c r="Q78"/>
      <c r="R78"/>
      <c r="S78"/>
      <c r="T78"/>
      <c r="U78"/>
    </row>
    <row r="79" spans="1:21" x14ac:dyDescent="0.35"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2021-10-12T07:12:34Z</cp:lastPrinted>
  <dcterms:created xsi:type="dcterms:W3CDTF">2020-07-09T14:04:13Z</dcterms:created>
  <dcterms:modified xsi:type="dcterms:W3CDTF">2022-02-11T08:32:49Z</dcterms:modified>
</cp:coreProperties>
</file>