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91733D94-D0BB-4647-A238-57F723D96861}" xr6:coauthVersionLast="47" xr6:coauthVersionMax="47" xr10:uidLastSave="{00000000-0000-0000-0000-000000000000}"/>
  <bookViews>
    <workbookView xWindow="-110" yWindow="-110" windowWidth="19420" windowHeight="10300" tabRatio="927" activeTab="1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(estimate)" sheetId="7" r:id="rId5"/>
    <sheet name="Inv No with date" sheetId="12" r:id="rId6"/>
    <sheet name="Sales_by Inv No &amp; by customer" sheetId="6" r:id="rId7"/>
    <sheet name="Sales Qty_by product" sheetId="8" r:id="rId8"/>
    <sheet name="Sales_by Inv No" sheetId="10" r:id="rId9"/>
  </sheets>
  <definedNames>
    <definedName name="_xlnm._FilterDatabase" localSheetId="2" hidden="1">'Raw Sales'!$A$1:$T$1360</definedName>
    <definedName name="_xlnm.Print_Area" localSheetId="1">'Customer Aging'!$A$1:$G$41</definedName>
    <definedName name="_xlnm.Print_Area" localSheetId="3">'Customer Payment Term'!$A$1:$K$22</definedName>
    <definedName name="_xlnm.Print_Area" localSheetId="2">'Raw Sales'!$A$410:$W$457</definedName>
    <definedName name="_xlnm.Print_Area" localSheetId="7">'Sales Qty_by product'!$A$1:$L$49</definedName>
    <definedName name="_xlnm.Print_Area" localSheetId="8">'Sales_by Inv No'!#REF!</definedName>
    <definedName name="_xlnm.Print_Area" localSheetId="0">'Sales_by Inv No &amp; by custom WSK'!$A$2:$AC$107</definedName>
    <definedName name="_xlnm.Print_Area" localSheetId="6">'Sales_by Inv No &amp; by customer'!$N$2:$Z$107</definedName>
    <definedName name="_xlnm.Print_Area" localSheetId="4">'Transport_by month (estimate)'!$A$209:$E$238</definedName>
  </definedNames>
  <calcPr calcId="191029"/>
  <pivotCaches>
    <pivotCache cacheId="5" r:id="rId10"/>
    <pivotCache cacheId="6" r:id="rId11"/>
    <pivotCache cacheId="7" r:id="rId12"/>
    <pivotCache cacheId="8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59" i="4"/>
  <c r="O1006" i="4"/>
  <c r="O1352" i="4" l="1"/>
  <c r="P1352" i="4" s="1"/>
  <c r="O1351" i="4"/>
  <c r="P1351" i="4" s="1"/>
  <c r="O1350" i="4"/>
  <c r="O1349" i="4"/>
  <c r="P1349" i="4" s="1"/>
  <c r="O1348" i="4"/>
  <c r="P1348" i="4" s="1"/>
  <c r="O1347" i="4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1184" i="4"/>
  <c r="O994" i="4"/>
  <c r="O978" i="4"/>
  <c r="O1296" i="4"/>
  <c r="O1319" i="4"/>
  <c r="O1300" i="4"/>
  <c r="O1299" i="4"/>
  <c r="O1298" i="4"/>
  <c r="O1297" i="4"/>
  <c r="O1173" i="4"/>
  <c r="O1247" i="4"/>
  <c r="O1174" i="4"/>
  <c r="O1172" i="4"/>
  <c r="O1171" i="4"/>
  <c r="O122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47" i="4"/>
  <c r="P135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1263" i="4" l="1"/>
  <c r="O920" i="4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7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N136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O1367" i="4"/>
  <c r="Q1367" i="4" s="1"/>
  <c r="P1263" i="4"/>
  <c r="P1367" i="4" s="1"/>
  <c r="O1371" i="4" l="1"/>
  <c r="O137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<sst xmlns="http://schemas.openxmlformats.org/spreadsheetml/2006/main" count="13241" uniqueCount="1249">
  <si>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</si>
  <si>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</si>
  <si>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</si>
  <si>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</si>
  <si>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</si>
  <si>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</si>
  <si>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</si>
  <si>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</si>
  <si>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</si>
  <si>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</si>
  <si>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</si>
  <si>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</si>
  <si>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</si>
  <si>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</si>
  <si>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</si>
  <si>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</si>
  <si>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</si>
  <si>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</si>
  <si>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</si>
  <si>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</si>
  <si>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</si>
  <si>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</si>
  <si>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</si>
  <si>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</si>
  <si>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</si>
  <si>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</si>
  <si>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</si>
  <si>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</si>
  <si>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</si>
  <si>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</si>
  <si>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</si>
  <si>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</si>
  <si>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</si>
  <si>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</si>
  <si>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</si>
  <si>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</si>
  <si>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</si>
  <si>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</si>
  <si>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</si>
  <si>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</si>
  <si>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</si>
  <si>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</si>
  <si>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</si>
  <si>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</si>
  <si>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</si>
  <si>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</si>
  <si>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</si>
  <si>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</si>
  <si>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</si>
  <si>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</si>
  <si>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</si>
  <si>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</si>
  <si>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</si>
  <si>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</si>
  <si>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</si>
  <si>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</si>
  <si>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</si>
  <si>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</si>
  <si>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</si>
  <si>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</si>
  <si>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</si>
  <si>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</si>
  <si>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</si>
  <si>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</si>
  <si>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</si>
  <si>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</si>
  <si>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</si>
  <si>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</si>
  <si>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</si>
  <si>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</si>
  <si>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</si>
  <si>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</si>
  <si>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</si>
  <si>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</si>
  <si>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</si>
  <si>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</si>
  <si>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</si>
  <si>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</si>
  <si>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</si>
  <si>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</si>
  <si>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</si>
  <si>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</si>
  <si>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</si>
  <si>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</si>
  <si>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</si>
  <si>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</si>
  <si>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</si>
  <si>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</si>
  <si>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</si>
  <si>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</si>
  <si>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</si>
  <si>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</si>
  <si>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</si>
  <si>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</si>
  <si>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</si>
  <si>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</si>
  <si>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</si>
  <si>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</si>
  <si>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</si>
  <si>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</si>
  <si>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</si>
  <si>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</si>
  <si>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</si>
  <si>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</si>
  <si>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</si>
  <si>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</si>
  <si>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</si>
  <si>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</si>
  <si>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</si>
  <si>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</si>
  <si>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</si>
  <si>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</si>
  <si>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</si>
  <si>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</si>
  <si>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</si>
  <si>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</si>
  <si>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</si>
  <si>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</si>
  <si>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</si>
  <si>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</si>
  <si>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</si>
  <si>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</si>
  <si>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</si>
  <si>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</si>
  <si>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</si>
  <si>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</si>
  <si>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</si>
  <si>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</si>
  <si>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</si>
  <si>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</si>
  <si>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</si>
  <si>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</si>
  <si>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</si>
  <si>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</si>
  <si>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</si>
  <si>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</si>
  <si>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</si>
  <si>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</si>
  <si>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</si>
  <si>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</si>
  <si>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</si>
  <si>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</si>
  <si>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</si>
  <si>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</si>
  <si>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</si>
  <si>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</si>
  <si>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</si>
  <si>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</si>
  <si>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</si>
  <si>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</si>
  <si>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</si>
  <si>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</si>
  <si>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</si>
  <si>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</si>
  <si>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</si>
  <si>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</si>
  <si>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</si>
  <si>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</si>
  <si>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</si>
  <si>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</si>
  <si>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</si>
  <si>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</si>
  <si>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</si>
  <si>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</si>
  <si>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</si>
  <si>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</si>
  <si>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</si>
  <si>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</si>
  <si>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</si>
  <si>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</si>
  <si>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</si>
  <si>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</si>
  <si>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</si>
  <si>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</si>
  <si>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</si>
  <si>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</si>
  <si>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</si>
  <si>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</si>
  <si>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</si>
  <si>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</si>
  <si>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</si>
  <si>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</si>
  <si>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</si>
  <si>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</si>
  <si>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</si>
  <si>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</si>
  <si>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</si>
  <si>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</si>
  <si>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</si>
  <si>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</si>
  <si>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</si>
  <si>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</si>
  <si>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</si>
  <si>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</si>
  <si>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</si>
  <si>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</si>
  <si>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</si>
  <si>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</si>
  <si>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</si>
  <si>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</si>
  <si>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</si>
  <si>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</si>
  <si>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</si>
  <si>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</si>
  <si>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</si>
  <si>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</si>
  <si>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</si>
  <si>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</si>
  <si>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</si>
  <si>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</si>
  <si>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</si>
  <si>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</si>
  <si>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</si>
  <si>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</si>
  <si>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</si>
  <si>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</si>
  <si>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</si>
  <si>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</si>
  <si>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</si>
  <si>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</si>
  <si>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</si>
  <si>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</si>
  <si>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</si>
  <si>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</si>
  <si>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</si>
  <si>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</si>
  <si>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</si>
  <si>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</si>
  <si>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</si>
  <si>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</si>
  <si>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</si>
  <si>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</si>
  <si>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</si>
  <si>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</si>
  <si>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</si>
  <si>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</si>
  <si>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</si>
  <si>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</si>
  <si>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</si>
  <si>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</si>
  <si>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</si>
  <si>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</si>
  <si>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</si>
  <si>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</si>
  <si>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</si>
  <si>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</si>
  <si>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</si>
  <si>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</si>
  <si>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</si>
  <si>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</si>
  <si>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</si>
  <si>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</si>
  <si>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</si>
  <si>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</si>
  <si>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</si>
  <si>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</si>
  <si>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</si>
  <si>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</si>
  <si>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</si>
  <si>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</si>
  <si>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</si>
  <si>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</si>
  <si>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</si>
  <si>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</si>
  <si>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</si>
  <si>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</si>
  <si>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</si>
  <si>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</si>
  <si>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</si>
  <si>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</si>
  <si>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</si>
  <si>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</si>
  <si>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</si>
  <si>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</si>
  <si>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</si>
  <si>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</si>
  <si>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</si>
  <si>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</si>
  <si>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</si>
  <si>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</si>
  <si>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</si>
  <si>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</si>
  <si>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</si>
  <si>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</si>
  <si>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</si>
  <si>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</si>
  <si>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</si>
  <si>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</si>
  <si>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</si>
  <si>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</si>
  <si>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</si>
  <si>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</si>
  <si>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</si>
  <si>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</si>
  <si>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</si>
  <si>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</si>
  <si>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</si>
  <si>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</si>
  <si>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</si>
  <si>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</si>
  <si>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</si>
  <si>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</si>
  <si>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</si>
  <si>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</si>
  <si>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</si>
  <si>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</si>
  <si>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</si>
  <si>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</si>
  <si>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</si>
  <si>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</si>
  <si>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</si>
  <si>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</si>
  <si>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</si>
  <si>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</si>
  <si>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</si>
  <si>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</si>
  <si>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</si>
  <si>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</si>
  <si>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</si>
  <si>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</si>
  <si>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</si>
  <si>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</si>
  <si>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</si>
  <si>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</si>
  <si>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</si>
  <si>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</si>
  <si>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</si>
  <si>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</si>
  <si>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</si>
  <si>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</si>
  <si>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</si>
  <si>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</si>
  <si>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</si>
  <si>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</si>
  <si>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</si>
  <si>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</si>
  <si>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</si>
  <si>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</si>
  <si>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</si>
  <si>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</si>
  <si>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</si>
  <si>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</si>
  <si>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</si>
  <si>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</si>
  <si>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</si>
  <si>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</si>
  <si>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</si>
  <si>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</si>
  <si>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</si>
  <si>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</si>
  <si>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</si>
  <si>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</si>
  <si>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</si>
  <si>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</si>
  <si>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</si>
  <si>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</si>
  <si>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</si>
  <si>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</si>
  <si>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</si>
  <si>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</si>
  <si>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</si>
  <si>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</si>
  <si>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</si>
  <si>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</si>
  <si>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</si>
  <si>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</si>
  <si>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</si>
  <si>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</si>
  <si>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</si>
  <si>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</si>
  <si>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</si>
  <si>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</si>
  <si>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</si>
  <si>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</si>
  <si>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</si>
  <si>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</si>
  <si>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</si>
  <si>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</si>
  <si>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</si>
  <si>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</si>
  <si>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</si>
  <si>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</si>
  <si>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</si>
  <si>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</si>
  <si>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</si>
  <si>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</si>
  <si>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</si>
  <si>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</si>
  <si>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</si>
  <si>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</si>
  <si>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</si>
  <si>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</si>
  <si>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</si>
  <si>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</si>
  <si>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</si>
  <si>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</si>
  <si>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</si>
  <si>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</si>
  <si>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</si>
  <si>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</si>
  <si>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</si>
  <si>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</si>
  <si>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</si>
  <si>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</si>
  <si>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</si>
  <si>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</si>
  <si>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</si>
  <si>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</si>
  <si>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</si>
  <si>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</si>
  <si>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</si>
  <si>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</si>
  <si>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</si>
  <si>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</si>
  <si>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</si>
  <si>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</si>
  <si>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</si>
  <si>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</si>
  <si>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</si>
  <si>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</si>
  <si>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</si>
  <si>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</si>
  <si>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</si>
  <si>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</si>
  <si>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</si>
  <si>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</si>
  <si>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</si>
  <si>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</si>
  <si>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</si>
  <si>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</si>
  <si>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</si>
  <si>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</si>
  <si>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</si>
  <si>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</si>
  <si>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</si>
  <si>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</si>
  <si>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</si>
  <si>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</si>
  <si>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</si>
  <si>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</si>
  <si>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</si>
  <si>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</si>
  <si>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</si>
  <si>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</si>
  <si>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</si>
  <si>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</si>
  <si>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</si>
  <si>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</si>
  <si>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</si>
  <si>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</si>
  <si>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</si>
  <si>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</si>
  <si>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</si>
  <si>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</si>
  <si>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</si>
  <si>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</si>
  <si>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</si>
  <si>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</si>
  <si>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</si>
  <si>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</si>
  <si>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</si>
  <si>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</si>
  <si>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</si>
  <si>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</si>
  <si>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</si>
  <si>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</si>
  <si>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</si>
  <si>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</si>
  <si>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</si>
  <si>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</si>
  <si>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</si>
  <si>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</si>
  <si>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</si>
  <si>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</si>
  <si>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</si>
  <si>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</si>
  <si>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</si>
  <si>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</si>
  <si>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</si>
  <si>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</si>
  <si>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</si>
  <si>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</si>
  <si>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</si>
  <si>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</si>
  <si>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</si>
  <si>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</si>
  <si>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</si>
  <si>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</si>
  <si>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</si>
  <si>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</si>
  <si>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</si>
  <si>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</si>
  <si>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</si>
  <si>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</si>
  <si>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</si>
  <si>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</si>
  <si>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</si>
  <si>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</si>
  <si>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</si>
  <si>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</si>
  <si>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</si>
  <si>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</si>
  <si>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</si>
  <si>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</si>
  <si>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</si>
  <si>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</si>
  <si>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</si>
  <si>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</si>
  <si>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</si>
  <si>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</si>
  <si>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</si>
  <si>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</si>
  <si>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</si>
  <si>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</si>
  <si>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</si>
  <si>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</si>
  <si>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</si>
  <si>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</si>
  <si>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</si>
  <si>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</si>
  <si>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</si>
  <si>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</si>
  <si>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</si>
  <si>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</si>
  <si>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</si>
  <si>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</si>
  <si>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</si>
  <si>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</si>
  <si>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</si>
  <si>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</si>
  <si>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</si>
  <si>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</si>
  <si>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</si>
  <si>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</si>
  <si>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</si>
  <si>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</si>
  <si>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</si>
  <si>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</si>
  <si>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</si>
  <si>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</si>
  <si>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</si>
  <si>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</si>
  <si>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</si>
  <si>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</si>
  <si>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</si>
  <si>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</si>
  <si>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</si>
  <si>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</si>
  <si>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</si>
  <si>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</si>
  <si>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</si>
  <si>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</si>
  <si>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</si>
  <si>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</si>
  <si>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</si>
  <si>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</si>
  <si>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</si>
  <si>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</si>
  <si>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</si>
  <si>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</si>
  <si>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</si>
  <si>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</si>
  <si>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</si>
  <si>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</si>
  <si>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</si>
  <si>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</si>
  <si>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</si>
  <si>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</si>
  <si>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</si>
  <si>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</si>
  <si>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</si>
  <si>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</si>
  <si>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</si>
  <si>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</si>
  <si>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</si>
  <si>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</si>
  <si>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</si>
  <si>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</si>
  <si>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</si>
  <si>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</si>
  <si>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</si>
  <si>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</si>
  <si>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</si>
  <si>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</si>
  <si>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</si>
  <si>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</si>
  <si>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</si>
  <si>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</si>
  <si>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</si>
  <si>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</si>
  <si>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</si>
  <si>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</si>
  <si>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</si>
  <si>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</si>
  <si>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</si>
  <si>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</si>
  <si>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</si>
  <si>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</si>
  <si>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</si>
  <si>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</si>
  <si>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</si>
  <si>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</si>
  <si>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</si>
  <si>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</si>
  <si>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</si>
  <si>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</si>
  <si>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</si>
  <si>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</si>
  <si>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</si>
  <si>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</si>
  <si>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</si>
  <si>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</si>
  <si>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</si>
  <si>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</si>
  <si>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</si>
  <si>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</si>
  <si>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</si>
  <si>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</si>
  <si>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</si>
  <si>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</si>
  <si>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</si>
  <si>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</si>
  <si>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</si>
  <si>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</si>
  <si>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</si>
  <si>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</si>
  <si>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</si>
  <si>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</si>
  <si>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</si>
  <si>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</si>
  <si>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</si>
  <si>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</si>
  <si>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</si>
  <si>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</si>
  <si>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</si>
  <si>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</si>
  <si>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</si>
  <si>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</si>
  <si>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</si>
  <si>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</si>
  <si>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</si>
  <si>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</si>
  <si>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</si>
  <si>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</si>
  <si>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</si>
  <si>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</si>
  <si>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</si>
  <si>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</si>
  <si>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</si>
  <si>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</si>
  <si>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</si>
  <si>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</si>
  <si>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</si>
  <si>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</si>
  <si>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</si>
  <si>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</si>
  <si>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</si>
  <si>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</si>
  <si>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</si>
  <si>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</si>
  <si>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</si>
  <si>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</si>
  <si>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</si>
  <si>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</si>
  <si>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</si>
  <si>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</si>
  <si>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</si>
  <si>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</si>
  <si>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</si>
  <si>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</si>
  <si>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</si>
  <si>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</si>
  <si>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</si>
  <si>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</si>
  <si>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</si>
  <si>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</si>
  <si>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</si>
  <si>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</si>
  <si>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</si>
  <si>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</si>
  <si>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</si>
  <si>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</si>
  <si>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</si>
  <si>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</si>
  <si>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</si>
  <si>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</si>
  <si>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</si>
  <si>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</si>
  <si>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</si>
  <si>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</si>
  <si>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</si>
  <si>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</si>
  <si>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</si>
  <si>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</si>
  <si>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</si>
  <si>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</si>
  <si>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</si>
  <si>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</si>
  <si>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</si>
  <si>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</si>
  <si>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</si>
  <si>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</si>
  <si>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</si>
  <si>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</si>
  <si>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</si>
  <si>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</si>
  <si>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</si>
  <si>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</si>
  <si>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</si>
  <si>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</si>
  <si>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</si>
  <si>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</si>
  <si>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</si>
  <si>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</si>
  <si>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</si>
  <si>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</si>
  <si>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</si>
  <si>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</si>
  <si>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</si>
  <si>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</si>
  <si>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</si>
  <si>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</si>
  <si>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</si>
  <si>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</si>
  <si>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</si>
  <si>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</si>
  <si>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</si>
  <si>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</si>
  <si>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</si>
  <si>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</si>
  <si>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</si>
  <si>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</si>
  <si>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</si>
  <si>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</si>
  <si>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</si>
  <si>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</si>
  <si>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</si>
  <si>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</si>
  <si>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</si>
  <si>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</si>
  <si>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</si>
  <si>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</si>
  <si>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</si>
  <si>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</si>
  <si>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</si>
  <si>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</si>
  <si>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</si>
  <si>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</si>
  <si>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</si>
  <si>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</si>
  <si>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</si>
  <si>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</si>
  <si>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</si>
  <si>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</si>
  <si>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</si>
  <si>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</si>
  <si>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</si>
  <si>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</si>
  <si>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</si>
  <si>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</si>
  <si>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</si>
  <si>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</si>
  <si>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</si>
  <si>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</si>
  <si>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</si>
  <si>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</si>
  <si>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</si>
  <si>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</si>
  <si>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</si>
  <si>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</si>
  <si>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</si>
  <si>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</si>
  <si>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</si>
  <si>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</si>
  <si>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</si>
  <si>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</si>
  <si>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</si>
  <si>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</si>
  <si>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</si>
  <si>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</si>
  <si>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</si>
  <si>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</si>
  <si>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</si>
  <si>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</si>
  <si>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</si>
  <si>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</si>
  <si>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</si>
  <si>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</si>
  <si>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</si>
  <si>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</si>
  <si>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</si>
  <si>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</si>
  <si>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</si>
  <si>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</si>
  <si>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</si>
  <si>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</si>
  <si>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</si>
  <si>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</si>
  <si>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</si>
  <si>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</si>
  <si>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</si>
  <si>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</si>
  <si>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</si>
  <si>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</si>
  <si>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</si>
  <si>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</si>
  <si>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</si>
  <si>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</si>
  <si>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</si>
  <si>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</si>
  <si>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</si>
  <si>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</si>
  <si>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</si>
  <si>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</si>
  <si>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</si>
  <si>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</si>
  <si>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</si>
  <si>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</si>
  <si>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</si>
  <si>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</si>
  <si>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</si>
  <si>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</si>
  <si>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</si>
  <si>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</si>
  <si>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</si>
  <si>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</si>
  <si>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</si>
  <si>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</si>
  <si>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</si>
  <si>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</si>
  <si>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</si>
  <si>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</si>
  <si>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</si>
  <si>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</si>
  <si>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</si>
  <si>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</si>
  <si>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</si>
  <si>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</si>
  <si>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</si>
  <si>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</si>
  <si>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</si>
  <si>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</si>
  <si>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</si>
  <si>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</si>
  <si>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</si>
  <si>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</si>
  <si>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</si>
  <si>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</si>
  <si>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</si>
  <si>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</si>
  <si>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</si>
  <si>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</si>
  <si>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</si>
  <si>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</si>
  <si>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</si>
  <si>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</si>
  <si>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</si>
  <si>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</si>
  <si>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</si>
  <si>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</si>
  <si>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</si>
  <si>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</si>
  <si>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</si>
  <si>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</si>
  <si>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</si>
  <si>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</si>
  <si>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</si>
  <si>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</si>
  <si>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</si>
  <si>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</si>
  <si>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</si>
  <si>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</si>
  <si>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</si>
  <si>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</si>
  <si>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</si>
  <si>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</si>
  <si>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</si>
  <si>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</si>
  <si>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</si>
  <si>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</si>
  <si>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</si>
  <si>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</si>
  <si>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</si>
  <si>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</si>
  <si>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</si>
  <si>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</si>
  <si>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</si>
  <si>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</si>
  <si>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</si>
  <si>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</si>
  <si>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</si>
  <si>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</si>
  <si>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</si>
  <si>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</si>
  <si>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</si>
  <si>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</si>
  <si>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</si>
  <si>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</si>
  <si>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</si>
  <si>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</si>
  <si>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</si>
  <si>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</si>
  <si>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</si>
  <si>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</si>
  <si>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</si>
  <si>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</si>
  <si>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</si>
  <si>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</si>
  <si>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</si>
  <si>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</si>
  <si>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</si>
  <si>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</si>
  <si>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</si>
  <si>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</si>
  <si>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</si>
  <si>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</si>
  <si>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</si>
  <si>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</si>
  <si>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</si>
  <si>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</si>
  <si>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</si>
  <si>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</si>
  <si>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</si>
  <si>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</si>
  <si>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</si>
  <si>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</si>
  <si>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</si>
  <si>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</si>
  <si>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</si>
  <si>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</si>
  <si>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</si>
  <si>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</si>
  <si>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</si>
  <si>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</si>
  <si>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</si>
  <si>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</si>
  <si>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</si>
  <si>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</si>
  <si>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</si>
  <si>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</si>
  <si>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</si>
  <si>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</si>
  <si>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</si>
  <si>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</si>
  <si>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</si>
  <si>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</si>
  <si>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</si>
  <si>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</si>
  <si>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</si>
  <si>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</si>
  <si>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</si>
  <si>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</si>
  <si>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</si>
  <si>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</si>
  <si>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</si>
  <si>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</si>
  <si>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</si>
  <si>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</si>
  <si>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</si>
  <si>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</si>
  <si>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</si>
  <si>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</si>
  <si>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</si>
  <si>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</si>
  <si>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</si>
  <si>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</si>
  <si>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</si>
  <si>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</si>
  <si>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</si>
  <si>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</si>
  <si>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</si>
  <si>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</si>
  <si>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</si>
  <si>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</si>
  <si>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</si>
  <si>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</si>
  <si>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</si>
  <si>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</si>
  <si>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</si>
  <si>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</si>
  <si>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</si>
  <si>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</si>
  <si>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</si>
  <si>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</si>
  <si>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</si>
  <si>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</si>
  <si>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</si>
  <si>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</si>
  <si>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</si>
  <si>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</si>
  <si>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</si>
  <si>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</si>
  <si>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</si>
  <si>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</si>
  <si>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</si>
  <si>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</si>
  <si>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</si>
  <si>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</si>
  <si>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</si>
  <si>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</si>
  <si>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</si>
  <si>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</si>
  <si>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</si>
  <si>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</si>
  <si>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</si>
  <si>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</si>
  <si>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</si>
  <si>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</si>
  <si>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</si>
  <si>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</si>
  <si>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</si>
  <si>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</si>
  <si>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</si>
  <si>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</si>
  <si>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</si>
  <si>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</si>
  <si>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</si>
  <si>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</si>
  <si>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</si>
  <si>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</si>
  <si>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</si>
  <si>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</si>
  <si>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</si>
  <si>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</si>
  <si>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</si>
  <si>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</si>
  <si>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</si>
  <si>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</si>
  <si>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</si>
  <si>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</si>
  <si>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</si>
  <si>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</si>
  <si>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</si>
  <si>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</si>
  <si>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</si>
  <si>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</si>
  <si>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</si>
  <si>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</si>
  <si>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</si>
  <si>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</si>
  <si>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</si>
  <si>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</si>
  <si>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</si>
  <si>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</si>
  <si>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</si>
  <si>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</si>
  <si>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</si>
  <si>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</si>
  <si>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</si>
  <si>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</si>
  <si>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</si>
  <si>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</si>
  <si>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</si>
  <si>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</si>
  <si>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</si>
  <si>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</si>
  <si>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</si>
  <si>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</si>
  <si>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</si>
  <si>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</si>
  <si>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</si>
  <si>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</si>
  <si>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</si>
  <si>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</si>
  <si>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</si>
  <si>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</si>
  <si>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</si>
  <si>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</si>
  <si>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</si>
  <si>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</si>
  <si>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</si>
  <si>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</si>
  <si>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</si>
  <si>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</si>
  <si>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</si>
  <si>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</si>
  <si>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</si>
  <si>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</si>
  <si>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</si>
  <si>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</si>
  <si>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</si>
  <si>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</si>
  <si>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</si>
  <si>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</si>
  <si>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</si>
  <si>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</si>
  <si>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</si>
  <si>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</si>
  <si>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</si>
  <si>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</si>
  <si>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</si>
  <si>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</si>
  <si>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</si>
  <si>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</si>
  <si>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</si>
  <si>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</si>
  <si>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</si>
  <si>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</si>
  <si>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</si>
  <si>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</si>
  <si>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</si>
  <si>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</si>
  <si>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</si>
  <si>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</si>
  <si>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</si>
  <si>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</si>
  <si>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</si>
  <si>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</si>
  <si>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</si>
  <si>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</si>
  <si>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</si>
  <si>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</si>
  <si>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</si>
  <si>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</si>
  <si>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</si>
  <si>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</si>
  <si>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</si>
  <si>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</si>
  <si>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</si>
  <si>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</si>
  <si>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</si>
  <si>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</si>
  <si>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</si>
  <si>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</si>
  <si>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</si>
  <si>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</si>
  <si>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</si>
  <si>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</si>
  <si>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</si>
  <si>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</si>
  <si>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</si>
  <si>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</si>
  <si>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</si>
  <si>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</si>
  <si>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</si>
  <si>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</si>
  <si>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</si>
  <si>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</si>
  <si>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</si>
  <si>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</si>
  <si>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</si>
  <si>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</si>
  <si>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</si>
  <si>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</si>
  <si>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</si>
  <si>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</si>
  <si>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</si>
  <si>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</si>
  <si>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</si>
  <si>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</si>
  <si>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</si>
  <si>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</si>
  <si>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</si>
  <si>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</si>
  <si>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</si>
  <si>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</si>
  <si>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</si>
  <si>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</si>
  <si>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</si>
  <si>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</si>
  <si>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</si>
  <si>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</si>
  <si>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</si>
  <si>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</si>
  <si>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</si>
  <si>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</si>
  <si>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</si>
  <si>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</si>
  <si>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</si>
  <si>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</si>
  <si>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</si>
  <si>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</si>
  <si>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</si>
  <si>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</si>
  <si>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</si>
  <si>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</si>
  <si>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Refer Cash Book 31/12/22 - Total collection = "C" &amp; "C-Trsp"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</si>
  <si>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</si>
  <si>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</si>
  <si>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</si>
  <si>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</si>
  <si>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</si>
  <si>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</si>
  <si>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</si>
  <si>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</si>
  <si>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</si>
  <si>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</si>
  <si>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</si>
  <si>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</si>
  <si>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</si>
  <si>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</si>
  <si>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</si>
  <si>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</si>
  <si>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</si>
  <si>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</si>
  <si>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</si>
  <si>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</si>
  <si>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</si>
  <si>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</si>
  <si>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</si>
  <si>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</si>
  <si>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</si>
  <si>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</si>
  <si>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</si>
  <si>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</si>
  <si>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</si>
  <si>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</si>
  <si>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</si>
  <si>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</si>
  <si>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</si>
  <si>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</si>
  <si>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</si>
  <si>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</si>
  <si>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</si>
  <si>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</si>
  <si>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</si>
  <si>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</si>
  <si>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</si>
  <si>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</si>
  <si>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</si>
  <si>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</si>
  <si>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</si>
  <si>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</si>
  <si>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</si>
  <si>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</si>
  <si>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20/1/23 RM1,500.00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</si>
  <si>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</si>
  <si>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</si>
  <si>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</si>
  <si>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</si>
  <si>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Trsf 20/1/23 RM2,000.00(RM1,611.80)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</si>
  <si>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</si>
  <si>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</si>
  <si>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</si>
  <si>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</si>
  <si>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</si>
  <si>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RHB 00570 16/1/23cleared-RM2,000.00, RHB 00571 25/1/23cleared-RM2,000.00, RHB 00572 30/1/23cleared-RM2,000.00(RM192.00)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</si>
  <si>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</si>
  <si>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</si>
  <si>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</si>
  <si>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</si>
  <si>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</si>
  <si>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</si>
  <si>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</si>
  <si>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</si>
  <si>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Trsf 20/1/23 RM20,000.00(RM928.20)</t>
  </si>
  <si>
    <t>Cash - ZTY Fibre Total</t>
  </si>
  <si>
    <t>2023 Total</t>
  </si>
  <si>
    <t>Month : As of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</si>
</sst>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167" fontId="14" fillId="0" borderId="0" xfId="0" quotePrefix="1" applyNumberFormat="1" applyFont="1"/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66FF66"/>
      <color rgb="FF33CC33"/>
      <color rgb="FFD9E1F2"/>
      <color rgb="FFCCFFCC"/>
      <color rgb="FF4BEB35"/>
      <color rgb="FFFFFF99"/>
      <color rgb="FF99FFCC"/>
      <color rgb="FF99FF99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88.685125000004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436.6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88.68582997685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 count="275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2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</sharedItems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 count="174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</sharedItems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96.996311342591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981.93958935185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Cash"/>
    <n v="0"/>
    <d v="2021-01-09T00:00:00"/>
    <n v="1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Cash"/>
    <n v="0"/>
    <d v="2021-01-09T00:00:00"/>
    <n v="1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Cash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Cash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Cash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Cash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Cash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Cash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Cash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2626.3"/>
    <n v="3643.7"/>
    <n v="1401139.4500000002"/>
    <s v="Cash"/>
    <s v="Trsf 17/11/22 RM6,000.00(RM2,626.3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m/>
    <n v="2352"/>
    <n v="1403491.4500000002"/>
    <s v="Cash"/>
    <m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m/>
    <n v="1560"/>
    <n v="1405051.4500000002"/>
    <s v="Cash"/>
    <m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m/>
    <n v="187.5"/>
    <n v="1405238.9500000002"/>
    <s v="Cash"/>
    <m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m/>
    <n v="4180"/>
    <n v="1416754.9500000002"/>
    <s v="Cash"/>
    <m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m/>
    <n v="1176"/>
    <n v="1417930.9500000002"/>
    <s v="Cash"/>
    <m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m/>
    <n v="936"/>
    <n v="1418866.9500000002"/>
    <s v="Cash"/>
    <m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m/>
    <n v="125"/>
    <n v="1418991.9500000002"/>
    <s v="Cash"/>
    <m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m/>
    <n v="2000"/>
    <n v="1420991.9500000002"/>
    <s v="Cash"/>
    <m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m/>
    <n v="8360"/>
    <n v="1432835.9500000002"/>
    <s v="Cash"/>
    <m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m/>
    <n v="2940"/>
    <n v="1435775.9500000002"/>
    <s v="Cash"/>
    <m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m/>
    <n v="1560"/>
    <n v="1437335.9500000002"/>
    <s v="Cash"/>
    <m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m/>
    <n v="250"/>
    <n v="1437585.9500000002"/>
    <s v="Cash"/>
    <m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m/>
    <n v="8360"/>
    <n v="1447185.5500000003"/>
    <s v="Cash"/>
    <m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m/>
    <n v="2940"/>
    <n v="1450125.5500000003"/>
    <s v="Cash"/>
    <m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m/>
    <n v="1560"/>
    <n v="1451685.5500000003"/>
    <s v="Cash"/>
    <m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m/>
    <n v="250"/>
    <n v="1451935.5500000003"/>
    <s v="Cash"/>
    <m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Cash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Cash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Cash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Cash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Cash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m/>
    <n v="4180"/>
    <n v="1470830.5500000003"/>
    <s v="Cash"/>
    <m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m/>
    <n v="1470"/>
    <n v="1472300.5500000003"/>
    <s v="Cash"/>
    <m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m/>
    <n v="624"/>
    <n v="1472924.5500000003"/>
    <s v="Cash"/>
    <m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m/>
    <n v="351"/>
    <n v="1473275.5500000003"/>
    <s v="Cash"/>
    <m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m/>
    <n v="125"/>
    <n v="1473400.5500000003"/>
    <s v="Cash"/>
    <m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m/>
    <n v="8360"/>
    <n v="1498081.6500000004"/>
    <s v="Cash"/>
    <m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m/>
    <n v="2352"/>
    <n v="1500433.6500000004"/>
    <s v="Cash"/>
    <m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m/>
    <n v="2106"/>
    <n v="1502539.6500000004"/>
    <s v="Cash"/>
    <m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m/>
    <n v="250"/>
    <n v="1502789.6500000004"/>
    <s v="Cash"/>
    <m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m/>
    <n v="1000"/>
    <n v="1503789.6500000004"/>
    <s v="Cash"/>
    <m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m/>
    <n v="8360"/>
    <n v="1515390.6500000004"/>
    <s v="Cash"/>
    <m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m/>
    <n v="1764"/>
    <n v="1517154.6500000004"/>
    <s v="Cash"/>
    <m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m/>
    <n v="1053"/>
    <n v="1518207.6500000004"/>
    <s v="Cash"/>
    <m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m/>
    <n v="250"/>
    <n v="1518457.6500000004"/>
    <s v="Cash"/>
    <m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m/>
    <n v="1000"/>
    <n v="1519457.6500000004"/>
    <s v="Cash"/>
    <m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m/>
    <n v="4180"/>
    <n v="1525749.6500000004"/>
    <s v="Cash"/>
    <m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m/>
    <n v="2940"/>
    <n v="1528689.6500000004"/>
    <s v="Cash"/>
    <m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m/>
    <n v="1755"/>
    <n v="1530444.6500000004"/>
    <s v="Cash"/>
    <m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m/>
    <n v="125"/>
    <n v="1530569.6500000004"/>
    <s v="Cash"/>
    <m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m/>
    <n v="4180"/>
    <n v="1554653.6500000004"/>
    <s v="Cash"/>
    <m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m/>
    <n v="294"/>
    <n v="1554947.6500000004"/>
    <s v="Cash"/>
    <m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m/>
    <n v="351"/>
    <n v="1555298.6500000004"/>
    <s v="Cash"/>
    <m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m/>
    <n v="125"/>
    <n v="1555423.6500000004"/>
    <s v="Cash"/>
    <m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m/>
    <n v="3960"/>
    <n v="1561541.6500000004"/>
    <s v="Term"/>
    <m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m/>
    <n v="2090"/>
    <n v="1566863.6500000004"/>
    <s v="Cash"/>
    <m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m/>
    <n v="588"/>
    <n v="1567451.6500000004"/>
    <s v="Cash"/>
    <m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m/>
    <n v="351"/>
    <n v="1567802.6500000004"/>
    <s v="Cash"/>
    <m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m/>
    <n v="62.5"/>
    <n v="1567865.1500000004"/>
    <s v="Cash"/>
    <m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m/>
    <n v="1000"/>
    <n v="1568865.1500000004"/>
    <s v="Cash"/>
    <m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m/>
    <n v="340"/>
    <n v="1569205.1500000004"/>
    <s v="Cash"/>
    <m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m/>
    <n v="4180"/>
    <n v="1578827.6500000004"/>
    <s v="Cash"/>
    <m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m/>
    <n v="882"/>
    <n v="1579709.6500000004"/>
    <s v="Cash"/>
    <m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m/>
    <n v="702"/>
    <n v="1580411.6500000004"/>
    <s v="Cash"/>
    <m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m/>
    <n v="125"/>
    <n v="1580536.6500000004"/>
    <s v="Cash"/>
    <m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m/>
    <n v="8272"/>
    <n v="1620269.8500000006"/>
    <s v="Cash"/>
    <m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m/>
    <n v="2646"/>
    <n v="1622915.8500000006"/>
    <s v="Cash"/>
    <m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m/>
    <n v="1687.5"/>
    <n v="1624603.3500000006"/>
    <s v="Cash"/>
    <m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m/>
    <n v="250"/>
    <n v="1624853.3500000006"/>
    <s v="Cash"/>
    <m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m/>
    <n v="4136"/>
    <n v="1637557.5500000005"/>
    <s v="Cash"/>
    <m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m/>
    <n v="2352"/>
    <n v="1639909.5500000005"/>
    <s v="Cash"/>
    <m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m/>
    <n v="1200"/>
    <n v="1641109.5500000005"/>
    <s v="Cash"/>
    <m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m/>
    <n v="125"/>
    <n v="1641234.5500000005"/>
    <s v="Cash"/>
    <m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m/>
    <n v="1000"/>
    <n v="1642234.5500000005"/>
    <s v="Cash"/>
    <m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m/>
    <n v="340"/>
    <n v="1642574.5500000005"/>
    <s v="Cash"/>
    <m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m/>
    <n v="588"/>
    <n v="1643162.5500000005"/>
    <s v="Cash"/>
    <m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m/>
    <n v="337.5"/>
    <n v="1643500.0500000005"/>
    <s v="Cash"/>
    <m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m/>
    <n v="4136"/>
    <n v="1647636.0500000005"/>
    <s v="Cash"/>
    <m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m/>
    <n v="1764"/>
    <n v="1649400.0500000005"/>
    <s v="Cash"/>
    <m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m/>
    <n v="600"/>
    <n v="1650000.0500000005"/>
    <s v="Cash"/>
    <m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m/>
    <n v="125"/>
    <n v="1650125.0500000005"/>
    <s v="Cash"/>
    <m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m/>
    <n v="2068"/>
    <n v="1689149.7500000005"/>
    <s v="Cash"/>
    <m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m/>
    <n v="2175.6000000000004"/>
    <n v="1691325.3500000006"/>
    <s v="Cash"/>
    <m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m/>
    <n v="900"/>
    <n v="1692225.3500000006"/>
    <s v="Cash"/>
    <m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m/>
    <n v="125"/>
    <n v="1692350.3500000006"/>
    <s v="Cash"/>
    <m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m/>
    <n v="2068"/>
    <n v="1697350.3500000006"/>
    <s v="Cash"/>
    <m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m/>
    <n v="882"/>
    <n v="1698232.3500000006"/>
    <s v="Cash"/>
    <m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m/>
    <n v="300"/>
    <n v="1698532.3500000006"/>
    <s v="Cash"/>
    <m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m/>
    <n v="62.5"/>
    <n v="1698594.8500000006"/>
    <s v="Cash"/>
    <m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m/>
    <n v="1000"/>
    <n v="1699594.8500000006"/>
    <s v="Cash"/>
    <m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m/>
    <n v="4092"/>
    <n v="1737043.5500000005"/>
    <s v="Cash"/>
    <m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m/>
    <n v="1757.5"/>
    <n v="1738801.0500000005"/>
    <s v="Cash"/>
    <m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m/>
    <n v="864"/>
    <n v="1739665.0500000005"/>
    <s v="Cash"/>
    <m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m/>
    <n v="125"/>
    <n v="1739790.0500000005"/>
    <s v="Cash"/>
    <m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m/>
    <n v="762"/>
    <n v="1740552.0500000005"/>
    <s v="Term"/>
    <m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79.4"/>
    <n v="11436.6"/>
    <n v="1752168.0500000005"/>
    <s v="Cash"/>
    <m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m/>
    <n v="2670"/>
    <n v="1754838.0500000005"/>
    <s v="Cash"/>
    <m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m/>
    <n v="550"/>
    <n v="1755388.0500000005"/>
    <s v="Cash"/>
    <m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m/>
    <n v="440"/>
    <n v="1755828.0500000005"/>
    <s v="Cash"/>
    <m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m/>
    <n v="395"/>
    <n v="1756223.0500000005"/>
    <s v="Cash"/>
    <m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9900"/>
    <n v="0"/>
    <n v="1303901.4500000002"/>
    <s v="Cash"/>
    <s v="Trsf 25/7/22 RM11,160.00"/>
    <m/>
  </r>
  <r>
    <x v="188"/>
    <x v="10"/>
    <x v="3"/>
    <x v="250"/>
    <s v="C00000010"/>
    <x v="9"/>
    <x v="93"/>
    <n v="12"/>
    <s v="T120"/>
    <x v="4"/>
    <d v="2022-08-25T00:00:00"/>
    <x v="2"/>
    <x v="3"/>
    <n v="1260"/>
    <n v="-1260"/>
    <n v="0"/>
    <n v="1305161.4500000002"/>
    <s v="Cash"/>
    <s v="Trsf 25/7/22 RM11,160.00"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n v="-2626.3"/>
    <n v="3643.7"/>
    <n v="1401139.4500000002"/>
    <s v="Cash"/>
    <s v="Trsf 17/11/22 RM6,000.00(RM2,626.30partial)"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x v="12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x v="12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x v="12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n v="-11880"/>
    <n v="0"/>
    <n v="1463815.5500000003"/>
    <s v="Cash"/>
    <s v="Trsf 23/8/22 RM14,715.00"/>
    <m/>
  </r>
  <r>
    <x v="203"/>
    <x v="11"/>
    <x v="3"/>
    <x v="271"/>
    <s v="C00000010"/>
    <x v="9"/>
    <x v="100"/>
    <n v="5"/>
    <s v="T120"/>
    <x v="4"/>
    <d v="2022-09-20T00:00:00"/>
    <x v="6"/>
    <x v="3"/>
    <n v="1425"/>
    <n v="-1425"/>
    <n v="0"/>
    <n v="1465240.5500000003"/>
    <s v="Cash"/>
    <s v="Trsf 23/8/22 RM14,715.00"/>
    <m/>
  </r>
  <r>
    <x v="203"/>
    <x v="11"/>
    <x v="3"/>
    <x v="271"/>
    <s v="C00000010"/>
    <x v="9"/>
    <x v="132"/>
    <n v="10"/>
    <s v="T120"/>
    <x v="4"/>
    <d v="2022-09-20T00:00:00"/>
    <x v="6"/>
    <x v="3"/>
    <n v="550"/>
    <n v="-550"/>
    <n v="0"/>
    <n v="1465790.5500000003"/>
    <s v="Cash"/>
    <s v="Trsf 23/8/22 RM14,715.00"/>
    <m/>
  </r>
  <r>
    <x v="203"/>
    <x v="11"/>
    <x v="3"/>
    <x v="271"/>
    <s v="C00000010"/>
    <x v="9"/>
    <x v="93"/>
    <n v="4"/>
    <s v="T120"/>
    <x v="4"/>
    <d v="2022-09-20T00:00:00"/>
    <x v="6"/>
    <x v="3"/>
    <n v="420"/>
    <n v="-420"/>
    <n v="0"/>
    <n v="1466210.5500000003"/>
    <s v="Cash"/>
    <s v="Trsf 23/8/22 RM14,715.00"/>
    <m/>
  </r>
  <r>
    <x v="203"/>
    <x v="11"/>
    <x v="3"/>
    <x v="271"/>
    <s v="C00000010"/>
    <x v="9"/>
    <x v="131"/>
    <n v="1"/>
    <s v="T120"/>
    <x v="4"/>
    <d v="2022-09-20T00:00:00"/>
    <x v="6"/>
    <x v="3"/>
    <n v="440"/>
    <n v="-440"/>
    <n v="0"/>
    <n v="1466650.5500000003"/>
    <s v="Cash"/>
    <s v="Trsf 23/8/22 RM14,715.00"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x v="100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x v="133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x v="132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x v="105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x v="7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x v="133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x v="132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x v="100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x v="133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x v="132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x v="2"/>
    <x v="3"/>
    <n v="3960"/>
    <m/>
    <n v="3960"/>
    <n v="1561541.6500000004"/>
    <s v="Term"/>
    <m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x v="100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x v="133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x v="132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x v="105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x v="106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x v="120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x v="100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x v="133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x v="132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x v="100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x v="133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x v="132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x v="118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x v="100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x v="128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x v="132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x v="105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x v="106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x v="100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x v="133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x v="120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x v="100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x v="128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x v="132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x v="118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x v="142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x v="128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x v="132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x v="135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x v="100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x v="128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x v="132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x v="105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CANCELLED INVOICE"/>
    <x v="28"/>
    <x v="143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x v="147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x v="128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x v="132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x v="125"/>
    <n v="3"/>
    <s v="T60"/>
    <x v="3"/>
    <d v="2022-10-22T00:00:00"/>
    <x v="3"/>
    <x v="3"/>
    <n v="762"/>
    <m/>
    <n v="762"/>
    <n v="1740552.0500000005"/>
    <s v="Term"/>
    <m/>
    <m/>
  </r>
  <r>
    <x v="236"/>
    <x v="3"/>
    <x v="3"/>
    <x v="317"/>
    <s v="C00000010"/>
    <x v="9"/>
    <x v="121"/>
    <n v="6"/>
    <s v="T120"/>
    <x v="4"/>
    <d v="2022-12-23T00:00:00"/>
    <x v="0"/>
    <x v="3"/>
    <n v="11616"/>
    <n v="-179.4"/>
    <n v="11436.6"/>
    <n v="1752168.0500000005"/>
    <s v="Cash"/>
    <m/>
    <m/>
  </r>
  <r>
    <x v="236"/>
    <x v="3"/>
    <x v="3"/>
    <x v="317"/>
    <s v="C00000010"/>
    <x v="9"/>
    <x v="148"/>
    <n v="10"/>
    <s v="T120"/>
    <x v="4"/>
    <d v="2022-12-23T00:00:00"/>
    <x v="0"/>
    <x v="3"/>
    <n v="2670"/>
    <m/>
    <n v="2670"/>
    <n v="1754838.0500000005"/>
    <s v="Cash"/>
    <m/>
    <m/>
  </r>
  <r>
    <x v="236"/>
    <x v="3"/>
    <x v="3"/>
    <x v="317"/>
    <s v="C00000010"/>
    <x v="9"/>
    <x v="132"/>
    <n v="10"/>
    <s v="T120"/>
    <x v="4"/>
    <d v="2022-12-23T00:00:00"/>
    <x v="0"/>
    <x v="3"/>
    <n v="550"/>
    <m/>
    <n v="550"/>
    <n v="1755388.0500000005"/>
    <s v="Cash"/>
    <m/>
    <m/>
  </r>
  <r>
    <x v="236"/>
    <x v="3"/>
    <x v="3"/>
    <x v="317"/>
    <s v="C00000010"/>
    <x v="9"/>
    <x v="131"/>
    <n v="1"/>
    <s v="T120"/>
    <x v="4"/>
    <d v="2022-12-23T00:00:00"/>
    <x v="0"/>
    <x v="3"/>
    <n v="440"/>
    <m/>
    <n v="440"/>
    <n v="1755828.0500000005"/>
    <s v="Cash"/>
    <m/>
    <m/>
  </r>
  <r>
    <x v="236"/>
    <x v="3"/>
    <x v="3"/>
    <x v="317"/>
    <s v="C00000010"/>
    <x v="9"/>
    <x v="48"/>
    <n v="1"/>
    <s v="T120"/>
    <x v="4"/>
    <d v="2022-12-23T00:00:00"/>
    <x v="0"/>
    <x v="3"/>
    <n v="395"/>
    <m/>
    <n v="395"/>
    <n v="1756223.0500000005"/>
    <s v="Cash"/>
    <m/>
    <m/>
  </r>
  <r>
    <x v="236"/>
    <x v="3"/>
    <x v="3"/>
    <x v="318"/>
    <s v="C00000027"/>
    <x v="27"/>
    <x v="118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3"/>
    <n v="5742"/>
    <m/>
    <n v="5742"/>
    <n v="1774107.8500000006"/>
    <s v="Cash"/>
    <m/>
    <m/>
  </r>
  <r>
    <x v="238"/>
    <x v="4"/>
    <x v="3"/>
    <x v="320"/>
    <s v="C00000020"/>
    <x v="19"/>
    <x v="139"/>
    <n v="4"/>
    <s v="Cash"/>
    <x v="0"/>
    <d v="2022-09-02T00:00:00"/>
    <x v="6"/>
    <x v="3"/>
    <n v="2358.4"/>
    <m/>
    <n v="2358.4"/>
    <n v="1776466.2500000005"/>
    <s v="Cash"/>
    <m/>
    <m/>
  </r>
  <r>
    <x v="238"/>
    <x v="4"/>
    <x v="3"/>
    <x v="320"/>
    <s v="C00000020"/>
    <x v="19"/>
    <x v="128"/>
    <n v="4"/>
    <s v="Cash"/>
    <x v="0"/>
    <d v="2022-09-02T00:00:00"/>
    <x v="6"/>
    <x v="3"/>
    <n v="1056"/>
    <m/>
    <n v="1056"/>
    <n v="1777522.2500000005"/>
    <s v="Cash"/>
    <m/>
    <m/>
  </r>
  <r>
    <x v="238"/>
    <x v="4"/>
    <x v="3"/>
    <x v="320"/>
    <s v="C00000020"/>
    <x v="19"/>
    <x v="12"/>
    <n v="3"/>
    <s v="Cash"/>
    <x v="0"/>
    <d v="2022-09-02T00:00:00"/>
    <x v="6"/>
    <x v="3"/>
    <n v="187.5"/>
    <m/>
    <n v="187.5"/>
    <n v="1777709.7500000005"/>
    <s v="Cash"/>
    <m/>
    <m/>
  </r>
  <r>
    <x v="239"/>
    <x v="4"/>
    <x v="3"/>
    <x v="321"/>
    <s v="C00000009"/>
    <x v="8"/>
    <x v="120"/>
    <n v="2"/>
    <s v="T60"/>
    <x v="3"/>
    <d v="2022-11-04T00:00:00"/>
    <x v="5"/>
    <x v="3"/>
    <n v="3784"/>
    <m/>
    <n v="3784"/>
    <n v="1781493.7500000005"/>
    <s v="Term"/>
    <m/>
    <m/>
  </r>
  <r>
    <x v="240"/>
    <x v="4"/>
    <x v="3"/>
    <x v="322"/>
    <s v="C00000020"/>
    <x v="19"/>
    <x v="118"/>
    <n v="3"/>
    <s v="Cash"/>
    <x v="0"/>
    <d v="2022-09-06T00:00:00"/>
    <x v="6"/>
    <x v="3"/>
    <n v="5742"/>
    <m/>
    <n v="5742"/>
    <n v="1787235.7500000005"/>
    <s v="Cash"/>
    <m/>
    <m/>
  </r>
  <r>
    <x v="240"/>
    <x v="4"/>
    <x v="3"/>
    <x v="322"/>
    <s v="C00000020"/>
    <x v="19"/>
    <x v="139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x v="4"/>
    <x v="3"/>
    <x v="322"/>
    <s v="C00000020"/>
    <x v="19"/>
    <x v="128"/>
    <n v="6"/>
    <s v="Cash"/>
    <x v="0"/>
    <d v="2022-09-06T00:00:00"/>
    <x v="6"/>
    <x v="3"/>
    <n v="1584"/>
    <m/>
    <n v="1584"/>
    <n v="1792357.3500000006"/>
    <s v="Cash"/>
    <m/>
    <m/>
  </r>
  <r>
    <x v="240"/>
    <x v="4"/>
    <x v="3"/>
    <x v="322"/>
    <s v="C00000020"/>
    <x v="19"/>
    <x v="12"/>
    <n v="4"/>
    <s v="Cash"/>
    <x v="0"/>
    <d v="2022-09-06T00:00:00"/>
    <x v="6"/>
    <x v="3"/>
    <n v="250"/>
    <m/>
    <n v="250"/>
    <n v="1792607.3500000006"/>
    <s v="Cash"/>
    <m/>
    <m/>
  </r>
  <r>
    <x v="240"/>
    <x v="4"/>
    <x v="3"/>
    <x v="322"/>
    <s v="C00000020"/>
    <x v="19"/>
    <x v="106"/>
    <n v="4"/>
    <s v="Cash"/>
    <x v="0"/>
    <d v="2022-09-06T00:00:00"/>
    <x v="6"/>
    <x v="3"/>
    <n v="340"/>
    <m/>
    <n v="340"/>
    <n v="1792947.3500000006"/>
    <s v="Cash"/>
    <m/>
    <m/>
  </r>
  <r>
    <x v="241"/>
    <x v="4"/>
    <x v="3"/>
    <x v="323"/>
    <s v="C00000029"/>
    <x v="29"/>
    <x v="106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3"/>
    <n v="1914"/>
    <m/>
    <n v="1914"/>
    <n v="1797313.3500000006"/>
    <s v="Cash"/>
    <m/>
    <m/>
  </r>
  <r>
    <x v="241"/>
    <x v="4"/>
    <x v="3"/>
    <x v="325"/>
    <s v="C00000021"/>
    <x v="21"/>
    <x v="118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3"/>
    <n v="7392"/>
    <m/>
    <n v="7392"/>
    <n v="1806956.3500000006"/>
    <s v="Cash"/>
    <m/>
    <m/>
  </r>
  <r>
    <x v="242"/>
    <x v="4"/>
    <x v="3"/>
    <x v="326"/>
    <s v="C00000020"/>
    <x v="19"/>
    <x v="139"/>
    <n v="5"/>
    <s v="Cash"/>
    <x v="0"/>
    <d v="2022-09-13T00:00:00"/>
    <x v="6"/>
    <x v="3"/>
    <n v="2881"/>
    <m/>
    <n v="2881"/>
    <n v="1809837.3500000006"/>
    <s v="Cash"/>
    <m/>
    <m/>
  </r>
  <r>
    <x v="242"/>
    <x v="4"/>
    <x v="3"/>
    <x v="326"/>
    <s v="C00000020"/>
    <x v="19"/>
    <x v="128"/>
    <n v="5"/>
    <s v="Cash"/>
    <x v="0"/>
    <d v="2022-09-13T00:00:00"/>
    <x v="6"/>
    <x v="3"/>
    <n v="1300"/>
    <m/>
    <n v="1300"/>
    <n v="1811137.3500000006"/>
    <s v="Cash"/>
    <m/>
    <m/>
  </r>
  <r>
    <x v="242"/>
    <x v="4"/>
    <x v="3"/>
    <x v="326"/>
    <s v="C00000020"/>
    <x v="19"/>
    <x v="12"/>
    <n v="4"/>
    <s v="Cash"/>
    <x v="0"/>
    <d v="2022-09-13T00:00:00"/>
    <x v="6"/>
    <x v="3"/>
    <n v="250"/>
    <m/>
    <n v="250"/>
    <n v="1811387.3500000006"/>
    <s v="Cash"/>
    <m/>
    <m/>
  </r>
  <r>
    <x v="242"/>
    <x v="4"/>
    <x v="3"/>
    <x v="326"/>
    <s v="C00000020"/>
    <x v="19"/>
    <x v="106"/>
    <n v="4"/>
    <s v="Cash"/>
    <x v="0"/>
    <d v="2022-09-13T00:00:00"/>
    <x v="6"/>
    <x v="3"/>
    <n v="340"/>
    <m/>
    <n v="340"/>
    <n v="1811727.3500000006"/>
    <s v="Cash"/>
    <m/>
    <m/>
  </r>
  <r>
    <x v="242"/>
    <x v="4"/>
    <x v="3"/>
    <x v="326"/>
    <s v="C00000020"/>
    <x v="19"/>
    <x v="105"/>
    <n v="1"/>
    <s v="Cash"/>
    <x v="0"/>
    <d v="2022-09-13T00:00:00"/>
    <x v="6"/>
    <x v="3"/>
    <n v="1000"/>
    <m/>
    <n v="1000"/>
    <n v="1812727.3500000006"/>
    <s v="Cash"/>
    <m/>
    <m/>
  </r>
  <r>
    <x v="242"/>
    <x v="4"/>
    <x v="3"/>
    <x v="327"/>
    <s v="C00000020"/>
    <x v="19"/>
    <x v="120"/>
    <n v="4"/>
    <s v="Cash"/>
    <x v="0"/>
    <d v="2022-09-13T00:00:00"/>
    <x v="6"/>
    <x v="3"/>
    <n v="7392"/>
    <m/>
    <n v="7392"/>
    <n v="1820119.3500000006"/>
    <s v="Cash"/>
    <m/>
    <m/>
  </r>
  <r>
    <x v="242"/>
    <x v="4"/>
    <x v="3"/>
    <x v="327"/>
    <s v="C00000020"/>
    <x v="19"/>
    <x v="139"/>
    <n v="5"/>
    <s v="Cash"/>
    <x v="0"/>
    <d v="2022-09-13T00:00:00"/>
    <x v="6"/>
    <x v="3"/>
    <n v="2881"/>
    <m/>
    <n v="2881"/>
    <n v="1823000.3500000006"/>
    <s v="Cash"/>
    <m/>
    <m/>
  </r>
  <r>
    <x v="242"/>
    <x v="4"/>
    <x v="3"/>
    <x v="327"/>
    <s v="C00000020"/>
    <x v="19"/>
    <x v="128"/>
    <n v="5"/>
    <s v="Cash"/>
    <x v="0"/>
    <d v="2022-09-13T00:00:00"/>
    <x v="6"/>
    <x v="3"/>
    <n v="1300"/>
    <m/>
    <n v="1300"/>
    <n v="1824300.3500000006"/>
    <s v="Cash"/>
    <m/>
    <m/>
  </r>
  <r>
    <x v="242"/>
    <x v="4"/>
    <x v="3"/>
    <x v="327"/>
    <s v="C00000020"/>
    <x v="19"/>
    <x v="12"/>
    <n v="4"/>
    <s v="Cash"/>
    <x v="0"/>
    <d v="2022-09-13T00:00:00"/>
    <x v="6"/>
    <x v="3"/>
    <n v="250"/>
    <m/>
    <n v="250"/>
    <n v="1824550.3500000006"/>
    <s v="Cash"/>
    <m/>
    <m/>
  </r>
  <r>
    <x v="243"/>
    <x v="4"/>
    <x v="3"/>
    <x v="328"/>
    <s v="C00000001"/>
    <x v="0"/>
    <x v="149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3"/>
    <n v="1936"/>
    <m/>
    <n v="1936"/>
    <n v="1828326.3500000006"/>
    <s v="Cash"/>
    <m/>
    <m/>
  </r>
  <r>
    <x v="244"/>
    <x v="4"/>
    <x v="3"/>
    <x v="329"/>
    <s v="C00000021"/>
    <x v="21"/>
    <x v="147"/>
    <n v="4"/>
    <s v="Cash"/>
    <x v="0"/>
    <d v="2022-09-15T00:00:00"/>
    <x v="6"/>
    <x v="3"/>
    <n v="1317.2"/>
    <m/>
    <n v="1317.2"/>
    <n v="1829643.5500000005"/>
    <s v="Cash"/>
    <m/>
    <m/>
  </r>
  <r>
    <x v="244"/>
    <x v="4"/>
    <x v="3"/>
    <x v="329"/>
    <s v="C00000021"/>
    <x v="21"/>
    <x v="106"/>
    <n v="1"/>
    <s v="Cash"/>
    <x v="0"/>
    <d v="2022-09-15T00:00:00"/>
    <x v="6"/>
    <x v="3"/>
    <n v="90"/>
    <m/>
    <n v="90"/>
    <n v="1829733.5500000005"/>
    <s v="Cash"/>
    <m/>
    <m/>
  </r>
  <r>
    <x v="244"/>
    <x v="4"/>
    <x v="3"/>
    <x v="329"/>
    <s v="C00000021"/>
    <x v="21"/>
    <x v="12"/>
    <n v="5"/>
    <s v="Cash"/>
    <x v="0"/>
    <d v="2022-09-15T00:00:00"/>
    <x v="6"/>
    <x v="3"/>
    <n v="312.5"/>
    <m/>
    <n v="312.5"/>
    <n v="1830046.0500000005"/>
    <s v="Cash"/>
    <m/>
    <m/>
  </r>
  <r>
    <x v="245"/>
    <x v="4"/>
    <x v="3"/>
    <x v="330"/>
    <s v="C00000019"/>
    <x v="18"/>
    <x v="120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x v="7"/>
    <x v="4"/>
    <n v="9130"/>
    <m/>
    <n v="9130"/>
    <n v="1842722.1500000006"/>
    <s v="Cash"/>
    <m/>
    <m/>
  </r>
  <r>
    <x v="246"/>
    <x v="4"/>
    <x v="3"/>
    <x v="331"/>
    <s v="C00000010"/>
    <x v="9"/>
    <x v="148"/>
    <n v="5"/>
    <s v="T120"/>
    <x v="4"/>
    <d v="2023-01-22T00:00:00"/>
    <x v="7"/>
    <x v="4"/>
    <n v="1260"/>
    <m/>
    <n v="1260"/>
    <n v="1843982.1500000006"/>
    <s v="Cash"/>
    <m/>
    <m/>
  </r>
  <r>
    <x v="246"/>
    <x v="4"/>
    <x v="3"/>
    <x v="331"/>
    <s v="C00000010"/>
    <x v="9"/>
    <x v="12"/>
    <n v="5"/>
    <s v="T120"/>
    <x v="4"/>
    <d v="2023-01-22T00:00:00"/>
    <x v="7"/>
    <x v="4"/>
    <n v="287.5"/>
    <m/>
    <n v="287.5"/>
    <n v="1844269.6500000006"/>
    <s v="Cash"/>
    <m/>
    <m/>
  </r>
  <r>
    <x v="246"/>
    <x v="4"/>
    <x v="3"/>
    <x v="331"/>
    <s v="C00000010"/>
    <x v="9"/>
    <x v="131"/>
    <n v="1"/>
    <s v="T120"/>
    <x v="4"/>
    <d v="2023-01-22T00:00:00"/>
    <x v="7"/>
    <x v="4"/>
    <n v="440"/>
    <m/>
    <n v="440"/>
    <n v="1844709.6500000006"/>
    <s v="Cash"/>
    <m/>
    <m/>
  </r>
  <r>
    <x v="246"/>
    <x v="4"/>
    <x v="3"/>
    <x v="331"/>
    <s v="C00000010"/>
    <x v="9"/>
    <x v="150"/>
    <n v="4"/>
    <s v="T120"/>
    <x v="4"/>
    <d v="2023-01-22T00:00:00"/>
    <x v="7"/>
    <x v="4"/>
    <n v="420"/>
    <m/>
    <n v="420"/>
    <n v="1845129.6500000006"/>
    <s v="Cash"/>
    <m/>
    <m/>
  </r>
  <r>
    <x v="246"/>
    <x v="4"/>
    <x v="3"/>
    <x v="331"/>
    <s v="C00000010"/>
    <x v="9"/>
    <x v="151"/>
    <n v="4"/>
    <s v="T120"/>
    <x v="4"/>
    <d v="2023-01-22T00:00:00"/>
    <x v="7"/>
    <x v="4"/>
    <n v="220"/>
    <m/>
    <n v="220"/>
    <n v="1845349.6500000006"/>
    <s v="Cash"/>
    <m/>
    <m/>
  </r>
  <r>
    <x v="247"/>
    <x v="4"/>
    <x v="3"/>
    <x v="332"/>
    <s v="C00000021"/>
    <x v="21"/>
    <x v="15"/>
    <n v="1"/>
    <s v="Cash"/>
    <x v="0"/>
    <d v="2022-09-26T00:00:00"/>
    <x v="6"/>
    <x v="3"/>
    <n v="1936"/>
    <m/>
    <n v="1936"/>
    <n v="1847285.6500000006"/>
    <s v="Cash"/>
    <m/>
    <m/>
  </r>
  <r>
    <x v="247"/>
    <x v="4"/>
    <x v="3"/>
    <x v="332"/>
    <s v="C00000021"/>
    <x v="21"/>
    <x v="147"/>
    <n v="2"/>
    <s v="Cash"/>
    <x v="0"/>
    <d v="2022-09-26T00:00:00"/>
    <x v="6"/>
    <x v="3"/>
    <n v="658.6"/>
    <m/>
    <n v="658.6"/>
    <n v="1847944.2500000007"/>
    <s v="Cash"/>
    <m/>
    <m/>
  </r>
  <r>
    <x v="247"/>
    <x v="4"/>
    <x v="3"/>
    <x v="332"/>
    <s v="C00000021"/>
    <x v="21"/>
    <x v="152"/>
    <n v="1"/>
    <s v="Cash"/>
    <x v="0"/>
    <d v="2022-09-26T00:00:00"/>
    <x v="6"/>
    <x v="3"/>
    <n v="100"/>
    <m/>
    <n v="100"/>
    <n v="1848044.2500000007"/>
    <s v="Cash"/>
    <m/>
    <m/>
  </r>
  <r>
    <x v="247"/>
    <x v="4"/>
    <x v="3"/>
    <x v="332"/>
    <s v="C00000021"/>
    <x v="21"/>
    <x v="12"/>
    <n v="10"/>
    <s v="Cash"/>
    <x v="0"/>
    <d v="2022-09-26T00:00:00"/>
    <x v="6"/>
    <x v="3"/>
    <n v="625"/>
    <m/>
    <n v="625"/>
    <n v="1848669.2500000007"/>
    <s v="Cash"/>
    <m/>
    <m/>
  </r>
  <r>
    <x v="247"/>
    <x v="4"/>
    <x v="3"/>
    <x v="332"/>
    <s v="C00000021"/>
    <x v="21"/>
    <x v="153"/>
    <n v="6"/>
    <s v="Cash"/>
    <x v="0"/>
    <d v="2022-09-26T00:00:00"/>
    <x v="6"/>
    <x v="3"/>
    <n v="276"/>
    <m/>
    <n v="276"/>
    <n v="1848945.2500000007"/>
    <s v="Cash"/>
    <m/>
    <m/>
  </r>
  <r>
    <x v="247"/>
    <x v="4"/>
    <x v="3"/>
    <x v="333"/>
    <s v="C00000022"/>
    <x v="22"/>
    <x v="7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x v="139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x v="140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x v="156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x v="141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x v="106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x v="138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x v="131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x v="125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x v="15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x v="7"/>
    <x v="4"/>
    <n v="9130"/>
    <m/>
    <n v="9130"/>
    <n v="1875146.3500000008"/>
    <s v="Term"/>
    <m/>
    <m/>
  </r>
  <r>
    <x v="249"/>
    <x v="5"/>
    <x v="3"/>
    <x v="337"/>
    <s v="C00000010"/>
    <x v="9"/>
    <x v="148"/>
    <n v="10"/>
    <s v="T120"/>
    <x v="4"/>
    <d v="2023-01-29T00:00:00"/>
    <x v="7"/>
    <x v="4"/>
    <n v="2520"/>
    <m/>
    <n v="2520"/>
    <n v="1877666.3500000008"/>
    <s v="Term"/>
    <m/>
    <m/>
  </r>
  <r>
    <x v="249"/>
    <x v="5"/>
    <x v="3"/>
    <x v="337"/>
    <s v="C00000010"/>
    <x v="9"/>
    <x v="12"/>
    <n v="10"/>
    <s v="T120"/>
    <x v="4"/>
    <d v="2023-01-29T00:00:00"/>
    <x v="7"/>
    <x v="4"/>
    <n v="575"/>
    <m/>
    <n v="575"/>
    <n v="1878241.3500000008"/>
    <s v="Term"/>
    <m/>
    <m/>
  </r>
  <r>
    <x v="249"/>
    <x v="5"/>
    <x v="3"/>
    <x v="337"/>
    <s v="C00000010"/>
    <x v="9"/>
    <x v="131"/>
    <n v="1"/>
    <s v="T120"/>
    <x v="4"/>
    <d v="2023-01-29T00:00:00"/>
    <x v="7"/>
    <x v="4"/>
    <n v="420"/>
    <m/>
    <n v="420"/>
    <n v="1878661.3500000008"/>
    <s v="Term"/>
    <m/>
    <m/>
  </r>
  <r>
    <x v="249"/>
    <x v="5"/>
    <x v="3"/>
    <x v="337"/>
    <s v="C00000010"/>
    <x v="9"/>
    <x v="150"/>
    <n v="4"/>
    <s v="T120"/>
    <x v="4"/>
    <d v="2023-01-29T00:00:00"/>
    <x v="7"/>
    <x v="4"/>
    <n v="420"/>
    <m/>
    <n v="420"/>
    <n v="1879081.3500000008"/>
    <s v="Term"/>
    <m/>
    <m/>
  </r>
  <r>
    <x v="250"/>
    <x v="5"/>
    <x v="3"/>
    <x v="338"/>
    <s v="C00000020"/>
    <x v="19"/>
    <x v="120"/>
    <n v="15"/>
    <s v="Cash"/>
    <x v="0"/>
    <d v="2022-10-03T00:00:00"/>
    <x v="3"/>
    <x v="3"/>
    <n v="27060"/>
    <m/>
    <n v="27060"/>
    <n v="1906141.3500000008"/>
    <s v="Cash"/>
    <m/>
    <m/>
  </r>
  <r>
    <x v="250"/>
    <x v="5"/>
    <x v="3"/>
    <x v="338"/>
    <s v="C00000020"/>
    <x v="19"/>
    <x v="157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x v="158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x v="12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x v="159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x v="160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x v="15"/>
    <n v="1"/>
    <s v="Cash"/>
    <x v="0"/>
    <d v="2022-10-01T00:00:00"/>
    <x v="3"/>
    <x v="3"/>
    <n v="1936"/>
    <m/>
    <n v="1936"/>
    <n v="1929189.8500000008"/>
    <s v="Cash"/>
    <m/>
    <m/>
  </r>
  <r>
    <x v="251"/>
    <x v="5"/>
    <x v="3"/>
    <x v="339"/>
    <s v="C00000021"/>
    <x v="21"/>
    <x v="152"/>
    <n v="1"/>
    <s v="Cash"/>
    <x v="0"/>
    <d v="2022-10-01T00:00:00"/>
    <x v="3"/>
    <x v="3"/>
    <n v="100"/>
    <m/>
    <n v="100"/>
    <n v="1929289.8500000008"/>
    <s v="Cash"/>
    <m/>
    <m/>
  </r>
  <r>
    <x v="251"/>
    <x v="5"/>
    <x v="3"/>
    <x v="339"/>
    <s v="C00000021"/>
    <x v="21"/>
    <x v="12"/>
    <n v="5"/>
    <s v="Cash"/>
    <x v="0"/>
    <d v="2022-10-01T00:00:00"/>
    <x v="3"/>
    <x v="3"/>
    <n v="312.5"/>
    <m/>
    <n v="312.5"/>
    <n v="1929602.3500000008"/>
    <s v="Cash"/>
    <m/>
    <m/>
  </r>
  <r>
    <x v="251"/>
    <x v="5"/>
    <x v="3"/>
    <x v="339"/>
    <s v="C00000021"/>
    <x v="21"/>
    <x v="129"/>
    <n v="6"/>
    <s v="Cash"/>
    <x v="0"/>
    <d v="2022-10-01T00:00:00"/>
    <x v="3"/>
    <x v="3"/>
    <n v="288"/>
    <m/>
    <n v="288"/>
    <n v="1929890.3500000008"/>
    <s v="Cash"/>
    <m/>
    <m/>
  </r>
  <r>
    <x v="252"/>
    <x v="5"/>
    <x v="3"/>
    <x v="340"/>
    <s v="C00000003"/>
    <x v="2"/>
    <x v="15"/>
    <n v="1"/>
    <s v="T45"/>
    <x v="1"/>
    <d v="2022-11-16T00:00:00"/>
    <x v="5"/>
    <x v="3"/>
    <n v="2024"/>
    <m/>
    <n v="2024"/>
    <n v="1931914.3500000008"/>
    <s v="Term"/>
    <m/>
    <m/>
  </r>
  <r>
    <x v="252"/>
    <x v="5"/>
    <x v="3"/>
    <x v="340"/>
    <s v="C00000003"/>
    <x v="2"/>
    <x v="12"/>
    <n v="3"/>
    <s v="T45"/>
    <x v="1"/>
    <d v="2022-11-16T00:00:00"/>
    <x v="5"/>
    <x v="3"/>
    <n v="195"/>
    <m/>
    <n v="195"/>
    <n v="1932109.3500000008"/>
    <s v="Term"/>
    <m/>
    <m/>
  </r>
  <r>
    <x v="252"/>
    <x v="5"/>
    <x v="3"/>
    <x v="340"/>
    <s v="C00000003"/>
    <x v="2"/>
    <x v="4"/>
    <n v="6"/>
    <s v="T45"/>
    <x v="1"/>
    <d v="2022-11-16T00:00:00"/>
    <x v="5"/>
    <x v="3"/>
    <n v="630"/>
    <m/>
    <n v="630"/>
    <n v="1932739.3500000008"/>
    <s v="Term"/>
    <m/>
    <m/>
  </r>
  <r>
    <x v="252"/>
    <x v="5"/>
    <x v="3"/>
    <x v="341"/>
    <s v="C00000003"/>
    <x v="2"/>
    <x v="15"/>
    <n v="2"/>
    <s v="T45"/>
    <x v="1"/>
    <d v="2022-11-16T00:00:00"/>
    <x v="5"/>
    <x v="3"/>
    <n v="4048"/>
    <m/>
    <n v="4048"/>
    <n v="1936787.3500000008"/>
    <s v="Term"/>
    <m/>
    <m/>
  </r>
  <r>
    <x v="253"/>
    <x v="5"/>
    <x v="3"/>
    <x v="342"/>
    <s v="C00000006"/>
    <x v="5"/>
    <x v="120"/>
    <n v="1"/>
    <s v="Cash"/>
    <x v="0"/>
    <d v="2022-10-11T00:00:00"/>
    <x v="3"/>
    <x v="3"/>
    <n v="1958"/>
    <m/>
    <n v="1958"/>
    <n v="1938745.3500000008"/>
    <s v="Cash"/>
    <m/>
    <m/>
  </r>
  <r>
    <x v="253"/>
    <x v="5"/>
    <x v="3"/>
    <x v="342"/>
    <s v="C00000006"/>
    <x v="5"/>
    <x v="155"/>
    <n v="1"/>
    <s v="Cash"/>
    <x v="0"/>
    <d v="2022-10-11T00:00:00"/>
    <x v="3"/>
    <x v="3"/>
    <n v="279"/>
    <m/>
    <n v="279"/>
    <n v="1939024.3500000008"/>
    <s v="Cash"/>
    <m/>
    <m/>
  </r>
  <r>
    <x v="253"/>
    <x v="5"/>
    <x v="3"/>
    <x v="343"/>
    <s v="C00000019"/>
    <x v="18"/>
    <x v="120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x v="157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x v="139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x v="128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x v="12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x v="159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x v="160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x v="15"/>
    <n v="1"/>
    <s v="Cash"/>
    <x v="0"/>
    <d v="2022-10-13T00:00:00"/>
    <x v="3"/>
    <x v="3"/>
    <n v="1936"/>
    <m/>
    <n v="1936"/>
    <n v="1954263.9500000009"/>
    <s v="Cash"/>
    <m/>
    <m/>
  </r>
  <r>
    <x v="254"/>
    <x v="5"/>
    <x v="3"/>
    <x v="345"/>
    <s v="C00000021"/>
    <x v="21"/>
    <x v="157"/>
    <n v="2"/>
    <s v="Cash"/>
    <x v="0"/>
    <d v="2022-10-13T00:00:00"/>
    <x v="3"/>
    <x v="3"/>
    <n v="534"/>
    <m/>
    <n v="534"/>
    <n v="1954797.9500000009"/>
    <s v="Cash"/>
    <m/>
    <m/>
  </r>
  <r>
    <x v="254"/>
    <x v="5"/>
    <x v="3"/>
    <x v="345"/>
    <s v="C00000021"/>
    <x v="21"/>
    <x v="152"/>
    <n v="1"/>
    <s v="Cash"/>
    <x v="0"/>
    <d v="2022-10-13T00:00:00"/>
    <x v="3"/>
    <x v="3"/>
    <n v="100"/>
    <m/>
    <n v="100"/>
    <n v="1954897.9500000009"/>
    <s v="Cash"/>
    <m/>
    <m/>
  </r>
  <r>
    <x v="255"/>
    <x v="5"/>
    <x v="3"/>
    <x v="346"/>
    <s v="C00000010"/>
    <x v="9"/>
    <x v="45"/>
    <n v="5"/>
    <s v="T120"/>
    <x v="4"/>
    <d v="2023-02-12T00:00:00"/>
    <x v="8"/>
    <x v="4"/>
    <n v="9020"/>
    <m/>
    <n v="9020"/>
    <n v="1963917.9500000009"/>
    <s v="Term"/>
    <m/>
    <m/>
  </r>
  <r>
    <x v="255"/>
    <x v="5"/>
    <x v="3"/>
    <x v="346"/>
    <s v="C00000010"/>
    <x v="9"/>
    <x v="148"/>
    <n v="5"/>
    <s v="T120"/>
    <x v="4"/>
    <d v="2023-02-12T00:00:00"/>
    <x v="8"/>
    <x v="4"/>
    <n v="1245"/>
    <m/>
    <n v="1245"/>
    <n v="1965162.9500000009"/>
    <s v="Term"/>
    <m/>
    <m/>
  </r>
  <r>
    <x v="255"/>
    <x v="5"/>
    <x v="3"/>
    <x v="346"/>
    <s v="C00000010"/>
    <x v="9"/>
    <x v="12"/>
    <n v="10"/>
    <s v="T120"/>
    <x v="4"/>
    <d v="2023-02-12T00:00:00"/>
    <x v="8"/>
    <x v="4"/>
    <n v="575"/>
    <m/>
    <n v="575"/>
    <n v="1965737.9500000009"/>
    <s v="Term"/>
    <m/>
    <m/>
  </r>
  <r>
    <x v="255"/>
    <x v="5"/>
    <x v="3"/>
    <x v="346"/>
    <s v="C00000010"/>
    <x v="9"/>
    <x v="150"/>
    <n v="4"/>
    <s v="T120"/>
    <x v="4"/>
    <d v="2023-02-12T00:00:00"/>
    <x v="8"/>
    <x v="4"/>
    <n v="420"/>
    <m/>
    <n v="420"/>
    <n v="1966157.9500000009"/>
    <s v="Term"/>
    <m/>
    <m/>
  </r>
  <r>
    <x v="255"/>
    <x v="5"/>
    <x v="3"/>
    <x v="346"/>
    <s v="C00000010"/>
    <x v="9"/>
    <x v="151"/>
    <n v="4"/>
    <s v="T120"/>
    <x v="4"/>
    <d v="2023-02-12T00:00:00"/>
    <x v="8"/>
    <x v="4"/>
    <n v="220"/>
    <m/>
    <n v="220"/>
    <n v="1966377.9500000009"/>
    <s v="Term"/>
    <m/>
    <m/>
  </r>
  <r>
    <x v="256"/>
    <x v="5"/>
    <x v="3"/>
    <x v="347"/>
    <s v="C00000026"/>
    <x v="26"/>
    <x v="118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x v="8"/>
    <x v="4"/>
    <n v="395"/>
    <m/>
    <n v="395"/>
    <n v="1970372.9500000009"/>
    <s v="Term"/>
    <m/>
    <m/>
  </r>
  <r>
    <x v="257"/>
    <x v="5"/>
    <x v="3"/>
    <x v="349"/>
    <s v="C00000009"/>
    <x v="8"/>
    <x v="139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x v="140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x v="120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x v="96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x v="112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x v="163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x v="106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x v="118"/>
    <n v="1"/>
    <s v="Cash"/>
    <x v="0"/>
    <d v="2022-10-21T00:00:00"/>
    <x v="3"/>
    <x v="3"/>
    <n v="1936"/>
    <m/>
    <n v="1936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3"/>
    <n v="1068"/>
    <m/>
    <n v="1068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x v="157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x v="152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x v="12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x v="157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x v="158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x v="164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x v="12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x v="159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x v="160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x v="15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x v="100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x v="160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x v="165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x v="120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x v="96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x v="45"/>
    <n v="5"/>
    <s v="T120"/>
    <x v="4"/>
    <d v="2023-03-01T00:00:00"/>
    <x v="9"/>
    <x v="4"/>
    <n v="9020"/>
    <m/>
    <n v="9020"/>
    <n v="2072315.850000001"/>
    <s v="Term"/>
    <m/>
    <m/>
  </r>
  <r>
    <x v="263"/>
    <x v="6"/>
    <x v="3"/>
    <x v="358"/>
    <s v="C00000010"/>
    <x v="9"/>
    <x v="148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x v="12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x v="150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x v="120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x v="112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x v="140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x v="106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x v="5"/>
    <x v="3"/>
    <n v="1141"/>
    <m/>
    <n v="1141"/>
    <n v="2081476.050000001"/>
    <s v="Cash"/>
    <m/>
    <m/>
  </r>
  <r>
    <x v="267"/>
    <x v="6"/>
    <x v="3"/>
    <x v="362"/>
    <s v="C00000022"/>
    <x v="22"/>
    <x v="123"/>
    <n v="1"/>
    <s v="Cash"/>
    <x v="0"/>
    <d v="2022-11-07T00:00:00"/>
    <x v="5"/>
    <x v="3"/>
    <n v="175"/>
    <m/>
    <n v="175"/>
    <n v="2081651.050000001"/>
    <s v="Cash"/>
    <m/>
    <m/>
  </r>
  <r>
    <x v="268"/>
    <x v="6"/>
    <x v="3"/>
    <x v="363"/>
    <s v="C00000031"/>
    <x v="31"/>
    <x v="168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x v="100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x v="106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x v="120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x v="157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x v="158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x v="12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x v="159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x v="106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x v="118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x v="112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x v="163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x v="156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x v="141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x v="106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x v="137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x v="131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x v="125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x v="104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x v="120"/>
    <n v="2"/>
    <s v="Cash"/>
    <x v="0"/>
    <d v="2022-11-15T00:00:00"/>
    <x v="5"/>
    <x v="3"/>
    <n v="3872"/>
    <m/>
    <n v="3872"/>
    <n v="2122441.1500000008"/>
    <s v="Cash"/>
    <m/>
    <m/>
  </r>
  <r>
    <x v="272"/>
    <x v="6"/>
    <x v="3"/>
    <x v="367"/>
    <s v="C00000019"/>
    <x v="18"/>
    <x v="112"/>
    <n v="2"/>
    <s v="Cash"/>
    <x v="0"/>
    <d v="2022-11-15T00:00:00"/>
    <x v="5"/>
    <x v="3"/>
    <n v="961.2"/>
    <m/>
    <n v="961.2"/>
    <n v="2123402.350000001"/>
    <s v="Cash"/>
    <m/>
    <m/>
  </r>
  <r>
    <x v="272"/>
    <x v="6"/>
    <x v="3"/>
    <x v="367"/>
    <s v="C00000019"/>
    <x v="18"/>
    <x v="52"/>
    <n v="1"/>
    <s v="Cash"/>
    <x v="0"/>
    <d v="2022-11-15T00:00:00"/>
    <x v="5"/>
    <x v="3"/>
    <n v="450"/>
    <m/>
    <n v="450"/>
    <n v="2123852.350000001"/>
    <s v="Cash"/>
    <m/>
    <m/>
  </r>
  <r>
    <x v="273"/>
    <x v="6"/>
    <x v="3"/>
    <x v="368"/>
    <s v="C00000019"/>
    <x v="18"/>
    <x v="4"/>
    <n v="1"/>
    <s v="Cash"/>
    <x v="0"/>
    <d v="2022-11-17T00:00:00"/>
    <x v="5"/>
    <x v="3"/>
    <n v="105"/>
    <m/>
    <n v="105"/>
    <n v="2123957.350000001"/>
    <s v="Cash"/>
    <m/>
    <m/>
  </r>
  <r>
    <x v="274"/>
    <x v="6"/>
    <x v="3"/>
    <x v="369"/>
    <s v="C00000001"/>
    <x v="0"/>
    <x v="118"/>
    <n v="1"/>
    <s v="Cash"/>
    <x v="0"/>
    <d v="2022-11-22T00:00:00"/>
    <x v="5"/>
    <x v="3"/>
    <n v="1936"/>
    <m/>
    <n v="1936"/>
    <n v="2125893.350000001"/>
    <s v="Cash"/>
    <m/>
    <m/>
  </r>
  <r>
    <x v="274"/>
    <x v="6"/>
    <x v="3"/>
    <x v="370"/>
    <s v="C00000031"/>
    <x v="30"/>
    <x v="167"/>
    <n v="3"/>
    <s v="Cash"/>
    <x v="0"/>
    <d v="2022-11-22T00:00:00"/>
    <x v="5"/>
    <x v="3"/>
    <n v="780"/>
    <n v="-780"/>
    <n v="0"/>
    <n v="2126673.350000001"/>
    <s v="Cash"/>
    <m/>
    <m/>
  </r>
  <r>
    <x v="274"/>
    <x v="6"/>
    <x v="3"/>
    <x v="371"/>
    <s v="C00000020"/>
    <x v="19"/>
    <x v="120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x v="157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x v="172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x v="12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x v="159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x v="173"/>
    <n v="6"/>
    <s v="Cash"/>
    <x v="0"/>
    <d v="2022-11-22T00:00:00"/>
    <x v="5"/>
    <x v="3"/>
    <n v="453.59999999999997"/>
    <m/>
    <n v="453.59999999999997"/>
    <n v="2143909.9500000011"/>
    <s v="Cash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x v="0"/>
    <d v="2022-05-14T00:00:00"/>
    <x v="11"/>
    <x v="3"/>
    <n v="6270"/>
    <n v="-6126.3"/>
    <n v="143.69999999999982"/>
    <n v="1401139.4500000002"/>
    <s v="Cash"/>
    <s v="Trsf 17/11/22 RM6,000.00(RM2,626.30partial), Trsf 28/11/22 RM2,500.00, Trsf 29/11/22 RM1,000.00"/>
    <m/>
  </r>
  <r>
    <x v="197"/>
    <x v="11"/>
    <x v="3"/>
    <x v="264"/>
    <s v="C00000020"/>
    <x v="19"/>
    <s v="RM CSM 450 (60Kg) 64m(L) x 2080mm(W)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s v="RJ Woven Roving E-600gm 1000mm (40Kg)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s v="RA Talcum Powder (25kg)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s v="RM CSM 450 (60Kg) 64m(L) x 2080mm(W)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s v="RJ Woven Roving E-600gm 1000mm (40Kg)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s v="RA Talcum Powder (25kg)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s v="RM Pigment Smooth Cream (25kg)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s v="RM CSM 450 (60Kg) 64m(L) x 2080mm(W)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s v="RJ Woven Roving E-600gm 1000mm (40Kg)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s v="RA Talcum Powder (25kg)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s v="RM CSM 450 64m(L) 1040mm(W) (30Kg)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s v="RJ Woven Roving E-600gm 1000mm (40Kg)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s v="RA Talcum Powder (25kg)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s v="RM CSM 450 64m(L) 1040mm(W) (30Kg)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s v="RJ Woven Roving E-600gm 1000mm (40Kg)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s v="RA  Woven Roing 600 1120mm (45kg)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s v="RM Talcum Powder (25kg)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s v="RM CSM 450 64m(L) 1040mm(W) (30Kg)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s v="RA  Woven Roing 600 1120mm (45kg)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s v="RM Talcum Powder (25kg)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s v="RM Pigment Smooth Cream (25kg)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s v="RM CSM 450 64m(L) 1040mm(W) (30Kg)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s v="RA  Woven Roing 600 1120mm (45kg)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s v="RM Talcum Powder (25kg)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s v="RM Pigment Smooth Cream (25kg)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s v="RM CSM 450 64m(L) 1040mm(W) (30Kg)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s v="RA  Woven Roing 600 1120mm (45kg)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s v="RM Talcum Powder (25kg)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s v="RM CSM 450 64m(L) 1040mm(W) (30Kg)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s v="RA  Woven Roing 600 1120mm (45kg)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s v="RM Talcum Powder (25kg)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x v="3"/>
    <d v="2022-08-13T00:00:00"/>
    <x v="2"/>
    <x v="3"/>
    <n v="3960"/>
    <m/>
    <n v="3960"/>
    <n v="1561541.6500000004"/>
    <s v="Term"/>
    <m/>
    <m/>
  </r>
  <r>
    <x v="215"/>
    <x v="1"/>
    <x v="3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s v="RM CSM 450 64m(L) 1040mm(W) (30Kg)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s v="RA  Woven Roing 600 1120mm (45kg)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s v="RM Talcum Powder (25kg)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s v="RM Pigment Smooth Cream (25kg)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s v="RJ Mepoxe (5kg)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s v="RM CSM 450 64m(L) 1040mm(W) (30Kg)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s v="RA  Woven Roing 600 1120mm (45kg)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s v="RM Talcum Powder (25kg)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s v="RM CSM 450 64m(L) 1040mm(W) (30Kg)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s v="RA  Woven Roing 600 1120mm (45kg)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s v="RM Talcum Powder (25kg)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s v="RM CSM 450 64m(L) 1040mm(W) (30Kg)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s v="RJ Woven Roving E-600gm 1000mm (40Kg)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s v="RM Talcum Powder (25kg)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s v="RM Pigment Smooth Cream (25kg)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s v="RJ Mepoxe (5kg)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s v="RM CSM 450 64m(L) 1040mm(W) (30Kg)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s v="RA  Woven Roing 600 1120mm (45kg)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s v="RM Nor 3338W (220Kg)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s v="RM CSM 450 64m(L) 1040mm(W) (30Kg)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s v="RJ Woven Roving E-600gm 1000mm (40Kg)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s v="RM Talcum Powder (25kg)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s v="RA CSM 450 GSM JUSHI 79m(L) X 1040mm(W) (37kg)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s v="RJ Woven Roving E-600gm 1000mm (40Kg)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s v="RM Talcum Powder (25kg)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s v="RM CSM 450 64m(L) 1040mm(W) (30Kg)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s v="RJ Woven Roving E-600gm 1000mm (40Kg)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s v="RM Talcum Powder (25kg)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s v="RM Pigment Smooth Cream (25kg)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s v="RA CSM 450 Jushi 64m(L) x 1040mm(W) (37Kg)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s v="RJ Woven Roving E-600gm 1000mm (40Kg)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s v="RM Talcum Powder (25kg)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s v="RM Gelcoat GPH (20kg)"/>
    <n v="3"/>
    <s v="T60"/>
    <x v="3"/>
    <d v="2022-10-22T00:00:00"/>
    <x v="3"/>
    <x v="3"/>
    <n v="762"/>
    <m/>
    <n v="762"/>
    <n v="1740552.0500000005"/>
    <s v="Term"/>
    <m/>
    <m/>
  </r>
  <r>
    <x v="236"/>
    <x v="3"/>
    <x v="3"/>
    <x v="317"/>
    <s v="C00000010"/>
    <x v="9"/>
    <s v="RM Resin 3338AW (220kg)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x v="0"/>
    <d v="2022-09-02T00:00:00"/>
    <x v="6"/>
    <x v="3"/>
    <n v="5742"/>
    <m/>
    <n v="5742"/>
    <n v="1774107.8500000006"/>
    <s v="Cash"/>
    <m/>
    <m/>
  </r>
  <r>
    <x v="238"/>
    <x v="4"/>
    <x v="3"/>
    <x v="320"/>
    <s v="C00000020"/>
    <x v="19"/>
    <s v="RM CSM 450 Jushi 64m(L) X 1860mm(W) (67kg)"/>
    <n v="4"/>
    <s v="Cash"/>
    <x v="0"/>
    <d v="2022-09-02T00:00:00"/>
    <x v="6"/>
    <x v="3"/>
    <n v="2358.4"/>
    <m/>
    <n v="2358.4"/>
    <n v="1776466.2500000005"/>
    <s v="Cash"/>
    <m/>
    <m/>
  </r>
  <r>
    <x v="238"/>
    <x v="4"/>
    <x v="3"/>
    <x v="320"/>
    <s v="C00000020"/>
    <x v="19"/>
    <s v="RJ Woven Roving E-600gm 1000mm (40Kg)"/>
    <n v="4"/>
    <s v="Cash"/>
    <x v="0"/>
    <d v="2022-09-02T00:00:00"/>
    <x v="6"/>
    <x v="3"/>
    <n v="1056"/>
    <m/>
    <n v="1056"/>
    <n v="1777522.2500000005"/>
    <s v="Cash"/>
    <m/>
    <m/>
  </r>
  <r>
    <x v="238"/>
    <x v="4"/>
    <x v="3"/>
    <x v="320"/>
    <s v="C00000020"/>
    <x v="19"/>
    <s v="RA Talcum Powder (25kg)"/>
    <n v="3"/>
    <s v="Cash"/>
    <x v="0"/>
    <d v="2022-09-02T00:00:00"/>
    <x v="6"/>
    <x v="3"/>
    <n v="187.5"/>
    <m/>
    <n v="187.5"/>
    <n v="1777709.7500000005"/>
    <s v="Cash"/>
    <m/>
    <m/>
  </r>
  <r>
    <x v="239"/>
    <x v="4"/>
    <x v="3"/>
    <x v="321"/>
    <s v="C00000009"/>
    <x v="8"/>
    <s v="RM Nor 3338W (220Kg)"/>
    <n v="2"/>
    <s v="T60"/>
    <x v="3"/>
    <d v="2022-11-04T00:00:00"/>
    <x v="5"/>
    <x v="3"/>
    <n v="3784"/>
    <m/>
    <n v="3784"/>
    <n v="1781493.7500000005"/>
    <s v="Term"/>
    <m/>
    <m/>
  </r>
  <r>
    <x v="240"/>
    <x v="4"/>
    <x v="3"/>
    <x v="322"/>
    <s v="C00000020"/>
    <x v="19"/>
    <s v="RM Resin 3317AW (220Kg)"/>
    <n v="3"/>
    <s v="Cash"/>
    <x v="0"/>
    <d v="2022-09-06T00:00:00"/>
    <x v="6"/>
    <x v="3"/>
    <n v="5742"/>
    <m/>
    <n v="5742"/>
    <n v="1787235.7500000005"/>
    <s v="Cash"/>
    <m/>
    <m/>
  </r>
  <r>
    <x v="240"/>
    <x v="4"/>
    <x v="3"/>
    <x v="322"/>
    <s v="C00000020"/>
    <x v="19"/>
    <s v="RM CSM 450 Jushi 64m(L) X 1860mm(W) (67kg)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x v="4"/>
    <x v="3"/>
    <x v="322"/>
    <s v="C00000020"/>
    <x v="19"/>
    <s v="RJ Woven Roving E-600gm 1000mm (40Kg)"/>
    <n v="6"/>
    <s v="Cash"/>
    <x v="0"/>
    <d v="2022-09-06T00:00:00"/>
    <x v="6"/>
    <x v="3"/>
    <n v="1584"/>
    <m/>
    <n v="1584"/>
    <n v="1792357.3500000006"/>
    <s v="Cash"/>
    <m/>
    <m/>
  </r>
  <r>
    <x v="240"/>
    <x v="4"/>
    <x v="3"/>
    <x v="322"/>
    <s v="C00000020"/>
    <x v="19"/>
    <s v="RA Talcum Powder (25kg)"/>
    <n v="4"/>
    <s v="Cash"/>
    <x v="0"/>
    <d v="2022-09-06T00:00:00"/>
    <x v="6"/>
    <x v="3"/>
    <n v="250"/>
    <m/>
    <n v="250"/>
    <n v="1792607.3500000006"/>
    <s v="Cash"/>
    <m/>
    <m/>
  </r>
  <r>
    <x v="240"/>
    <x v="4"/>
    <x v="3"/>
    <x v="322"/>
    <s v="C00000020"/>
    <x v="19"/>
    <s v="RJ Mepoxe (5kg)"/>
    <n v="4"/>
    <s v="Cash"/>
    <x v="0"/>
    <d v="2022-09-06T00:00:00"/>
    <x v="6"/>
    <x v="3"/>
    <n v="340"/>
    <m/>
    <n v="340"/>
    <n v="1792947.3500000006"/>
    <s v="Cash"/>
    <m/>
    <m/>
  </r>
  <r>
    <x v="241"/>
    <x v="4"/>
    <x v="3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x v="0"/>
    <d v="2022-09-09T00:00:00"/>
    <x v="6"/>
    <x v="3"/>
    <n v="1914"/>
    <m/>
    <n v="1914"/>
    <n v="1797313.3500000006"/>
    <s v="Cash"/>
    <m/>
    <m/>
  </r>
  <r>
    <x v="241"/>
    <x v="4"/>
    <x v="3"/>
    <x v="325"/>
    <s v="C00000021"/>
    <x v="21"/>
    <s v="RM Resin 3317AW (220Kg)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x v="0"/>
    <d v="2022-09-13T00:00:00"/>
    <x v="6"/>
    <x v="3"/>
    <n v="7392"/>
    <m/>
    <n v="7392"/>
    <n v="1806956.3500000006"/>
    <s v="Cash"/>
    <m/>
    <m/>
  </r>
  <r>
    <x v="242"/>
    <x v="4"/>
    <x v="3"/>
    <x v="326"/>
    <s v="C00000020"/>
    <x v="19"/>
    <s v="RM CSM 450 Jushi 64m(L) X 1860mm(W) (67kg)"/>
    <n v="5"/>
    <s v="Cash"/>
    <x v="0"/>
    <d v="2022-09-13T00:00:00"/>
    <x v="6"/>
    <x v="3"/>
    <n v="2881"/>
    <m/>
    <n v="2881"/>
    <n v="1809837.3500000006"/>
    <s v="Cash"/>
    <m/>
    <m/>
  </r>
  <r>
    <x v="242"/>
    <x v="4"/>
    <x v="3"/>
    <x v="326"/>
    <s v="C00000020"/>
    <x v="19"/>
    <s v="RJ Woven Roving E-600gm 1000mm (40Kg)"/>
    <n v="5"/>
    <s v="Cash"/>
    <x v="0"/>
    <d v="2022-09-13T00:00:00"/>
    <x v="6"/>
    <x v="3"/>
    <n v="1300"/>
    <m/>
    <n v="1300"/>
    <n v="1811137.3500000006"/>
    <s v="Cash"/>
    <m/>
    <m/>
  </r>
  <r>
    <x v="242"/>
    <x v="4"/>
    <x v="3"/>
    <x v="326"/>
    <s v="C00000020"/>
    <x v="19"/>
    <s v="RA Talcum Powder (25kg)"/>
    <n v="4"/>
    <s v="Cash"/>
    <x v="0"/>
    <d v="2022-09-13T00:00:00"/>
    <x v="6"/>
    <x v="3"/>
    <n v="250"/>
    <m/>
    <n v="250"/>
    <n v="1811387.3500000006"/>
    <s v="Cash"/>
    <m/>
    <m/>
  </r>
  <r>
    <x v="242"/>
    <x v="4"/>
    <x v="3"/>
    <x v="326"/>
    <s v="C00000020"/>
    <x v="19"/>
    <s v="RJ Mepoxe (5kg)"/>
    <n v="4"/>
    <s v="Cash"/>
    <x v="0"/>
    <d v="2022-09-13T00:00:00"/>
    <x v="6"/>
    <x v="3"/>
    <n v="340"/>
    <m/>
    <n v="340"/>
    <n v="1811727.3500000006"/>
    <s v="Cash"/>
    <m/>
    <m/>
  </r>
  <r>
    <x v="242"/>
    <x v="4"/>
    <x v="3"/>
    <x v="326"/>
    <s v="C00000020"/>
    <x v="19"/>
    <s v="RM Pigment Smooth Cream (25kg)"/>
    <n v="1"/>
    <s v="Cash"/>
    <x v="0"/>
    <d v="2022-09-13T00:00:00"/>
    <x v="6"/>
    <x v="3"/>
    <n v="1000"/>
    <m/>
    <n v="1000"/>
    <n v="1812727.3500000006"/>
    <s v="Cash"/>
    <m/>
    <m/>
  </r>
  <r>
    <x v="242"/>
    <x v="4"/>
    <x v="3"/>
    <x v="327"/>
    <s v="C00000020"/>
    <x v="19"/>
    <s v="RM Nor 3338W (220Kg)"/>
    <n v="4"/>
    <s v="Cash"/>
    <x v="0"/>
    <d v="2022-09-13T00:00:00"/>
    <x v="6"/>
    <x v="3"/>
    <n v="7392"/>
    <m/>
    <n v="7392"/>
    <n v="1820119.3500000006"/>
    <s v="Cash"/>
    <m/>
    <m/>
  </r>
  <r>
    <x v="242"/>
    <x v="4"/>
    <x v="3"/>
    <x v="327"/>
    <s v="C00000020"/>
    <x v="19"/>
    <s v="RM CSM 450 Jushi 64m(L) X 1860mm(W) (67kg)"/>
    <n v="5"/>
    <s v="Cash"/>
    <x v="0"/>
    <d v="2022-09-13T00:00:00"/>
    <x v="6"/>
    <x v="3"/>
    <n v="2881"/>
    <m/>
    <n v="2881"/>
    <n v="1823000.3500000006"/>
    <s v="Cash"/>
    <m/>
    <m/>
  </r>
  <r>
    <x v="242"/>
    <x v="4"/>
    <x v="3"/>
    <x v="327"/>
    <s v="C00000020"/>
    <x v="19"/>
    <s v="RJ Woven Roving E-600gm 1000mm (40Kg)"/>
    <n v="5"/>
    <s v="Cash"/>
    <x v="0"/>
    <d v="2022-09-13T00:00:00"/>
    <x v="6"/>
    <x v="3"/>
    <n v="1300"/>
    <m/>
    <n v="1300"/>
    <n v="1824300.3500000006"/>
    <s v="Cash"/>
    <m/>
    <m/>
  </r>
  <r>
    <x v="242"/>
    <x v="4"/>
    <x v="3"/>
    <x v="327"/>
    <s v="C00000020"/>
    <x v="19"/>
    <s v="RA Talcum Powder (25kg)"/>
    <n v="4"/>
    <s v="Cash"/>
    <x v="0"/>
    <d v="2022-09-13T00:00:00"/>
    <x v="6"/>
    <x v="3"/>
    <n v="250"/>
    <m/>
    <n v="250"/>
    <n v="1824550.3500000006"/>
    <s v="Cash"/>
    <m/>
    <m/>
  </r>
  <r>
    <x v="243"/>
    <x v="4"/>
    <x v="3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x v="0"/>
    <d v="2022-09-15T00:00:00"/>
    <x v="6"/>
    <x v="3"/>
    <n v="1936"/>
    <m/>
    <n v="1936"/>
    <n v="1828326.3500000006"/>
    <s v="Cash"/>
    <m/>
    <m/>
  </r>
  <r>
    <x v="244"/>
    <x v="4"/>
    <x v="3"/>
    <x v="329"/>
    <s v="C00000021"/>
    <x v="21"/>
    <s v="RA CSM 450 Jushi 64m(L) x 1040mm(W) (37Kg)"/>
    <n v="4"/>
    <s v="Cash"/>
    <x v="0"/>
    <d v="2022-09-15T00:00:00"/>
    <x v="6"/>
    <x v="3"/>
    <n v="1317.2"/>
    <m/>
    <n v="1317.2"/>
    <n v="1829643.5500000005"/>
    <s v="Cash"/>
    <m/>
    <m/>
  </r>
  <r>
    <x v="244"/>
    <x v="4"/>
    <x v="3"/>
    <x v="329"/>
    <s v="C00000021"/>
    <x v="21"/>
    <s v="RJ Mepoxe (5kg)"/>
    <n v="1"/>
    <s v="Cash"/>
    <x v="0"/>
    <d v="2022-09-15T00:00:00"/>
    <x v="6"/>
    <x v="3"/>
    <n v="90"/>
    <m/>
    <n v="90"/>
    <n v="1829733.5500000005"/>
    <s v="Cash"/>
    <m/>
    <m/>
  </r>
  <r>
    <x v="244"/>
    <x v="4"/>
    <x v="3"/>
    <x v="329"/>
    <s v="C00000021"/>
    <x v="21"/>
    <s v="RA Talcum Powder (25kg)"/>
    <n v="5"/>
    <s v="Cash"/>
    <x v="0"/>
    <d v="2022-09-15T00:00:00"/>
    <x v="6"/>
    <x v="3"/>
    <n v="312.5"/>
    <m/>
    <n v="312.5"/>
    <n v="1830046.0500000005"/>
    <s v="Cash"/>
    <m/>
    <m/>
  </r>
  <r>
    <x v="245"/>
    <x v="4"/>
    <x v="3"/>
    <x v="330"/>
    <s v="C00000019"/>
    <x v="18"/>
    <s v="RM Nor 3338W (220Kg)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x v="4"/>
    <d v="2023-01-22T00:00:00"/>
    <x v="7"/>
    <x v="4"/>
    <n v="9130"/>
    <n v="-179.4"/>
    <n v="8950.6"/>
    <n v="1842722.1500000006"/>
    <s v="Term"/>
    <m/>
    <m/>
  </r>
  <r>
    <x v="246"/>
    <x v="4"/>
    <x v="3"/>
    <x v="331"/>
    <s v="C00000010"/>
    <x v="9"/>
    <s v="RA CSM 450 64m(L) 1040mm(W) (30Kg)"/>
    <n v="5"/>
    <s v="T120"/>
    <x v="4"/>
    <d v="2023-01-22T00:00:00"/>
    <x v="7"/>
    <x v="4"/>
    <n v="1260"/>
    <m/>
    <n v="1260"/>
    <n v="1843982.1500000006"/>
    <s v="Term"/>
    <m/>
    <m/>
  </r>
  <r>
    <x v="246"/>
    <x v="4"/>
    <x v="3"/>
    <x v="331"/>
    <s v="C00000010"/>
    <x v="9"/>
    <s v="RA Talcum Powder (25kg)"/>
    <n v="5"/>
    <s v="T120"/>
    <x v="4"/>
    <d v="2023-01-22T00:00:00"/>
    <x v="7"/>
    <x v="4"/>
    <n v="287.5"/>
    <m/>
    <n v="287.5"/>
    <n v="1844269.6500000006"/>
    <s v="Term"/>
    <m/>
    <m/>
  </r>
  <r>
    <x v="246"/>
    <x v="4"/>
    <x v="3"/>
    <x v="331"/>
    <s v="C00000010"/>
    <x v="9"/>
    <s v="RM Fume Silica HJSIL 200(10Kg)"/>
    <n v="1"/>
    <s v="T120"/>
    <x v="4"/>
    <d v="2023-01-22T00:00:00"/>
    <x v="7"/>
    <x v="4"/>
    <n v="440"/>
    <m/>
    <n v="440"/>
    <n v="1844709.6500000006"/>
    <s v="Term"/>
    <m/>
    <m/>
  </r>
  <r>
    <x v="246"/>
    <x v="4"/>
    <x v="3"/>
    <x v="331"/>
    <s v="C00000010"/>
    <x v="9"/>
    <s v="RM Butanox M50 (5kg)"/>
    <n v="4"/>
    <s v="T120"/>
    <x v="4"/>
    <d v="2023-01-22T00:00:00"/>
    <x v="7"/>
    <x v="4"/>
    <n v="420"/>
    <m/>
    <n v="420"/>
    <n v="1845129.6500000006"/>
    <s v="Term"/>
    <m/>
    <m/>
  </r>
  <r>
    <x v="246"/>
    <x v="4"/>
    <x v="3"/>
    <x v="331"/>
    <s v="C00000010"/>
    <x v="9"/>
    <s v="RD Brush 3&quot; (12Pc)"/>
    <n v="4"/>
    <s v="T120"/>
    <x v="4"/>
    <d v="2023-01-22T00:00:00"/>
    <x v="7"/>
    <x v="4"/>
    <n v="220"/>
    <m/>
    <n v="220"/>
    <n v="1845349.6500000006"/>
    <s v="Term"/>
    <m/>
    <m/>
  </r>
  <r>
    <x v="247"/>
    <x v="4"/>
    <x v="3"/>
    <x v="332"/>
    <s v="C00000021"/>
    <x v="21"/>
    <s v="RA Resin 3317AW (220Kg)"/>
    <n v="1"/>
    <s v="Cash"/>
    <x v="0"/>
    <d v="2022-09-26T00:00:00"/>
    <x v="6"/>
    <x v="3"/>
    <n v="1936"/>
    <m/>
    <n v="1936"/>
    <n v="1847285.6500000006"/>
    <s v="Cash"/>
    <m/>
    <m/>
  </r>
  <r>
    <x v="247"/>
    <x v="4"/>
    <x v="3"/>
    <x v="332"/>
    <s v="C00000021"/>
    <x v="21"/>
    <s v="RA CSM 450 Jushi 64m(L) x 1040mm(W) (37Kg)"/>
    <n v="2"/>
    <s v="Cash"/>
    <x v="0"/>
    <d v="2022-09-26T00:00:00"/>
    <x v="6"/>
    <x v="3"/>
    <n v="658.6"/>
    <m/>
    <n v="658.6"/>
    <n v="1847944.2500000007"/>
    <s v="Cash"/>
    <m/>
    <m/>
  </r>
  <r>
    <x v="247"/>
    <x v="4"/>
    <x v="3"/>
    <x v="332"/>
    <s v="C00000021"/>
    <x v="21"/>
    <s v="RJ Butonox M50 (5kg)"/>
    <n v="1"/>
    <s v="Cash"/>
    <x v="0"/>
    <d v="2022-09-26T00:00:00"/>
    <x v="6"/>
    <x v="3"/>
    <n v="100"/>
    <m/>
    <n v="100"/>
    <n v="1848044.2500000007"/>
    <s v="Cash"/>
    <m/>
    <m/>
  </r>
  <r>
    <x v="247"/>
    <x v="4"/>
    <x v="3"/>
    <x v="332"/>
    <s v="C00000021"/>
    <x v="21"/>
    <s v="RA Talcum Powder (25kg)"/>
    <n v="10"/>
    <s v="Cash"/>
    <x v="0"/>
    <d v="2022-09-26T00:00:00"/>
    <x v="6"/>
    <x v="3"/>
    <n v="625"/>
    <m/>
    <n v="625"/>
    <n v="1848669.2500000007"/>
    <s v="Cash"/>
    <m/>
    <m/>
  </r>
  <r>
    <x v="247"/>
    <x v="4"/>
    <x v="3"/>
    <x v="332"/>
    <s v="C00000021"/>
    <x v="21"/>
    <s v="RM TR104 Hi Temp Wax"/>
    <n v="6"/>
    <s v="Cash"/>
    <x v="0"/>
    <d v="2022-09-26T00:00:00"/>
    <x v="6"/>
    <x v="3"/>
    <n v="276"/>
    <m/>
    <n v="276"/>
    <n v="1848945.2500000007"/>
    <s v="Cash"/>
    <m/>
    <m/>
  </r>
  <r>
    <x v="247"/>
    <x v="4"/>
    <x v="3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s v="RM CSM 450 Jushi 64m(L) X 1860mm(W) (67kg)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s v="RA CSM 300 96m(L) X 1860mm(W) (54Kg)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s v="RA Woven Roing 600 1120mm (45kg)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s v="RM Pigment Super White (5Kg)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s v="RJ Mepoxe (5kg)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s v="RM PVA (5Kg)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s v="RM Fume Silica HJSIL 200(10Kg)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s v="RM Gelcoat GPH (20kg)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x v="4"/>
    <d v="2023-01-29T00:00:00"/>
    <x v="7"/>
    <x v="4"/>
    <n v="9130"/>
    <m/>
    <n v="9130"/>
    <n v="1875146.3500000008"/>
    <s v="Term"/>
    <m/>
    <m/>
  </r>
  <r>
    <x v="249"/>
    <x v="5"/>
    <x v="3"/>
    <x v="337"/>
    <s v="C00000010"/>
    <x v="9"/>
    <s v="RA CSM 450 64m(L) 1040mm(W) (30Kg)"/>
    <n v="10"/>
    <s v="T120"/>
    <x v="4"/>
    <d v="2023-01-29T00:00:00"/>
    <x v="7"/>
    <x v="4"/>
    <n v="2520"/>
    <m/>
    <n v="2520"/>
    <n v="1877666.3500000008"/>
    <s v="Term"/>
    <m/>
    <m/>
  </r>
  <r>
    <x v="249"/>
    <x v="5"/>
    <x v="3"/>
    <x v="337"/>
    <s v="C00000010"/>
    <x v="9"/>
    <s v="RA Talcum Powder (25kg)"/>
    <n v="10"/>
    <s v="T120"/>
    <x v="4"/>
    <d v="2023-01-29T00:00:00"/>
    <x v="7"/>
    <x v="4"/>
    <n v="575"/>
    <m/>
    <n v="575"/>
    <n v="1878241.3500000008"/>
    <s v="Term"/>
    <m/>
    <m/>
  </r>
  <r>
    <x v="249"/>
    <x v="5"/>
    <x v="3"/>
    <x v="337"/>
    <s v="C00000010"/>
    <x v="9"/>
    <s v="RM Fume Silica HJSIL 200(10Kg)"/>
    <n v="1"/>
    <s v="T120"/>
    <x v="4"/>
    <d v="2023-01-29T00:00:00"/>
    <x v="7"/>
    <x v="4"/>
    <n v="420"/>
    <m/>
    <n v="420"/>
    <n v="1878661.3500000008"/>
    <s v="Term"/>
    <m/>
    <m/>
  </r>
  <r>
    <x v="249"/>
    <x v="5"/>
    <x v="3"/>
    <x v="337"/>
    <s v="C00000010"/>
    <x v="9"/>
    <s v="RM Butanox M50 (5kg)"/>
    <n v="4"/>
    <s v="T120"/>
    <x v="4"/>
    <d v="2023-01-29T00:00:00"/>
    <x v="7"/>
    <x v="4"/>
    <n v="420"/>
    <m/>
    <n v="420"/>
    <n v="1879081.3500000008"/>
    <s v="Term"/>
    <m/>
    <m/>
  </r>
  <r>
    <x v="250"/>
    <x v="5"/>
    <x v="3"/>
    <x v="338"/>
    <s v="C00000020"/>
    <x v="19"/>
    <s v="RM Nor 3338W (220Kg)"/>
    <n v="15"/>
    <s v="Cash"/>
    <x v="0"/>
    <d v="2022-10-03T00:00:00"/>
    <x v="3"/>
    <x v="3"/>
    <n v="27060"/>
    <m/>
    <n v="27060"/>
    <n v="1906141.3500000008"/>
    <s v="Cash"/>
    <m/>
    <m/>
  </r>
  <r>
    <x v="250"/>
    <x v="5"/>
    <x v="3"/>
    <x v="338"/>
    <s v="C00000020"/>
    <x v="19"/>
    <s v="RA CSM 450 79m(L) x 1040mm(W) (30Kg)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s v="RA Woven Roving 600 1120mm (45kg)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s v="RA Talcum Powder (25kg)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s v="RM Pigment Paste Smooth Cream M19 (25kg)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s v="RJ Butanox M50 (5kg)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s v="RA Resin 3317AW (220Kg)"/>
    <n v="1"/>
    <s v="Cash"/>
    <x v="0"/>
    <d v="2022-10-01T00:00:00"/>
    <x v="3"/>
    <x v="3"/>
    <n v="1936"/>
    <m/>
    <n v="1936"/>
    <n v="1929189.8500000008"/>
    <s v="Cash"/>
    <m/>
    <m/>
  </r>
  <r>
    <x v="251"/>
    <x v="5"/>
    <x v="3"/>
    <x v="339"/>
    <s v="C00000021"/>
    <x v="21"/>
    <s v="RJ Butonox M50 (5kg)"/>
    <n v="1"/>
    <s v="Cash"/>
    <x v="0"/>
    <d v="2022-10-01T00:00:00"/>
    <x v="3"/>
    <x v="3"/>
    <n v="100"/>
    <m/>
    <n v="100"/>
    <n v="1929289.8500000008"/>
    <s v="Cash"/>
    <m/>
    <m/>
  </r>
  <r>
    <x v="251"/>
    <x v="5"/>
    <x v="3"/>
    <x v="339"/>
    <s v="C00000021"/>
    <x v="21"/>
    <s v="RA Talcum Powder (25kg)"/>
    <n v="5"/>
    <s v="Cash"/>
    <x v="0"/>
    <d v="2022-10-01T00:00:00"/>
    <x v="3"/>
    <x v="3"/>
    <n v="312.5"/>
    <m/>
    <n v="312.5"/>
    <n v="1929602.3500000008"/>
    <s v="Cash"/>
    <m/>
    <m/>
  </r>
  <r>
    <x v="251"/>
    <x v="5"/>
    <x v="3"/>
    <x v="339"/>
    <s v="C00000021"/>
    <x v="21"/>
    <s v="RA Miracle Gloss Wax No. 8 (311g/Can)"/>
    <n v="6"/>
    <s v="Cash"/>
    <x v="0"/>
    <d v="2022-10-01T00:00:00"/>
    <x v="3"/>
    <x v="3"/>
    <n v="288"/>
    <m/>
    <n v="288"/>
    <n v="1929890.3500000008"/>
    <s v="Cash"/>
    <m/>
    <m/>
  </r>
  <r>
    <x v="252"/>
    <x v="5"/>
    <x v="3"/>
    <x v="340"/>
    <s v="C00000003"/>
    <x v="2"/>
    <s v="RA Resin 3317AW (220Kg)"/>
    <n v="1"/>
    <s v="T45"/>
    <x v="1"/>
    <d v="2022-11-16T00:00:00"/>
    <x v="5"/>
    <x v="3"/>
    <n v="2024"/>
    <m/>
    <n v="2024"/>
    <n v="1931914.3500000008"/>
    <s v="Term"/>
    <m/>
    <m/>
  </r>
  <r>
    <x v="252"/>
    <x v="5"/>
    <x v="3"/>
    <x v="340"/>
    <s v="C00000003"/>
    <x v="2"/>
    <s v="RA Talcum Powder (25kg)"/>
    <n v="3"/>
    <s v="T45"/>
    <x v="1"/>
    <d v="2022-11-16T00:00:00"/>
    <x v="5"/>
    <x v="3"/>
    <n v="195"/>
    <m/>
    <n v="195"/>
    <n v="1932109.3500000008"/>
    <s v="Term"/>
    <m/>
    <m/>
  </r>
  <r>
    <x v="252"/>
    <x v="5"/>
    <x v="3"/>
    <x v="340"/>
    <s v="C00000003"/>
    <x v="2"/>
    <s v="RA Butanox M50 (5Kg)"/>
    <n v="6"/>
    <s v="T45"/>
    <x v="1"/>
    <d v="2022-11-16T00:00:00"/>
    <x v="5"/>
    <x v="3"/>
    <n v="630"/>
    <m/>
    <n v="630"/>
    <n v="1932739.3500000008"/>
    <s v="Term"/>
    <m/>
    <m/>
  </r>
  <r>
    <x v="252"/>
    <x v="5"/>
    <x v="3"/>
    <x v="341"/>
    <s v="C00000003"/>
    <x v="2"/>
    <s v="RA Resin 3317AW (220Kg)"/>
    <n v="2"/>
    <s v="T45"/>
    <x v="1"/>
    <d v="2022-11-16T00:00:00"/>
    <x v="5"/>
    <x v="3"/>
    <n v="4048"/>
    <m/>
    <n v="4048"/>
    <n v="1936787.3500000008"/>
    <s v="Term"/>
    <m/>
    <m/>
  </r>
  <r>
    <x v="253"/>
    <x v="5"/>
    <x v="3"/>
    <x v="342"/>
    <s v="C00000006"/>
    <x v="5"/>
    <s v="RM Nor 3338W (220Kg)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s v="RA CSM 450 79m(L) x 1040mm(W) (30Kg)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s v="RM CSM 450 Jushi 64m(L) X 1860mm(W) (67kg)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s v="RJ Woven Roving E-600gm 1000mm (40Kg)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s v="RA Talcum Powder (25kg)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s v="RM Pigment Paste Smooth Cream M19 (25kg)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s v="RJ Butanox M50 (5kg)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s v="RA Resin 3317AW (220Kg)"/>
    <n v="1"/>
    <s v="Cash"/>
    <x v="0"/>
    <d v="2022-10-13T00:00:00"/>
    <x v="3"/>
    <x v="3"/>
    <n v="1936"/>
    <m/>
    <n v="1936"/>
    <n v="1954263.9500000009"/>
    <s v="Cash"/>
    <m/>
    <m/>
  </r>
  <r>
    <x v="254"/>
    <x v="5"/>
    <x v="3"/>
    <x v="345"/>
    <s v="C00000021"/>
    <x v="21"/>
    <s v="RA CSM 450 79m(L) x 1040mm(W) (30Kg)"/>
    <n v="2"/>
    <s v="Cash"/>
    <x v="0"/>
    <d v="2022-10-13T00:00:00"/>
    <x v="3"/>
    <x v="3"/>
    <n v="534"/>
    <m/>
    <n v="534"/>
    <n v="1954797.9500000009"/>
    <s v="Cash"/>
    <m/>
    <m/>
  </r>
  <r>
    <x v="254"/>
    <x v="5"/>
    <x v="3"/>
    <x v="345"/>
    <s v="C00000021"/>
    <x v="21"/>
    <s v="RJ Butonox M50 (5kg)"/>
    <n v="1"/>
    <s v="Cash"/>
    <x v="0"/>
    <d v="2022-10-13T00:00:00"/>
    <x v="3"/>
    <x v="3"/>
    <n v="100"/>
    <m/>
    <n v="100"/>
    <n v="1954897.9500000009"/>
    <s v="Cash"/>
    <m/>
    <m/>
  </r>
  <r>
    <x v="255"/>
    <x v="5"/>
    <x v="3"/>
    <x v="346"/>
    <s v="C00000010"/>
    <x v="9"/>
    <s v="RA Resin 3338AW (220kg)"/>
    <n v="5"/>
    <s v="T120"/>
    <x v="4"/>
    <d v="2023-02-12T00:00:00"/>
    <x v="8"/>
    <x v="4"/>
    <n v="9020"/>
    <m/>
    <n v="9020"/>
    <n v="1963917.9500000009"/>
    <s v="Term"/>
    <m/>
    <m/>
  </r>
  <r>
    <x v="255"/>
    <x v="5"/>
    <x v="3"/>
    <x v="346"/>
    <s v="C00000010"/>
    <x v="9"/>
    <s v="RA CSM 450 64m(L) 1040mm(W) (30Kg)"/>
    <n v="5"/>
    <s v="T120"/>
    <x v="4"/>
    <d v="2023-02-12T00:00:00"/>
    <x v="8"/>
    <x v="4"/>
    <n v="1245"/>
    <m/>
    <n v="1245"/>
    <n v="1965162.9500000009"/>
    <s v="Term"/>
    <m/>
    <m/>
  </r>
  <r>
    <x v="255"/>
    <x v="5"/>
    <x v="3"/>
    <x v="346"/>
    <s v="C00000010"/>
    <x v="9"/>
    <s v="RA Talcum Powder (25kg)"/>
    <n v="10"/>
    <s v="T120"/>
    <x v="4"/>
    <d v="2023-02-12T00:00:00"/>
    <x v="8"/>
    <x v="4"/>
    <n v="575"/>
    <m/>
    <n v="575"/>
    <n v="1965737.9500000009"/>
    <s v="Term"/>
    <m/>
    <m/>
  </r>
  <r>
    <x v="255"/>
    <x v="5"/>
    <x v="3"/>
    <x v="346"/>
    <s v="C00000010"/>
    <x v="9"/>
    <s v="RM Butanox M50 (5kg)"/>
    <n v="4"/>
    <s v="T120"/>
    <x v="4"/>
    <d v="2023-02-12T00:00:00"/>
    <x v="8"/>
    <x v="4"/>
    <n v="420"/>
    <m/>
    <n v="420"/>
    <n v="1966157.9500000009"/>
    <s v="Term"/>
    <m/>
    <m/>
  </r>
  <r>
    <x v="255"/>
    <x v="5"/>
    <x v="3"/>
    <x v="346"/>
    <s v="C00000010"/>
    <x v="9"/>
    <s v="RD Brush 3&quot; (12Pc)"/>
    <n v="4"/>
    <s v="T120"/>
    <x v="4"/>
    <d v="2023-02-12T00:00:00"/>
    <x v="8"/>
    <x v="4"/>
    <n v="220"/>
    <m/>
    <n v="220"/>
    <n v="1966377.9500000009"/>
    <s v="Term"/>
    <m/>
    <m/>
  </r>
  <r>
    <x v="256"/>
    <x v="5"/>
    <x v="3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x v="4"/>
    <d v="2023-02-14T00:00:00"/>
    <x v="8"/>
    <x v="4"/>
    <n v="395"/>
    <m/>
    <n v="395"/>
    <n v="1970372.9500000009"/>
    <s v="Term"/>
    <m/>
    <m/>
  </r>
  <r>
    <x v="257"/>
    <x v="5"/>
    <x v="3"/>
    <x v="349"/>
    <s v="C00000009"/>
    <x v="8"/>
    <s v="RM CSM 450 Jushi 64m(L) X 1860mm(W) (67kg)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s v="RA CSM 300 96m(L) X 1860mm(W) (54Kg)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s v="RM Nor 3338W (220Kg)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s v="RM Nor 3338NW (220Kg)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s v="RM CSM 450 64m(L) X 1860mm(W) (54kg)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s v="RM CSM 300 96m(L) X 1860mm(W) (54Kg)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s v="RJ Mepoxe (5kg)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s v="RM Resin 3317AW (220Kg)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s v="RA CSM 450 79m(L) x 1040mm(W) (30Kg)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s v="RJ Butonox M50 (5kg)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s v="RA CSM 450 79m(L) x 1040mm(W) (30Kg)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s v="RA Woven Roving 600 1120mm (45kg)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s v="RA Woven Roving 600 1000mm (40kg)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s v="RA Talcum Powder (25kg)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s v="RM Pigment Paste Smooth Cream M19 (25kg)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s v="RJ Butanox M50 (5kg)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s v="RA Resin 3317AW (220Kg)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s v="RM CSM 450 64m(L) 1040mm(W) (30Kg)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s v="RJ Butanox M50 (5kg)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s v="RM Gelcoat GSH (20Kg)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s v="RM Nor 3338W (220Kg)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s v="RM Nor 3338NW (220Kg)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s v="RA Resin 3338AW (220kg)"/>
    <n v="5"/>
    <s v="T120"/>
    <x v="4"/>
    <d v="2023-03-01T00:00:00"/>
    <x v="9"/>
    <x v="4"/>
    <n v="9020"/>
    <m/>
    <n v="9020"/>
    <n v="2072315.850000001"/>
    <s v="Term"/>
    <m/>
    <m/>
  </r>
  <r>
    <x v="263"/>
    <x v="6"/>
    <x v="3"/>
    <x v="358"/>
    <s v="C00000010"/>
    <x v="9"/>
    <s v="RA CSM 450 64m(L) 1040mm(W) (30Kg)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s v="RA Talcum Powder (25kg)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s v="RM Butanox M50 (5kg)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s v="RM Nor 3338W (220Kg)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s v="RM CSM 450 64m(L) X 1860mm(W) (54kg)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s v="RA CSM 300 96m(L) X 1860mm(W) (54Kg)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s v="RJ Mepoxe (5kg)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x v="0"/>
    <d v="2022-11-07T00:00:00"/>
    <x v="5"/>
    <x v="3"/>
    <n v="1141"/>
    <m/>
    <n v="1141"/>
    <n v="2081476.050000001"/>
    <s v="Cash"/>
    <m/>
    <m/>
  </r>
  <r>
    <x v="267"/>
    <x v="6"/>
    <x v="3"/>
    <x v="362"/>
    <s v="C00000022"/>
    <x v="22"/>
    <s v="RM Pigment Super Black (5Kg)"/>
    <n v="1"/>
    <s v="Cash"/>
    <x v="0"/>
    <d v="2022-11-07T00:00:00"/>
    <x v="5"/>
    <x v="3"/>
    <n v="175"/>
    <m/>
    <n v="175"/>
    <n v="2081651.050000001"/>
    <s v="Cash"/>
    <m/>
    <m/>
  </r>
  <r>
    <x v="268"/>
    <x v="6"/>
    <x v="3"/>
    <x v="363"/>
    <s v="C00000031"/>
    <x v="31"/>
    <s v="RM Resin 3338W (22.50kg)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s v="RM CSM 450 64m(L) 1040mm(W) (30Kg)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s v="RJ Mepoxe (5kg)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s v="RM Nor 3338W (220Kg)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s v="RA CSM 450 79m(L) x 1040mm(W) (30Kg)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s v="RA Woven Roving 600 1120mm (45kg)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s v="RA Talcum Powder (25kg)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s v="RM Pigment Paste Smooth Cream M19 (25kg)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s v="RJ Mepoxe (5kg)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s v="RM Resin 3317AW (220Kg)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s v="RM CSM 450 64m(L) X 1860mm(W) (54kg)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s v="RM CSM 300 96m(L) X 1860mm(W) (54Kg)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s v="RA Woven Roing 600 1120mm (45kg)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s v="RM Pigment Super White (5Kg)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s v="RJ Mepoxe (5kg)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s v="RM TR104 Hi Temp Wax (12Can)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s v="RM Fume Silica HJSIL 200(10Kg)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s v="RM Gelcoat GPH (20kg)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s v="RM Acetone (163Kg)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s v="RM Nor 3338W (220Kg)"/>
    <n v="2"/>
    <s v="Cash"/>
    <x v="0"/>
    <d v="2022-11-15T00:00:00"/>
    <x v="5"/>
    <x v="3"/>
    <n v="3872"/>
    <m/>
    <n v="3872"/>
    <n v="2122441.1500000008"/>
    <s v="Cash"/>
    <m/>
    <m/>
  </r>
  <r>
    <x v="272"/>
    <x v="6"/>
    <x v="3"/>
    <x v="367"/>
    <s v="C00000019"/>
    <x v="18"/>
    <s v="RM CSM 450 64m(L) X 1860mm(W) (54kg)"/>
    <n v="2"/>
    <s v="Cash"/>
    <x v="0"/>
    <d v="2022-11-15T00:00:00"/>
    <x v="5"/>
    <x v="3"/>
    <n v="961.2"/>
    <m/>
    <n v="961.2"/>
    <n v="2123402.350000001"/>
    <s v="Cash"/>
    <m/>
    <m/>
  </r>
  <r>
    <x v="272"/>
    <x v="6"/>
    <x v="3"/>
    <x v="367"/>
    <s v="C00000019"/>
    <x v="18"/>
    <s v="RE Frekote 770NC (1 Gallon)"/>
    <n v="1"/>
    <s v="Cash"/>
    <x v="0"/>
    <d v="2022-11-15T00:00:00"/>
    <x v="5"/>
    <x v="3"/>
    <n v="450"/>
    <m/>
    <n v="450"/>
    <n v="2123852.350000001"/>
    <s v="Cash"/>
    <m/>
    <m/>
  </r>
  <r>
    <x v="273"/>
    <x v="6"/>
    <x v="3"/>
    <x v="368"/>
    <s v="C00000019"/>
    <x v="18"/>
    <s v="RA Butanox M50 (5kg)"/>
    <n v="1"/>
    <s v="Cash"/>
    <x v="0"/>
    <d v="2022-11-17T00:00:00"/>
    <x v="5"/>
    <x v="3"/>
    <n v="105"/>
    <m/>
    <n v="105"/>
    <n v="2123957.350000001"/>
    <s v="Cash"/>
    <m/>
    <m/>
  </r>
  <r>
    <x v="274"/>
    <x v="6"/>
    <x v="3"/>
    <x v="369"/>
    <s v="C00000001"/>
    <x v="0"/>
    <s v="RM Resin 3317AW (220Kg)"/>
    <n v="1"/>
    <s v="Cash"/>
    <x v="0"/>
    <d v="2022-11-22T00:00:00"/>
    <x v="5"/>
    <x v="3"/>
    <n v="1936"/>
    <m/>
    <n v="1936"/>
    <n v="2125893.350000001"/>
    <s v="Cash"/>
    <m/>
    <m/>
  </r>
  <r>
    <x v="274"/>
    <x v="6"/>
    <x v="3"/>
    <x v="370"/>
    <s v="C00000031"/>
    <x v="30"/>
    <s v="RM Nor 3338W (20Kg)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s v="RA CSM 450 79m(L) x 1040mm(W) (30Kg)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s v="RM Woven Roving 600 1000mm (40Kg)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s v="RA Talcum Powder (25Kg)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s v="RM Pigment Paste Smooth Cream M19 (25Kg)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s v="RM MEKP-9 (3.6Kg)"/>
    <n v="6"/>
    <s v="Cash"/>
    <x v="0"/>
    <d v="2022-11-22T00:00:00"/>
    <x v="5"/>
    <x v="3"/>
    <n v="453.59999999999997"/>
    <m/>
    <n v="453.59999999999997"/>
    <n v="2143909.9500000011"/>
    <s v="Cash"/>
    <m/>
    <m/>
  </r>
  <r>
    <x v="275"/>
    <x v="6"/>
    <x v="3"/>
    <x v="372"/>
    <s v="C00000003"/>
    <x v="2"/>
    <s v="RA Resin 3317AW (220Kg)"/>
    <n v="3"/>
    <s v="T45"/>
    <x v="1"/>
    <d v="2023-01-13T00:00:00"/>
    <x v="7"/>
    <x v="4"/>
    <n v="5808"/>
    <m/>
    <n v="5808"/>
    <n v="2149717.9500000011"/>
    <s v="Term"/>
    <m/>
    <m/>
  </r>
  <r>
    <x v="275"/>
    <x v="6"/>
    <x v="3"/>
    <x v="372"/>
    <s v="C00000003"/>
    <x v="2"/>
    <s v="RA CSM 300 (30Kg) 64m(L) x 1040mm(W)"/>
    <n v="1"/>
    <s v="T45"/>
    <x v="1"/>
    <d v="2023-01-13T00:00:00"/>
    <x v="7"/>
    <x v="4"/>
    <n v="306"/>
    <m/>
    <n v="306"/>
    <n v="2150023.9500000011"/>
    <s v="Term"/>
    <m/>
    <m/>
  </r>
  <r>
    <x v="275"/>
    <x v="6"/>
    <x v="3"/>
    <x v="372"/>
    <s v="C00000003"/>
    <x v="2"/>
    <s v="RA Talcum Powder (25kg)"/>
    <n v="5"/>
    <s v="T45"/>
    <x v="1"/>
    <d v="2023-01-13T00:00:00"/>
    <x v="7"/>
    <x v="4"/>
    <n v="325"/>
    <m/>
    <n v="325"/>
    <n v="2150348.9500000011"/>
    <s v="Term"/>
    <m/>
    <m/>
  </r>
  <r>
    <x v="275"/>
    <x v="6"/>
    <x v="3"/>
    <x v="372"/>
    <s v="C00000003"/>
    <x v="2"/>
    <s v="RA Butanox M50 (5Kg)"/>
    <n v="6"/>
    <s v="T45"/>
    <x v="1"/>
    <d v="2023-01-13T00:00:00"/>
    <x v="7"/>
    <x v="4"/>
    <n v="630"/>
    <m/>
    <n v="630"/>
    <n v="2150978.9500000011"/>
    <s v="Term"/>
    <m/>
    <m/>
  </r>
  <r>
    <x v="275"/>
    <x v="6"/>
    <x v="3"/>
    <x v="372"/>
    <s v="C00000003"/>
    <x v="2"/>
    <s v="RM TR104 Hi Temp Wax"/>
    <n v="3"/>
    <s v="T45"/>
    <x v="1"/>
    <d v="2023-01-13T00:00:00"/>
    <x v="7"/>
    <x v="4"/>
    <n v="150"/>
    <m/>
    <n v="150"/>
    <n v="2151128.9500000011"/>
    <s v="Term"/>
    <m/>
    <m/>
  </r>
  <r>
    <x v="275"/>
    <x v="6"/>
    <x v="3"/>
    <x v="373"/>
    <s v="C00000010"/>
    <x v="9"/>
    <s v="RA Resin 3338AW (220kg)"/>
    <n v="5"/>
    <s v="T120"/>
    <x v="4"/>
    <d v="2023-03-29T00:00:00"/>
    <x v="9"/>
    <x v="4"/>
    <n v="9020"/>
    <m/>
    <n v="9020"/>
    <n v="2160148.9500000011"/>
    <s v="Term"/>
    <m/>
    <m/>
  </r>
  <r>
    <x v="275"/>
    <x v="6"/>
    <x v="3"/>
    <x v="373"/>
    <s v="C00000010"/>
    <x v="9"/>
    <s v="RA CSM 450 64m(L) 1040mm(W) (30Kg)"/>
    <n v="5"/>
    <s v="T120"/>
    <x v="4"/>
    <d v="2023-03-29T00:00:00"/>
    <x v="9"/>
    <x v="4"/>
    <n v="1245"/>
    <m/>
    <n v="1245"/>
    <n v="2161393.9500000011"/>
    <s v="Term"/>
    <m/>
    <m/>
  </r>
  <r>
    <x v="275"/>
    <x v="6"/>
    <x v="3"/>
    <x v="373"/>
    <s v="C00000010"/>
    <x v="9"/>
    <s v="RM Talcum Powder (25kg)"/>
    <n v="5"/>
    <s v="T120"/>
    <x v="4"/>
    <d v="2023-03-29T00:00:00"/>
    <x v="9"/>
    <x v="4"/>
    <n v="287.5"/>
    <m/>
    <n v="287.5"/>
    <n v="2161681.4500000011"/>
    <s v="Term"/>
    <m/>
    <m/>
  </r>
  <r>
    <x v="275"/>
    <x v="6"/>
    <x v="3"/>
    <x v="373"/>
    <s v="C00000010"/>
    <x v="9"/>
    <s v="RA Butanox M50 (5kg)"/>
    <n v="4"/>
    <s v="T120"/>
    <x v="4"/>
    <d v="2023-03-29T00:00:00"/>
    <x v="9"/>
    <x v="4"/>
    <n v="420"/>
    <m/>
    <n v="420"/>
    <n v="2162101.4500000011"/>
    <s v="Term"/>
    <m/>
    <m/>
  </r>
  <r>
    <x v="275"/>
    <x v="6"/>
    <x v="3"/>
    <x v="373"/>
    <s v="C00000010"/>
    <x v="9"/>
    <s v="RM Brush 3&quot; (12Pc)"/>
    <n v="4"/>
    <s v="T120"/>
    <x v="4"/>
    <d v="2023-03-29T00:00:00"/>
    <x v="9"/>
    <x v="4"/>
    <n v="200"/>
    <m/>
    <n v="200"/>
    <n v="2162301.4500000011"/>
    <s v="Term"/>
    <m/>
    <m/>
  </r>
  <r>
    <x v="275"/>
    <x v="6"/>
    <x v="3"/>
    <x v="373"/>
    <s v="C00000010"/>
    <x v="9"/>
    <s v="RM Gelcoat GPH (20kg)"/>
    <n v="1"/>
    <s v="T120"/>
    <x v="4"/>
    <d v="2023-03-29T00:00:00"/>
    <x v="9"/>
    <x v="4"/>
    <n v="238"/>
    <m/>
    <n v="238"/>
    <n v="2162539.4500000011"/>
    <s v="Term"/>
    <m/>
    <m/>
  </r>
  <r>
    <x v="276"/>
    <x v="6"/>
    <x v="3"/>
    <x v="374"/>
    <s v="C00000032"/>
    <x v="32"/>
    <s v="RM Nor 3338W (20Kg)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x v="0"/>
    <d v="2022-11-30T00:00:00"/>
    <x v="5"/>
    <x v="3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x v="11"/>
    <x v="3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x v="11"/>
    <x v="3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x v="11"/>
    <x v="3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3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x v="1"/>
    <x v="3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x v="1"/>
    <x v="3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x v="1"/>
    <x v="3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x v="1"/>
    <x v="3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3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x v="1"/>
    <x v="3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x v="1"/>
    <x v="3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3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x v="1"/>
    <x v="3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x v="1"/>
    <x v="3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x v="1"/>
    <x v="3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x v="2"/>
    <x v="3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x v="1"/>
    <x v="3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x v="1"/>
    <x v="3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x v="1"/>
    <x v="3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x v="1"/>
    <x v="3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x v="1"/>
    <x v="3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3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x v="1"/>
    <x v="3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x v="1"/>
    <x v="3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x v="1"/>
    <x v="3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3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x v="4"/>
    <x v="3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x v="4"/>
    <x v="3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x v="4"/>
    <x v="3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3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x v="4"/>
    <x v="3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x v="4"/>
    <x v="3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x v="4"/>
    <x v="3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x v="4"/>
    <x v="3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x v="4"/>
    <x v="3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x v="4"/>
    <x v="3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x v="4"/>
    <x v="3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x v="4"/>
    <x v="3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x v="4"/>
    <x v="3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x v="4"/>
    <x v="3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x v="4"/>
    <x v="3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3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x v="2"/>
    <x v="3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x v="2"/>
    <x v="3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x v="2"/>
    <x v="3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3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x v="2"/>
    <x v="3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x v="2"/>
    <x v="3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x v="2"/>
    <x v="3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x v="2"/>
    <x v="3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3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x v="2"/>
    <x v="3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x v="2"/>
    <x v="3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x v="2"/>
    <x v="3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x v="3"/>
    <x v="3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3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x v="6"/>
    <x v="3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x v="6"/>
    <x v="3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x v="6"/>
    <x v="3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x v="5"/>
    <x v="3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x v="6"/>
    <x v="3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x v="6"/>
    <x v="3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x v="6"/>
    <x v="3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x v="6"/>
    <x v="3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x v="6"/>
    <x v="3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3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3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x v="6"/>
    <x v="3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x v="6"/>
    <x v="3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x v="6"/>
    <x v="3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x v="6"/>
    <x v="3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x v="6"/>
    <x v="3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x v="6"/>
    <x v="3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x v="6"/>
    <x v="3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x v="6"/>
    <x v="3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x v="6"/>
    <x v="3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3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x v="6"/>
    <x v="3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x v="6"/>
    <x v="3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x v="6"/>
    <x v="3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x v="7"/>
    <x v="4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x v="7"/>
    <x v="4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x v="7"/>
    <x v="4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x v="7"/>
    <x v="4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x v="7"/>
    <x v="4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x v="7"/>
    <x v="4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x v="6"/>
    <x v="3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x v="6"/>
    <x v="3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x v="6"/>
    <x v="3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x v="6"/>
    <x v="3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x v="6"/>
    <x v="3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x v="139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x v="140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x v="156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x v="141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x v="106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x v="138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x v="131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x v="125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x v="15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x v="7"/>
    <x v="4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x v="7"/>
    <x v="4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x v="7"/>
    <x v="4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x v="7"/>
    <x v="4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x v="7"/>
    <x v="4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x v="3"/>
    <x v="3"/>
    <n v="27060"/>
    <n v="-928.2"/>
    <n v="26131.8"/>
    <n v="1906141.3500000008"/>
    <s v="Cash"/>
    <s v="Trsf 20/1/23 RM20,000.00(RM928.20)"/>
    <m/>
  </r>
  <r>
    <x v="250"/>
    <x v="5"/>
    <x v="3"/>
    <x v="338"/>
    <s v="C00000020"/>
    <x v="19"/>
    <x v="157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x v="158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x v="12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x v="159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x v="160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x v="15"/>
    <n v="1"/>
    <s v="Cash"/>
    <x v="0"/>
    <d v="2022-10-01T00:00:00"/>
    <x v="3"/>
    <x v="3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x v="3"/>
    <x v="3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x v="3"/>
    <x v="3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x v="3"/>
    <x v="3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x v="5"/>
    <x v="3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x v="5"/>
    <x v="3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x v="5"/>
    <x v="3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x v="5"/>
    <x v="3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x v="157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x v="139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x v="128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x v="12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x v="159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x v="160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x v="15"/>
    <n v="1"/>
    <s v="Cash"/>
    <x v="0"/>
    <d v="2022-10-13T00:00:00"/>
    <x v="3"/>
    <x v="3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x v="3"/>
    <x v="3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x v="3"/>
    <x v="3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x v="8"/>
    <x v="4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x v="8"/>
    <x v="4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x v="8"/>
    <x v="4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x v="8"/>
    <x v="4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x v="8"/>
    <x v="4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x v="8"/>
    <x v="4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x v="140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x v="120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x v="96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x v="112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x v="163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x v="106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x v="118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x v="157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x v="152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x v="12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x v="157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x v="158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x v="164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x v="12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x v="159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x v="160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x v="15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x v="100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x v="160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x v="165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x v="120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x v="96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x v="45"/>
    <n v="5"/>
    <s v="T120"/>
    <x v="4"/>
    <d v="2023-03-01T00:00:00"/>
    <x v="9"/>
    <x v="4"/>
    <n v="9020"/>
    <n v="-179.4"/>
    <n v="8840.6"/>
    <n v="2072315.850000001"/>
    <s v="Term"/>
    <m/>
    <m/>
  </r>
  <r>
    <x v="263"/>
    <x v="6"/>
    <x v="3"/>
    <x v="358"/>
    <s v="C00000010"/>
    <x v="9"/>
    <x v="148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x v="12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x v="150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x v="120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x v="112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x v="140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x v="106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x v="5"/>
    <x v="3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x v="5"/>
    <x v="3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x v="100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x v="106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x v="120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x v="157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x v="158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x v="12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x v="159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x v="106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x v="118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x v="112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x v="163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x v="156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x v="141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x v="106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x v="137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x v="131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x v="125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x v="104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x v="120"/>
    <n v="2"/>
    <s v="Cash"/>
    <x v="0"/>
    <d v="2022-11-15T00:00:00"/>
    <x v="5"/>
    <x v="3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x v="5"/>
    <x v="3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x v="5"/>
    <x v="3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x v="5"/>
    <x v="3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x v="5"/>
    <x v="3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x v="157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x v="172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x v="12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x v="159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x v="173"/>
    <n v="6"/>
    <s v="Cash"/>
    <x v="0"/>
    <d v="2022-11-22T00:00:00"/>
    <x v="5"/>
    <x v="3"/>
    <n v="453.59999999999997"/>
    <m/>
    <n v="453.59999999999997"/>
    <n v="2143909.9500000011"/>
    <s v="Cash"/>
    <m/>
    <m/>
  </r>
  <r>
    <x v="275"/>
    <x v="6"/>
    <x v="3"/>
    <x v="372"/>
    <s v="C00000003"/>
    <x v="2"/>
    <x v="15"/>
    <n v="3"/>
    <s v="T45"/>
    <x v="1"/>
    <d v="2023-01-13T00:00:00"/>
    <x v="7"/>
    <x v="4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x v="7"/>
    <x v="4"/>
    <n v="306"/>
    <n v="-192"/>
    <n v="114"/>
    <n v="2150023.9500000011"/>
    <s v="Term"/>
    <s v="RHB 00570 16/1/23cleared-RM2,000.00, RHB 00571 25/1/23cleared-RM2,000.00, RHB 00572 30/1/23cleared-RM2,000.00(RM192.00)"/>
    <m/>
  </r>
  <r>
    <x v="275"/>
    <x v="6"/>
    <x v="3"/>
    <x v="372"/>
    <s v="C00000003"/>
    <x v="2"/>
    <x v="12"/>
    <n v="5"/>
    <s v="T45"/>
    <x v="1"/>
    <d v="2023-01-13T00:00:00"/>
    <x v="7"/>
    <x v="4"/>
    <n v="325"/>
    <m/>
    <n v="325"/>
    <n v="2150348.9500000011"/>
    <s v="Term"/>
    <m/>
    <m/>
  </r>
  <r>
    <x v="275"/>
    <x v="6"/>
    <x v="3"/>
    <x v="372"/>
    <s v="C00000003"/>
    <x v="2"/>
    <x v="4"/>
    <n v="6"/>
    <s v="T45"/>
    <x v="1"/>
    <d v="2023-01-13T00:00:00"/>
    <x v="7"/>
    <x v="4"/>
    <n v="630"/>
    <m/>
    <n v="630"/>
    <n v="2150978.9500000011"/>
    <s v="Term"/>
    <m/>
    <m/>
  </r>
  <r>
    <x v="275"/>
    <x v="6"/>
    <x v="3"/>
    <x v="372"/>
    <s v="C00000003"/>
    <x v="2"/>
    <x v="153"/>
    <n v="3"/>
    <s v="T45"/>
    <x v="1"/>
    <d v="2023-01-13T00:00:00"/>
    <x v="7"/>
    <x v="4"/>
    <n v="150"/>
    <m/>
    <n v="150"/>
    <n v="2151128.9500000011"/>
    <s v="Term"/>
    <m/>
    <m/>
  </r>
  <r>
    <x v="275"/>
    <x v="6"/>
    <x v="3"/>
    <x v="373"/>
    <s v="C00000010"/>
    <x v="9"/>
    <x v="45"/>
    <n v="5"/>
    <s v="T120"/>
    <x v="4"/>
    <d v="2023-03-29T00:00:00"/>
    <x v="9"/>
    <x v="4"/>
    <n v="9020"/>
    <m/>
    <n v="9020"/>
    <n v="2160148.9500000011"/>
    <s v="Term"/>
    <m/>
    <m/>
  </r>
  <r>
    <x v="275"/>
    <x v="6"/>
    <x v="3"/>
    <x v="373"/>
    <s v="C00000010"/>
    <x v="9"/>
    <x v="148"/>
    <n v="5"/>
    <s v="T120"/>
    <x v="4"/>
    <d v="2023-03-29T00:00:00"/>
    <x v="9"/>
    <x v="4"/>
    <n v="1245"/>
    <m/>
    <n v="1245"/>
    <n v="2161393.9500000011"/>
    <s v="Term"/>
    <m/>
    <m/>
  </r>
  <r>
    <x v="275"/>
    <x v="6"/>
    <x v="3"/>
    <x v="373"/>
    <s v="C00000010"/>
    <x v="9"/>
    <x v="132"/>
    <n v="5"/>
    <s v="T120"/>
    <x v="4"/>
    <d v="2023-03-29T00:00:00"/>
    <x v="9"/>
    <x v="4"/>
    <n v="287.5"/>
    <m/>
    <n v="287.5"/>
    <n v="2161681.4500000011"/>
    <s v="Term"/>
    <m/>
    <m/>
  </r>
  <r>
    <x v="275"/>
    <x v="6"/>
    <x v="3"/>
    <x v="373"/>
    <s v="C00000010"/>
    <x v="9"/>
    <x v="4"/>
    <n v="4"/>
    <s v="T120"/>
    <x v="4"/>
    <d v="2023-03-29T00:00:00"/>
    <x v="9"/>
    <x v="4"/>
    <n v="420"/>
    <m/>
    <n v="420"/>
    <n v="2162101.4500000011"/>
    <s v="Term"/>
    <m/>
    <m/>
  </r>
  <r>
    <x v="275"/>
    <x v="6"/>
    <x v="3"/>
    <x v="373"/>
    <s v="C00000010"/>
    <x v="9"/>
    <x v="174"/>
    <n v="4"/>
    <s v="T120"/>
    <x v="4"/>
    <d v="2023-03-29T00:00:00"/>
    <x v="9"/>
    <x v="4"/>
    <n v="200"/>
    <m/>
    <n v="200"/>
    <n v="2162301.4500000011"/>
    <s v="Term"/>
    <m/>
    <m/>
  </r>
  <r>
    <x v="275"/>
    <x v="6"/>
    <x v="3"/>
    <x v="373"/>
    <s v="C00000010"/>
    <x v="9"/>
    <x v="125"/>
    <n v="1"/>
    <s v="T120"/>
    <x v="4"/>
    <d v="2023-03-29T00:00:00"/>
    <x v="9"/>
    <x v="4"/>
    <n v="238"/>
    <m/>
    <n v="238"/>
    <n v="2162539.4500000011"/>
    <s v="Term"/>
    <m/>
    <m/>
  </r>
  <r>
    <x v="276"/>
    <x v="6"/>
    <x v="3"/>
    <x v="374"/>
    <s v="C00000032"/>
    <x v="32"/>
    <x v="167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x v="5"/>
    <x v="3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x v="0"/>
    <x v="3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x v="0"/>
    <x v="3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x v="0"/>
    <x v="3"/>
    <n v="3608"/>
    <m/>
    <n v="3608"/>
    <n v="2167697.4500000011"/>
    <s v="Cash"/>
    <m/>
    <m/>
  </r>
  <r>
    <x v="278"/>
    <x v="0"/>
    <x v="3"/>
    <x v="378"/>
    <s v="C00000020"/>
    <x v="19"/>
    <x v="157"/>
    <n v="3"/>
    <s v="Cash"/>
    <x v="0"/>
    <d v="2022-12-02T00:00:00"/>
    <x v="0"/>
    <x v="3"/>
    <n v="756"/>
    <m/>
    <n v="756"/>
    <n v="2168453.4500000011"/>
    <s v="Cash"/>
    <m/>
    <m/>
  </r>
  <r>
    <x v="278"/>
    <x v="0"/>
    <x v="3"/>
    <x v="378"/>
    <s v="C00000020"/>
    <x v="19"/>
    <x v="132"/>
    <n v="2"/>
    <s v="Cash"/>
    <x v="0"/>
    <d v="2022-12-02T00:00:00"/>
    <x v="0"/>
    <x v="3"/>
    <n v="125"/>
    <m/>
    <n v="125"/>
    <n v="2168578.4500000011"/>
    <s v="Cash"/>
    <m/>
    <m/>
  </r>
  <r>
    <x v="278"/>
    <x v="0"/>
    <x v="3"/>
    <x v="379"/>
    <s v="C00000020"/>
    <x v="19"/>
    <x v="7"/>
    <n v="1"/>
    <s v="Cash"/>
    <x v="0"/>
    <d v="2022-12-02T00:00:00"/>
    <x v="0"/>
    <x v="3"/>
    <n v="1804"/>
    <m/>
    <n v="1804"/>
    <n v="2170382.4500000011"/>
    <s v="Cash"/>
    <m/>
    <m/>
  </r>
  <r>
    <x v="278"/>
    <x v="0"/>
    <x v="3"/>
    <x v="379"/>
    <s v="C00000020"/>
    <x v="19"/>
    <x v="157"/>
    <n v="3"/>
    <s v="Cash"/>
    <x v="0"/>
    <d v="2022-12-02T00:00:00"/>
    <x v="0"/>
    <x v="3"/>
    <n v="756"/>
    <m/>
    <n v="756"/>
    <n v="2171138.4500000011"/>
    <s v="Cash"/>
    <m/>
    <m/>
  </r>
  <r>
    <x v="278"/>
    <x v="0"/>
    <x v="3"/>
    <x v="379"/>
    <s v="C00000020"/>
    <x v="19"/>
    <x v="176"/>
    <n v="1"/>
    <s v="Cash"/>
    <x v="0"/>
    <d v="2022-12-02T00:00:00"/>
    <x v="0"/>
    <x v="3"/>
    <n v="292.5"/>
    <m/>
    <n v="292.5"/>
    <n v="2171430.9500000011"/>
    <s v="Cash"/>
    <m/>
    <m/>
  </r>
  <r>
    <x v="278"/>
    <x v="0"/>
    <x v="3"/>
    <x v="379"/>
    <s v="C00000020"/>
    <x v="19"/>
    <x v="132"/>
    <n v="1"/>
    <s v="Cash"/>
    <x v="0"/>
    <d v="2022-12-02T00:00:00"/>
    <x v="0"/>
    <x v="3"/>
    <n v="62.5"/>
    <m/>
    <n v="62.5"/>
    <n v="2171493.4500000011"/>
    <s v="Cash"/>
    <m/>
    <m/>
  </r>
  <r>
    <x v="278"/>
    <x v="0"/>
    <x v="3"/>
    <x v="379"/>
    <s v="C00000020"/>
    <x v="19"/>
    <x v="159"/>
    <n v="1"/>
    <s v="Cash"/>
    <x v="0"/>
    <d v="2022-12-02T00:00:00"/>
    <x v="0"/>
    <x v="3"/>
    <n v="1000"/>
    <m/>
    <n v="1000"/>
    <n v="2172493.4500000011"/>
    <s v="Cash"/>
    <m/>
    <m/>
  </r>
  <r>
    <x v="279"/>
    <x v="0"/>
    <x v="3"/>
    <x v="380"/>
    <s v="C00000009"/>
    <x v="8"/>
    <x v="7"/>
    <n v="1"/>
    <s v="T60"/>
    <x v="3"/>
    <d v="2023-02-01T00:00:00"/>
    <x v="8"/>
    <x v="4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x v="8"/>
    <x v="4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x v="8"/>
    <x v="4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x v="8"/>
    <x v="4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x v="0"/>
    <x v="3"/>
    <n v="5412"/>
    <m/>
    <n v="5412"/>
    <n v="2182538.2500000009"/>
    <s v="Cash"/>
    <m/>
    <m/>
  </r>
  <r>
    <x v="279"/>
    <x v="0"/>
    <x v="3"/>
    <x v="381"/>
    <s v="C00000020"/>
    <x v="19"/>
    <x v="157"/>
    <n v="3"/>
    <s v="Cash"/>
    <x v="0"/>
    <d v="2022-12-03T00:00:00"/>
    <x v="0"/>
    <x v="3"/>
    <n v="756"/>
    <m/>
    <n v="756"/>
    <n v="2183294.2500000009"/>
    <s v="Cash"/>
    <m/>
    <m/>
  </r>
  <r>
    <x v="279"/>
    <x v="0"/>
    <x v="3"/>
    <x v="381"/>
    <s v="C00000020"/>
    <x v="19"/>
    <x v="164"/>
    <n v="4"/>
    <s v="Cash"/>
    <x v="0"/>
    <d v="2022-12-03T00:00:00"/>
    <x v="0"/>
    <x v="3"/>
    <n v="1040"/>
    <m/>
    <n v="1040"/>
    <n v="2184334.2500000009"/>
    <s v="Cash"/>
    <m/>
    <m/>
  </r>
  <r>
    <x v="279"/>
    <x v="0"/>
    <x v="3"/>
    <x v="381"/>
    <s v="C00000020"/>
    <x v="19"/>
    <x v="132"/>
    <n v="3"/>
    <s v="Cash"/>
    <x v="0"/>
    <d v="2022-12-03T00:00:00"/>
    <x v="0"/>
    <x v="3"/>
    <n v="187.5"/>
    <m/>
    <n v="187.5"/>
    <n v="2184521.7500000009"/>
    <s v="Cash"/>
    <m/>
    <m/>
  </r>
  <r>
    <x v="280"/>
    <x v="0"/>
    <x v="3"/>
    <x v="382"/>
    <s v="C00000022"/>
    <x v="22"/>
    <x v="177"/>
    <n v="1"/>
    <s v="Cash"/>
    <x v="0"/>
    <d v="2022-12-05T00:00:00"/>
    <x v="0"/>
    <x v="3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x v="0"/>
    <x v="3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x v="0"/>
    <x v="3"/>
    <n v="1936"/>
    <m/>
    <n v="1936"/>
    <n v="2186550.7500000009"/>
    <s v="Cash"/>
    <m/>
    <m/>
  </r>
  <r>
    <x v="281"/>
    <x v="0"/>
    <x v="3"/>
    <x v="383"/>
    <s v="C00000021"/>
    <x v="21"/>
    <x v="100"/>
    <n v="3"/>
    <s v="Cash"/>
    <x v="0"/>
    <d v="2022-12-06T00:00:00"/>
    <x v="0"/>
    <x v="3"/>
    <n v="801"/>
    <m/>
    <n v="801"/>
    <n v="2187351.7500000009"/>
    <s v="Cash"/>
    <m/>
    <m/>
  </r>
  <r>
    <x v="281"/>
    <x v="0"/>
    <x v="3"/>
    <x v="383"/>
    <s v="C00000021"/>
    <x v="21"/>
    <x v="4"/>
    <n v="1"/>
    <s v="Cash"/>
    <x v="0"/>
    <d v="2022-12-06T00:00:00"/>
    <x v="0"/>
    <x v="3"/>
    <n v="105"/>
    <m/>
    <n v="105"/>
    <n v="2187456.7500000009"/>
    <s v="Cash"/>
    <m/>
    <m/>
  </r>
  <r>
    <x v="281"/>
    <x v="0"/>
    <x v="3"/>
    <x v="383"/>
    <s v="C00000021"/>
    <x v="21"/>
    <x v="134"/>
    <n v="1"/>
    <s v="Cash"/>
    <x v="0"/>
    <d v="2022-12-06T00:00:00"/>
    <x v="0"/>
    <x v="3"/>
    <n v="225"/>
    <m/>
    <n v="225"/>
    <n v="2187681.7500000009"/>
    <s v="Cash"/>
    <m/>
    <m/>
  </r>
  <r>
    <x v="282"/>
    <x v="0"/>
    <x v="3"/>
    <x v="384"/>
    <s v="C00000022"/>
    <x v="22"/>
    <x v="7"/>
    <n v="1"/>
    <s v="Cash"/>
    <x v="0"/>
    <d v="2022-12-07T00:00:00"/>
    <x v="0"/>
    <x v="3"/>
    <n v="2024"/>
    <n v="-1500"/>
    <n v="524"/>
    <n v="2189705.7500000009"/>
    <s v="Cash"/>
    <s v="Trsf 20/1/23 RM1,500.00"/>
    <m/>
  </r>
  <r>
    <x v="283"/>
    <x v="0"/>
    <x v="3"/>
    <x v="385"/>
    <s v="C00000020"/>
    <x v="19"/>
    <x v="120"/>
    <n v="10"/>
    <s v="Cash"/>
    <x v="0"/>
    <d v="2022-12-09T00:00:00"/>
    <x v="0"/>
    <x v="3"/>
    <n v="18040"/>
    <m/>
    <n v="18040"/>
    <n v="2207745.7500000009"/>
    <s v="Cash"/>
    <m/>
    <m/>
  </r>
  <r>
    <x v="283"/>
    <x v="0"/>
    <x v="3"/>
    <x v="385"/>
    <s v="C00000020"/>
    <x v="19"/>
    <x v="118"/>
    <n v="5"/>
    <s v="Cash"/>
    <x v="0"/>
    <d v="2022-12-09T00:00:00"/>
    <x v="0"/>
    <x v="3"/>
    <n v="9020"/>
    <m/>
    <n v="9020"/>
    <n v="2216765.7500000009"/>
    <s v="Cash"/>
    <m/>
    <m/>
  </r>
  <r>
    <x v="283"/>
    <x v="0"/>
    <x v="3"/>
    <x v="385"/>
    <s v="C00000020"/>
    <x v="19"/>
    <x v="157"/>
    <n v="51"/>
    <s v="Cash"/>
    <x v="0"/>
    <d v="2022-12-09T00:00:00"/>
    <x v="0"/>
    <x v="3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x v="0"/>
    <x v="3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x v="0"/>
    <x v="3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x v="0"/>
    <x v="3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x v="0"/>
    <x v="3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x v="0"/>
    <x v="3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x v="0"/>
    <x v="3"/>
    <n v="1936"/>
    <m/>
    <n v="1936"/>
    <n v="2240729.850000001"/>
    <s v="Cash"/>
    <m/>
    <m/>
  </r>
  <r>
    <x v="284"/>
    <x v="0"/>
    <x v="3"/>
    <x v="386"/>
    <s v="C00000021"/>
    <x v="21"/>
    <x v="100"/>
    <n v="3"/>
    <s v="Cash"/>
    <x v="0"/>
    <d v="2022-12-13T00:00:00"/>
    <x v="0"/>
    <x v="3"/>
    <n v="801"/>
    <m/>
    <n v="801"/>
    <n v="2241530.850000001"/>
    <s v="Cash"/>
    <m/>
    <m/>
  </r>
  <r>
    <x v="284"/>
    <x v="0"/>
    <x v="3"/>
    <x v="386"/>
    <s v="C00000021"/>
    <x v="21"/>
    <x v="4"/>
    <n v="1"/>
    <s v="Cash"/>
    <x v="0"/>
    <d v="2022-12-13T00:00:00"/>
    <x v="0"/>
    <x v="3"/>
    <n v="105"/>
    <m/>
    <n v="105"/>
    <n v="2241635.850000001"/>
    <s v="Cash"/>
    <m/>
    <m/>
  </r>
  <r>
    <x v="285"/>
    <x v="0"/>
    <x v="3"/>
    <x v="387"/>
    <s v="C00000026"/>
    <x v="26"/>
    <x v="118"/>
    <n v="1"/>
    <s v="Cash"/>
    <x v="0"/>
    <d v="2022-12-14T00:00:00"/>
    <x v="0"/>
    <x v="3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x v="0"/>
    <x v="3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x v="0"/>
    <x v="3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x v="0"/>
    <x v="3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x v="0"/>
    <x v="3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x v="0"/>
    <x v="3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x v="0"/>
    <x v="3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x v="0"/>
    <x v="3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x v="0"/>
    <x v="3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x v="0"/>
    <x v="3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x v="0"/>
    <x v="3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x v="0"/>
    <x v="3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x v="0"/>
    <x v="3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x v="0"/>
    <x v="3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x v="0"/>
    <x v="3"/>
    <n v="3784"/>
    <n v="-1611.8"/>
    <n v="2172.1999999999998"/>
    <n v="2298551.350000001"/>
    <s v="Cash"/>
    <s v="Trsf 20/1/23 RM2,000.00(RM1,611.80)"/>
    <m/>
  </r>
  <r>
    <x v="288"/>
    <x v="0"/>
    <x v="3"/>
    <x v="391"/>
    <s v="C00000019"/>
    <x v="18"/>
    <x v="181"/>
    <n v="2"/>
    <s v="Cash"/>
    <x v="0"/>
    <d v="2022-12-23T00:00:00"/>
    <x v="0"/>
    <x v="3"/>
    <n v="939.6"/>
    <m/>
    <n v="939.6"/>
    <n v="2299490.9500000011"/>
    <s v="Cash"/>
    <m/>
    <m/>
  </r>
  <r>
    <x v="288"/>
    <x v="0"/>
    <x v="3"/>
    <x v="391"/>
    <s v="C00000019"/>
    <x v="18"/>
    <x v="12"/>
    <n v="5"/>
    <s v="Cash"/>
    <x v="0"/>
    <d v="2022-12-23T00:00:00"/>
    <x v="0"/>
    <x v="3"/>
    <n v="312.5"/>
    <m/>
    <n v="312.5"/>
    <n v="2299803.4500000011"/>
    <s v="Cash"/>
    <m/>
    <m/>
  </r>
  <r>
    <x v="288"/>
    <x v="0"/>
    <x v="3"/>
    <x v="391"/>
    <s v="C00000019"/>
    <x v="18"/>
    <x v="93"/>
    <n v="2"/>
    <s v="Cash"/>
    <x v="0"/>
    <d v="2022-12-23T00:00:00"/>
    <x v="0"/>
    <x v="3"/>
    <n v="210"/>
    <m/>
    <n v="210"/>
    <n v="2300013.4500000011"/>
    <s v="Cash"/>
    <m/>
    <m/>
  </r>
  <r>
    <x v="288"/>
    <x v="0"/>
    <x v="3"/>
    <x v="391"/>
    <s v="C00000019"/>
    <x v="18"/>
    <x v="182"/>
    <n v="1"/>
    <s v="Cash"/>
    <x v="0"/>
    <d v="2022-12-23T00:00:00"/>
    <x v="0"/>
    <x v="3"/>
    <n v="440"/>
    <m/>
    <n v="440"/>
    <n v="2300453.4500000011"/>
    <s v="Cash"/>
    <m/>
    <m/>
  </r>
  <r>
    <x v="288"/>
    <x v="0"/>
    <x v="3"/>
    <x v="391"/>
    <s v="C00000019"/>
    <x v="18"/>
    <x v="52"/>
    <n v="1"/>
    <s v="Cash"/>
    <x v="0"/>
    <d v="2022-12-23T00:00:00"/>
    <x v="0"/>
    <x v="3"/>
    <n v="450"/>
    <m/>
    <n v="450"/>
    <n v="2300903.4500000011"/>
    <s v="Cash"/>
    <m/>
    <m/>
  </r>
  <r>
    <x v="289"/>
    <x v="0"/>
    <x v="3"/>
    <x v="392"/>
    <s v="C00000021"/>
    <x v="21"/>
    <x v="118"/>
    <n v="1"/>
    <s v="Cash"/>
    <x v="0"/>
    <d v="2022-12-24T00:00:00"/>
    <x v="0"/>
    <x v="3"/>
    <n v="1936"/>
    <m/>
    <n v="1936"/>
    <n v="2302839.4500000011"/>
    <s v="Cash"/>
    <m/>
    <m/>
  </r>
  <r>
    <x v="289"/>
    <x v="0"/>
    <x v="3"/>
    <x v="392"/>
    <s v="C00000021"/>
    <x v="21"/>
    <x v="100"/>
    <n v="3"/>
    <s v="Cash"/>
    <x v="0"/>
    <d v="2022-12-24T00:00:00"/>
    <x v="0"/>
    <x v="3"/>
    <n v="801"/>
    <m/>
    <n v="801"/>
    <n v="2303640.4500000011"/>
    <s v="Cash"/>
    <m/>
    <m/>
  </r>
  <r>
    <x v="289"/>
    <x v="0"/>
    <x v="3"/>
    <x v="392"/>
    <s v="C00000021"/>
    <x v="21"/>
    <x v="4"/>
    <n v="1"/>
    <s v="Cash"/>
    <x v="0"/>
    <d v="2022-12-24T00:00:00"/>
    <x v="0"/>
    <x v="3"/>
    <n v="105"/>
    <m/>
    <n v="105"/>
    <n v="2303745.4500000011"/>
    <s v="Cash"/>
    <m/>
    <m/>
  </r>
  <r>
    <x v="290"/>
    <x v="0"/>
    <x v="3"/>
    <x v="393"/>
    <s v="C00000010"/>
    <x v="9"/>
    <x v="121"/>
    <n v="6"/>
    <s v="T120"/>
    <x v="4"/>
    <d v="2023-04-26T00:00:00"/>
    <x v="10"/>
    <x v="4"/>
    <n v="10032"/>
    <m/>
    <n v="10032"/>
    <n v="2313777.4500000011"/>
    <s v="Term"/>
    <m/>
    <m/>
  </r>
  <r>
    <x v="290"/>
    <x v="0"/>
    <x v="3"/>
    <x v="393"/>
    <s v="C00000010"/>
    <x v="9"/>
    <x v="148"/>
    <n v="10"/>
    <s v="T120"/>
    <x v="4"/>
    <d v="2023-04-26T00:00:00"/>
    <x v="10"/>
    <x v="4"/>
    <n v="2250"/>
    <m/>
    <n v="2250"/>
    <n v="2316027.4500000011"/>
    <s v="Term"/>
    <m/>
    <m/>
  </r>
  <r>
    <x v="290"/>
    <x v="0"/>
    <x v="3"/>
    <x v="393"/>
    <s v="C00000010"/>
    <x v="9"/>
    <x v="12"/>
    <n v="10"/>
    <s v="T120"/>
    <x v="4"/>
    <d v="2023-04-26T00:00:00"/>
    <x v="10"/>
    <x v="4"/>
    <n v="575"/>
    <m/>
    <n v="575"/>
    <n v="2316602.4500000011"/>
    <s v="Term"/>
    <m/>
    <m/>
  </r>
  <r>
    <x v="290"/>
    <x v="0"/>
    <x v="3"/>
    <x v="393"/>
    <s v="C00000010"/>
    <x v="9"/>
    <x v="4"/>
    <n v="4"/>
    <s v="T120"/>
    <x v="4"/>
    <d v="2023-04-26T00:00:00"/>
    <x v="10"/>
    <x v="4"/>
    <n v="420"/>
    <m/>
    <n v="420"/>
    <n v="2317022.4500000011"/>
    <s v="Term"/>
    <m/>
    <m/>
  </r>
  <r>
    <x v="290"/>
    <x v="0"/>
    <x v="3"/>
    <x v="393"/>
    <s v="C00000010"/>
    <x v="9"/>
    <x v="174"/>
    <n v="4"/>
    <s v="T120"/>
    <x v="4"/>
    <d v="2023-04-26T00:00:00"/>
    <x v="10"/>
    <x v="4"/>
    <n v="200"/>
    <m/>
    <n v="200"/>
    <n v="2317222.4500000011"/>
    <s v="Term"/>
    <m/>
    <m/>
  </r>
  <r>
    <x v="290"/>
    <x v="0"/>
    <x v="3"/>
    <x v="393"/>
    <s v="C00000010"/>
    <x v="9"/>
    <x v="183"/>
    <n v="1"/>
    <s v="T120"/>
    <x v="4"/>
    <d v="2023-04-26T00:00:00"/>
    <x v="10"/>
    <x v="4"/>
    <n v="330"/>
    <m/>
    <n v="330"/>
    <n v="2317552.4500000011"/>
    <s v="Term"/>
    <m/>
    <m/>
  </r>
  <r>
    <x v="290"/>
    <x v="0"/>
    <x v="3"/>
    <x v="393"/>
    <s v="C00000010"/>
    <x v="9"/>
    <x v="131"/>
    <n v="1"/>
    <s v="T120"/>
    <x v="4"/>
    <d v="2023-04-26T00:00:00"/>
    <x v="10"/>
    <x v="4"/>
    <n v="420"/>
    <m/>
    <n v="420"/>
    <n v="2317972.4500000011"/>
    <s v="Term"/>
    <m/>
    <m/>
  </r>
  <r>
    <x v="291"/>
    <x v="0"/>
    <x v="3"/>
    <x v="394"/>
    <s v="C00000020"/>
    <x v="19"/>
    <x v="157"/>
    <n v="4"/>
    <s v="Cash"/>
    <x v="0"/>
    <d v="2022-12-28T00:00:00"/>
    <x v="0"/>
    <x v="3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x v="0"/>
    <x v="3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x v="0"/>
    <x v="3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x v="0"/>
    <x v="3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x v="0"/>
    <x v="3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x v="0"/>
    <x v="3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x v="0"/>
    <x v="3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x v="7"/>
    <x v="4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x v="7"/>
    <x v="4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x v="7"/>
    <x v="4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x v="7"/>
    <x v="4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x v="7"/>
    <x v="4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x v="7"/>
    <x v="4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x v="7"/>
    <x v="4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x v="7"/>
    <x v="4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x v="7"/>
    <x v="4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x v="7"/>
    <x v="4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x v="7"/>
    <x v="4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x v="7"/>
    <x v="4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x v="7"/>
    <x v="4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x v="7"/>
    <x v="4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x v="7"/>
    <x v="4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x v="7"/>
    <x v="4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x v="7"/>
    <x v="4"/>
    <n v="1870"/>
    <m/>
    <n v="1870"/>
    <n v="2389684.9500000011"/>
    <s v="Cash"/>
    <m/>
    <m/>
  </r>
  <r>
    <x v="296"/>
    <x v="7"/>
    <x v="4"/>
    <x v="399"/>
    <s v="C00000021"/>
    <x v="21"/>
    <x v="100"/>
    <n v="2"/>
    <s v="Cash"/>
    <x v="0"/>
    <d v="2023-01-09T00:00:00"/>
    <x v="7"/>
    <x v="4"/>
    <n v="510"/>
    <m/>
    <n v="510"/>
    <n v="2390194.9500000011"/>
    <s v="Cash"/>
    <m/>
    <m/>
  </r>
  <r>
    <x v="296"/>
    <x v="7"/>
    <x v="4"/>
    <x v="399"/>
    <s v="C00000021"/>
    <x v="21"/>
    <x v="4"/>
    <n v="1"/>
    <s v="Cash"/>
    <x v="0"/>
    <d v="2023-01-09T00:00:00"/>
    <x v="7"/>
    <x v="4"/>
    <n v="105"/>
    <m/>
    <n v="105"/>
    <n v="2390299.9500000011"/>
    <s v="Cash"/>
    <m/>
    <m/>
  </r>
  <r>
    <x v="296"/>
    <x v="7"/>
    <x v="4"/>
    <x v="399"/>
    <s v="C00000021"/>
    <x v="21"/>
    <x v="129"/>
    <n v="12"/>
    <s v="Cash"/>
    <x v="0"/>
    <d v="2023-01-09T00:00:00"/>
    <x v="7"/>
    <x v="4"/>
    <n v="576"/>
    <m/>
    <n v="576"/>
    <n v="2390875.9500000011"/>
    <s v="Cash"/>
    <m/>
    <m/>
  </r>
  <r>
    <x v="296"/>
    <x v="7"/>
    <x v="4"/>
    <x v="399"/>
    <s v="C00000021"/>
    <x v="21"/>
    <x v="132"/>
    <n v="5"/>
    <s v="Cash"/>
    <x v="0"/>
    <d v="2023-01-09T00:00:00"/>
    <x v="7"/>
    <x v="4"/>
    <n v="312.5"/>
    <m/>
    <n v="312.5"/>
    <n v="2391188.4500000011"/>
    <s v="Cash"/>
    <m/>
    <m/>
  </r>
  <r>
    <x v="296"/>
    <x v="7"/>
    <x v="4"/>
    <x v="400"/>
    <s v="C00000023"/>
    <x v="23"/>
    <x v="118"/>
    <n v="1"/>
    <s v="Cash"/>
    <x v="0"/>
    <d v="2023-01-09T00:00:00"/>
    <x v="7"/>
    <x v="4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x v="7"/>
    <x v="4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x v="7"/>
    <x v="4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x v="7"/>
    <x v="4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x v="7"/>
    <x v="4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x v="7"/>
    <x v="4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x v="7"/>
    <x v="4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x v="7"/>
    <x v="4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x v="7"/>
    <x v="4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x v="7"/>
    <x v="4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x v="7"/>
    <x v="4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x v="7"/>
    <x v="4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x v="11"/>
    <x v="4"/>
    <n v="9768"/>
    <m/>
    <n v="9768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x v="11"/>
    <x v="4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x v="11"/>
    <x v="4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x v="11"/>
    <x v="4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x v="11"/>
    <x v="4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x v="11"/>
    <x v="4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x v="11"/>
    <x v="4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x v="7"/>
    <x v="4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x v="7"/>
    <x v="4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x v="7"/>
    <x v="4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x v="7"/>
    <x v="4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x v="7"/>
    <x v="4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x v="7"/>
    <x v="4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x v="7"/>
    <x v="4"/>
    <n v="256"/>
    <m/>
    <n v="256"/>
    <n v="2431395.9500000011"/>
    <s v="Cash"/>
    <m/>
    <m/>
  </r>
  <r>
    <x v="299"/>
    <x v="7"/>
    <x v="4"/>
    <x v="408"/>
    <s v="C00000023"/>
    <x v="23"/>
    <x v="188"/>
    <n v="1"/>
    <s v="Cash"/>
    <x v="0"/>
    <d v="2023-01-13T00:00:00"/>
    <x v="7"/>
    <x v="4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x v="7"/>
    <x v="4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x v="7"/>
    <x v="4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x v="7"/>
    <x v="4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x v="7"/>
    <x v="4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x v="7"/>
    <x v="4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x v="7"/>
    <x v="4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x v="7"/>
    <x v="4"/>
    <n v="1936"/>
    <m/>
    <n v="1936"/>
    <n v="2449532.9500000011"/>
    <s v="Cash"/>
    <m/>
    <m/>
  </r>
  <r>
    <x v="301"/>
    <x v="7"/>
    <x v="4"/>
    <x v="411"/>
    <s v="C00000021"/>
    <x v="21"/>
    <x v="100"/>
    <n v="3"/>
    <s v="Cash"/>
    <x v="0"/>
    <d v="2023-01-16T00:00:00"/>
    <x v="7"/>
    <x v="4"/>
    <n v="801"/>
    <m/>
    <n v="801"/>
    <n v="2450333.9500000011"/>
    <s v="Cash"/>
    <m/>
    <m/>
  </r>
  <r>
    <x v="301"/>
    <x v="7"/>
    <x v="4"/>
    <x v="411"/>
    <s v="C00000021"/>
    <x v="21"/>
    <x v="106"/>
    <n v="1"/>
    <s v="Cash"/>
    <x v="0"/>
    <d v="2023-01-16T00:00:00"/>
    <x v="7"/>
    <x v="4"/>
    <n v="95"/>
    <m/>
    <n v="95"/>
    <n v="2450428.9500000011"/>
    <s v="Cash"/>
    <m/>
    <m/>
  </r>
  <r>
    <x v="302"/>
    <x v="7"/>
    <x v="4"/>
    <x v="412"/>
    <s v="C00000022"/>
    <x v="22"/>
    <x v="7"/>
    <n v="1"/>
    <s v="Cash"/>
    <x v="0"/>
    <d v="2023-01-18T00:00:00"/>
    <x v="7"/>
    <x v="4"/>
    <n v="1936"/>
    <m/>
    <n v="1936"/>
    <n v="2452364.9500000011"/>
    <s v="Cash"/>
    <m/>
    <m/>
  </r>
  <r>
    <x v="302"/>
    <x v="7"/>
    <x v="4"/>
    <x v="413"/>
    <s v="C00000010"/>
    <x v="9"/>
    <x v="188"/>
    <n v="8"/>
    <s v="T120"/>
    <x v="4"/>
    <d v="2023-05-18T00:00:00"/>
    <x v="11"/>
    <x v="4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x v="11"/>
    <x v="4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x v="11"/>
    <x v="4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x v="11"/>
    <x v="4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x v="11"/>
    <x v="4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x v="11"/>
    <x v="4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x v="7"/>
    <x v="4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x v="7"/>
    <x v="4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x v="7"/>
    <x v="4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x v="7"/>
    <x v="4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x v="7"/>
    <x v="4"/>
    <n v="3476"/>
    <m/>
    <n v="3476"/>
    <n v="2487534.9500000011"/>
    <s v="Cash"/>
    <m/>
    <m/>
  </r>
  <r>
    <x v="304"/>
    <x v="7"/>
    <x v="4"/>
    <x v="415"/>
    <s v="C00000019"/>
    <x v="18"/>
    <x v="181"/>
    <n v="3"/>
    <s v="Cash"/>
    <x v="0"/>
    <d v="2023-01-20T00:00:00"/>
    <x v="7"/>
    <x v="4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x v="7"/>
    <x v="4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x v="7"/>
    <x v="4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x v="7"/>
    <x v="4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x v="7"/>
    <x v="4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x v="9"/>
    <x v="4"/>
    <n v="3256"/>
    <m/>
    <n v="3256"/>
    <n v="2493467.0500000012"/>
    <s v="Cash"/>
    <m/>
    <m/>
  </r>
  <r>
    <x v="305"/>
    <x v="7"/>
    <x v="4"/>
    <x v="416"/>
    <s v="C00000009"/>
    <x v="8"/>
    <x v="96"/>
    <n v="1"/>
    <s v="T60"/>
    <x v="3"/>
    <d v="2023-03-28T00:00:00"/>
    <x v="9"/>
    <x v="4"/>
    <n v="1628"/>
    <m/>
    <n v="1628"/>
    <n v="2495095.0500000012"/>
    <s v="Cash"/>
    <m/>
    <m/>
  </r>
  <r>
    <x v="305"/>
    <x v="7"/>
    <x v="4"/>
    <x v="416"/>
    <s v="C00000009"/>
    <x v="8"/>
    <x v="125"/>
    <n v="3"/>
    <s v="T60"/>
    <x v="3"/>
    <d v="2023-03-28T00:00:00"/>
    <x v="9"/>
    <x v="4"/>
    <n v="732"/>
    <m/>
    <n v="732"/>
    <n v="2495827.0500000012"/>
    <s v="Cash"/>
    <m/>
    <m/>
  </r>
  <r>
    <x v="305"/>
    <x v="7"/>
    <x v="4"/>
    <x v="417"/>
    <s v="C00000034"/>
    <x v="34"/>
    <x v="189"/>
    <n v="1"/>
    <s v="Cash"/>
    <x v="0"/>
    <d v="2023-01-27T00:00:00"/>
    <x v="7"/>
    <x v="4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x v="7"/>
    <x v="4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x v="7"/>
    <x v="4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x v="7"/>
    <x v="4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x v="7"/>
    <x v="4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x v="7"/>
    <x v="4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x v="7"/>
    <x v="4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x v="7"/>
    <x v="4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x v="7"/>
    <x v="4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x v="7"/>
    <x v="4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x v="7"/>
    <x v="4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x v="7"/>
    <x v="4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x v="7"/>
    <x v="4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x v="7"/>
    <x v="4"/>
    <n v="570"/>
    <m/>
    <n v="570"/>
    <n v="2513932.6500000008"/>
    <s v="Cash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050DC-9B7C-4E7C-8935-01B73A7D7FFC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G4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7" numFmtId="4"/>
  </dataFields>
  <formats count="1"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5B6DEB-F39D-40AB-9163-4B0ADBB1CC25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R4:AB464" firstHeaderRow="1" firstDataRow="2" firstDataCol="5"/>
  <pivotFields count="20">
    <pivotField axis="axisRow" compact="0" outline="0" showAll="0" defaultSubtotal="0">
      <items count="30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compact="0" outline="0" showAll="0"/>
    <pivotField compact="0" outline="0" showAll="0"/>
    <pivotField axis="axisRow" compact="0" outline="0" showAll="0">
      <items count="421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t="default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5">
        <item x="1"/>
        <item x="2"/>
        <item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45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8"/>
      <x v="14"/>
      <x v="33"/>
    </i>
    <i r="2">
      <x v="10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3">
      <x v="53"/>
      <x v="8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11"/>
      <x v="290"/>
      <x v="393"/>
    </i>
    <i t="default">
      <x v="9"/>
    </i>
    <i>
      <x v="10"/>
      <x/>
      <x v="9"/>
      <x v="41"/>
      <x v="72"/>
    </i>
    <i t="default">
      <x v="10"/>
    </i>
    <i>
      <x v="11"/>
      <x/>
      <x v="10"/>
      <x v="45"/>
      <x v="79"/>
    </i>
    <i t="default">
      <x v="11"/>
    </i>
    <i>
      <x v="12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5"/>
      <x v="111"/>
    </i>
    <i t="default">
      <x v="16"/>
    </i>
    <i>
      <x v="17"/>
      <x v="1"/>
      <x v="7"/>
      <x v="87"/>
      <x v="118"/>
    </i>
    <i t="default">
      <x v="17"/>
    </i>
    <i>
      <x v="18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t="default">
      <x v="18"/>
    </i>
    <i>
      <x v="19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t="default">
      <x v="19"/>
    </i>
    <i>
      <x v="20"/>
      <x v="1"/>
      <x v="9"/>
      <x v="116"/>
      <x v="156"/>
    </i>
    <i t="default">
      <x v="20"/>
    </i>
    <i>
      <x v="21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t="default">
      <x v="22"/>
    </i>
    <i>
      <x v="23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t="default">
      <x v="26"/>
    </i>
    <i>
      <x v="27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t="default">
      <x v="27"/>
    </i>
    <i>
      <x v="28"/>
      <x v="3"/>
      <x v="7"/>
      <x v="241"/>
      <x v="323"/>
    </i>
    <i r="3">
      <x v="248"/>
      <x v="336"/>
    </i>
    <i r="1">
      <x v="4"/>
      <x/>
      <x v="300"/>
      <x v="409"/>
    </i>
    <i t="default">
      <x v="28"/>
    </i>
    <i>
      <x v="29"/>
      <x v="3"/>
      <x v="6"/>
      <x v="233"/>
      <x v="310"/>
    </i>
    <i t="default">
      <x v="29"/>
    </i>
    <i>
      <x v="30"/>
      <x v="3"/>
      <x v="9"/>
      <x v="266"/>
      <x v="361"/>
    </i>
    <i r="3">
      <x v="274"/>
      <x v="370"/>
    </i>
    <i r="2">
      <x v="10"/>
      <x v="277"/>
      <x v="376"/>
    </i>
    <i t="default">
      <x v="30"/>
    </i>
    <i>
      <x v="31"/>
      <x v="3"/>
      <x v="9"/>
      <x v="268"/>
      <x v="363"/>
    </i>
    <i t="default">
      <x v="31"/>
    </i>
    <i>
      <x v="32"/>
      <x v="3"/>
      <x v="9"/>
      <x v="276"/>
      <x v="374"/>
    </i>
    <i t="default">
      <x v="32"/>
    </i>
    <i>
      <x v="33"/>
      <x v="3"/>
      <x v="9"/>
      <x v="276"/>
      <x v="375"/>
    </i>
    <i t="default">
      <x v="33"/>
    </i>
    <i>
      <x v="34"/>
      <x v="4"/>
      <x/>
      <x v="305"/>
      <x v="417"/>
    </i>
    <i t="default">
      <x v="3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3D1043-C4DE-4D35-AA6F-E4510BC6D69A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M4:AT162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5">
        <item h="1" x="1"/>
        <item h="1" x="2"/>
        <item h="1"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157">
    <i>
      <x v="2"/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t="default">
      <x v="2"/>
    </i>
    <i>
      <x v="3"/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t="default">
      <x v="3"/>
    </i>
    <i>
      <x v="4"/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t="default">
      <x v="4"/>
    </i>
    <i>
      <x v="5"/>
      <x v="3"/>
      <x/>
    </i>
    <i r="2">
      <x v="1"/>
    </i>
    <i r="2">
      <x v="2"/>
    </i>
    <i r="2">
      <x v="3"/>
    </i>
    <i r="2">
      <x v="4"/>
    </i>
    <i r="2">
      <x v="8"/>
    </i>
    <i t="default">
      <x v="5"/>
    </i>
    <i>
      <x v="6"/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t="default">
      <x v="6"/>
    </i>
    <i>
      <x v="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11"/>
    </i>
    <i t="default">
      <x v="9"/>
    </i>
    <i>
      <x v="13"/>
      <x v="4"/>
      <x/>
    </i>
    <i t="default">
      <x v="13"/>
    </i>
    <i>
      <x v="18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t="default">
      <x v="18"/>
    </i>
    <i>
      <x v="1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t="default">
      <x v="19"/>
    </i>
    <i>
      <x v="21"/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t="default">
      <x v="21"/>
    </i>
    <i>
      <x v="22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t="default">
      <x v="22"/>
    </i>
    <i>
      <x v="23"/>
      <x v="3"/>
      <x v="2"/>
    </i>
    <i r="2">
      <x v="3"/>
    </i>
    <i r="2">
      <x v="4"/>
    </i>
    <i r="2">
      <x v="11"/>
    </i>
    <i r="1">
      <x v="4"/>
      <x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r="2">
      <x v="6"/>
    </i>
    <i r="2">
      <x v="8"/>
    </i>
    <i r="2">
      <x v="10"/>
    </i>
    <i t="default">
      <x v="26"/>
    </i>
    <i>
      <x v="27"/>
      <x v="3"/>
      <x v="5"/>
    </i>
    <i r="2">
      <x v="6"/>
    </i>
    <i r="2">
      <x v="7"/>
    </i>
    <i r="2">
      <x v="9"/>
    </i>
    <i t="default">
      <x v="27"/>
    </i>
    <i>
      <x v="28"/>
      <x v="3"/>
      <x v="7"/>
    </i>
    <i r="1">
      <x v="4"/>
      <x/>
    </i>
    <i t="default">
      <x v="28"/>
    </i>
    <i>
      <x v="29"/>
      <x v="3"/>
      <x v="6"/>
    </i>
    <i t="default">
      <x v="29"/>
    </i>
    <i>
      <x v="30"/>
      <x v="3"/>
      <x v="9"/>
    </i>
    <i r="2">
      <x v="10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3"/>
      <x v="9"/>
    </i>
    <i t="default">
      <x v="33"/>
    </i>
    <i>
      <x v="34"/>
      <x v="4"/>
      <x/>
    </i>
    <i t="default">
      <x v="34"/>
    </i>
    <i t="grand">
      <x/>
    </i>
  </rowItems>
  <colFields count="1">
    <field x="9"/>
  </colFields>
  <colItems count="5">
    <i>
      <x/>
    </i>
    <i>
      <x v="1"/>
    </i>
    <i>
      <x v="2"/>
    </i>
    <i>
      <x v="4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6">
      <pivotArea dataOnly="0" outline="0" fieldPosition="0">
        <references count="1">
          <reference field="1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dataOnly="0" outline="0" fieldPosition="0">
        <references count="1">
          <reference field="5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A64" sqref="A64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203</v>
      </c>
      <c r="D3" s="14" t="s">
        <v>230</v>
      </c>
      <c r="E3" s="26" t="s">
        <v>167</v>
      </c>
      <c r="Z3" s="14" t="s">
        <v>203</v>
      </c>
      <c r="AC3" s="14" t="s">
        <v>230</v>
      </c>
      <c r="AD3" s="26" t="s">
        <v>167</v>
      </c>
    </row>
    <row r="4" spans="1:38" x14ac:dyDescent="0.35">
      <c r="D4">
        <v>2022</v>
      </c>
      <c r="O4" t="s">
        <v>593</v>
      </c>
      <c r="P4" t="s">
        <v>135</v>
      </c>
      <c r="AC4">
        <v>2022</v>
      </c>
      <c r="AK4" t="s">
        <v>593</v>
      </c>
      <c r="AL4" t="s">
        <v>135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416</v>
      </c>
      <c r="B6" t="s">
        <v>555</v>
      </c>
      <c r="C6" s="58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64</v>
      </c>
      <c r="AA6" t="s">
        <v>561</v>
      </c>
      <c r="AB6" s="58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557</v>
      </c>
      <c r="C7" s="58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576</v>
      </c>
      <c r="AB7" s="58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558</v>
      </c>
      <c r="C8" s="58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612</v>
      </c>
      <c r="AB8" s="58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567</v>
      </c>
      <c r="C9" s="58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644</v>
      </c>
      <c r="AB9" s="58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573</v>
      </c>
      <c r="C10" s="58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656</v>
      </c>
      <c r="AB10" s="58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618</v>
      </c>
      <c r="C11" s="58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732</v>
      </c>
      <c r="AB11" s="58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619</v>
      </c>
      <c r="C12" s="58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799</v>
      </c>
      <c r="AB12" s="58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655</v>
      </c>
      <c r="C13" s="58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840</v>
      </c>
      <c r="AB13" s="58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657</v>
      </c>
      <c r="C14" s="58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856</v>
      </c>
      <c r="AB14" s="58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659</v>
      </c>
      <c r="C15" s="58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879</v>
      </c>
      <c r="AB15" s="58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662</v>
      </c>
      <c r="C16" s="58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921</v>
      </c>
      <c r="AB16" s="58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669</v>
      </c>
      <c r="C17" s="58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209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671</v>
      </c>
      <c r="C18" s="58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135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692</v>
      </c>
      <c r="C19" s="58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694</v>
      </c>
      <c r="C20" s="58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698</v>
      </c>
      <c r="C21" s="58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702</v>
      </c>
      <c r="C22" s="58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705</v>
      </c>
      <c r="C23" s="58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707</v>
      </c>
      <c r="C24" s="58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727</v>
      </c>
      <c r="C25" s="58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734</v>
      </c>
      <c r="C26" s="58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738</v>
      </c>
      <c r="C27" s="58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771</v>
      </c>
      <c r="C28" s="58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773</v>
      </c>
      <c r="C29" s="58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786</v>
      </c>
      <c r="C30" s="58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789</v>
      </c>
      <c r="C31" s="58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792</v>
      </c>
      <c r="C32" s="58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798</v>
      </c>
      <c r="C33" s="58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802</v>
      </c>
      <c r="C34" s="58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805</v>
      </c>
      <c r="C35" s="58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835</v>
      </c>
      <c r="C36" s="58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837</v>
      </c>
      <c r="C37" s="58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843</v>
      </c>
      <c r="C38" s="58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851</v>
      </c>
      <c r="C39" s="58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854</v>
      </c>
      <c r="C40" s="58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867</v>
      </c>
      <c r="C41" s="58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875</v>
      </c>
      <c r="C42" s="58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876</v>
      </c>
      <c r="C43" s="58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877</v>
      </c>
      <c r="C44" s="58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904</v>
      </c>
      <c r="C45" s="58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908</v>
      </c>
      <c r="C46" s="58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919</v>
      </c>
      <c r="C47" s="58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933</v>
      </c>
      <c r="C48" s="58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936</v>
      </c>
      <c r="C49" s="58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940</v>
      </c>
      <c r="C50" s="58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942</v>
      </c>
      <c r="C51" s="58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943</v>
      </c>
      <c r="C52" s="58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996</v>
      </c>
      <c r="C53" s="58" t="s">
        <v>1001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1008</v>
      </c>
      <c r="C54" s="58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1019</v>
      </c>
      <c r="C55" s="58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1021</v>
      </c>
      <c r="C56" s="58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1023</v>
      </c>
      <c r="C57" s="58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1059</v>
      </c>
      <c r="C58" s="58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1073</v>
      </c>
      <c r="C59" s="58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1084</v>
      </c>
      <c r="C60" s="58" t="s">
        <v>1079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429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135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AT464"/>
  <sheetViews>
    <sheetView tabSelected="1" topLeftCell="I262" workbookViewId="0">
      <selection activeCell="AC277" sqref="AC277"/>
    </sheetView>
  </sheetViews>
  <sheetFormatPr defaultRowHeight="14.5" x14ac:dyDescent="0.35"/>
  <cols>
    <col min="1" max="1" width="37.90625" bestFit="1" customWidth="1"/>
    <col min="2" max="6" width="9.90625" bestFit="1" customWidth="1"/>
    <col min="7" max="8" width="10.7265625" bestFit="1" customWidth="1"/>
    <col min="9" max="17" width="1.6328125" customWidth="1"/>
    <col min="18" max="18" width="17.6328125" bestFit="1" customWidth="1"/>
    <col min="19" max="19" width="11.7265625" customWidth="1"/>
    <col min="20" max="20" width="13.54296875" customWidth="1"/>
    <col min="21" max="21" width="13.453125" bestFit="1" customWidth="1"/>
    <col min="22" max="22" width="16.6328125" bestFit="1" customWidth="1"/>
    <col min="23" max="27" width="9.90625" bestFit="1" customWidth="1"/>
    <col min="28" max="29" width="10.7265625" bestFit="1" customWidth="1"/>
    <col min="30" max="38" width="1.6328125" customWidth="1"/>
    <col min="39" max="39" width="31.7265625" customWidth="1"/>
    <col min="40" max="40" width="11.6328125" customWidth="1"/>
    <col min="41" max="41" width="13.6328125" bestFit="1" customWidth="1"/>
    <col min="42" max="45" width="9.90625" bestFit="1" customWidth="1"/>
    <col min="46" max="48" width="10.7265625" bestFit="1" customWidth="1"/>
    <col min="49" max="51" width="9.90625" bestFit="1" customWidth="1"/>
    <col min="52" max="52" width="10.7265625" bestFit="1" customWidth="1"/>
  </cols>
  <sheetData>
    <row r="1" spans="1:46" x14ac:dyDescent="0.35">
      <c r="A1" t="s">
        <v>207</v>
      </c>
    </row>
    <row r="2" spans="1:46" x14ac:dyDescent="0.35">
      <c r="A2" t="s">
        <v>1248</v>
      </c>
    </row>
    <row r="4" spans="1:46" x14ac:dyDescent="0.35">
      <c r="A4" s="14" t="s">
        <v>204</v>
      </c>
      <c r="B4" s="14" t="s">
        <v>91</v>
      </c>
      <c r="R4" s="14" t="s">
        <v>204</v>
      </c>
      <c r="W4" s="14" t="s">
        <v>91</v>
      </c>
      <c r="AM4" s="14" t="s">
        <v>204</v>
      </c>
      <c r="AP4" s="14" t="s">
        <v>91</v>
      </c>
    </row>
    <row r="5" spans="1:46" x14ac:dyDescent="0.35">
      <c r="A5" s="14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 t="s">
        <v>135</v>
      </c>
      <c r="R5" s="14" t="s">
        <v>1</v>
      </c>
      <c r="S5" s="14" t="s">
        <v>211</v>
      </c>
      <c r="T5" s="14" t="s">
        <v>166</v>
      </c>
      <c r="U5" s="14" t="s">
        <v>3</v>
      </c>
      <c r="V5" s="14" t="s">
        <v>2</v>
      </c>
      <c r="W5">
        <v>0</v>
      </c>
      <c r="X5">
        <v>45</v>
      </c>
      <c r="Y5">
        <v>60</v>
      </c>
      <c r="Z5" t="s">
        <v>154</v>
      </c>
      <c r="AA5">
        <v>120</v>
      </c>
      <c r="AB5" t="s">
        <v>135</v>
      </c>
      <c r="AM5" s="14" t="s">
        <v>1</v>
      </c>
      <c r="AN5" s="14" t="s">
        <v>211</v>
      </c>
      <c r="AO5" s="14" t="s">
        <v>166</v>
      </c>
      <c r="AP5">
        <v>0</v>
      </c>
      <c r="AQ5">
        <v>45</v>
      </c>
      <c r="AR5">
        <v>60</v>
      </c>
      <c r="AS5">
        <v>120</v>
      </c>
      <c r="AT5" t="s">
        <v>135</v>
      </c>
    </row>
    <row r="6" spans="1:46" x14ac:dyDescent="0.35">
      <c r="A6" t="s">
        <v>35</v>
      </c>
      <c r="B6" s="18">
        <v>0</v>
      </c>
      <c r="C6" s="18"/>
      <c r="D6" s="18"/>
      <c r="E6" s="18"/>
      <c r="F6" s="18"/>
      <c r="G6" s="18">
        <v>0</v>
      </c>
      <c r="R6" t="s">
        <v>35</v>
      </c>
      <c r="S6">
        <v>2020</v>
      </c>
      <c r="T6">
        <v>8</v>
      </c>
      <c r="U6" s="58">
        <v>44053</v>
      </c>
      <c r="V6" t="s">
        <v>33</v>
      </c>
      <c r="W6" s="18">
        <v>0</v>
      </c>
      <c r="X6" s="18"/>
      <c r="Y6" s="18"/>
      <c r="Z6" s="18"/>
      <c r="AA6" s="18"/>
      <c r="AB6" s="18">
        <v>0</v>
      </c>
      <c r="AM6" t="s">
        <v>60</v>
      </c>
      <c r="AN6">
        <v>2022</v>
      </c>
      <c r="AO6">
        <v>6</v>
      </c>
      <c r="AP6" s="18"/>
      <c r="AQ6" s="18"/>
      <c r="AR6" s="18">
        <v>0</v>
      </c>
      <c r="AS6" s="18"/>
      <c r="AT6" s="18">
        <v>0</v>
      </c>
    </row>
    <row r="7" spans="1:46" x14ac:dyDescent="0.35">
      <c r="A7" t="s">
        <v>47</v>
      </c>
      <c r="B7" s="18"/>
      <c r="C7" s="18"/>
      <c r="D7" s="18">
        <v>0</v>
      </c>
      <c r="E7" s="18"/>
      <c r="F7" s="18"/>
      <c r="G7" s="18">
        <v>0</v>
      </c>
      <c r="T7">
        <v>10</v>
      </c>
      <c r="U7" s="58">
        <v>44109</v>
      </c>
      <c r="V7" t="s">
        <v>110</v>
      </c>
      <c r="W7" s="18">
        <v>0</v>
      </c>
      <c r="X7" s="18"/>
      <c r="Y7" s="18"/>
      <c r="Z7" s="18"/>
      <c r="AA7" s="18"/>
      <c r="AB7" s="18">
        <v>0</v>
      </c>
      <c r="AO7">
        <v>7</v>
      </c>
      <c r="AP7" s="18"/>
      <c r="AQ7" s="18"/>
      <c r="AR7" s="18">
        <v>0</v>
      </c>
      <c r="AS7" s="18"/>
      <c r="AT7" s="18">
        <v>0</v>
      </c>
    </row>
    <row r="8" spans="1:46" x14ac:dyDescent="0.35">
      <c r="A8" t="s">
        <v>60</v>
      </c>
      <c r="B8" s="18"/>
      <c r="C8" s="18"/>
      <c r="D8" s="18">
        <v>16691.8</v>
      </c>
      <c r="E8" s="18"/>
      <c r="F8" s="18"/>
      <c r="G8" s="18">
        <v>16691.8</v>
      </c>
      <c r="U8" s="58">
        <v>44123</v>
      </c>
      <c r="V8" t="s">
        <v>127</v>
      </c>
      <c r="W8" s="18">
        <v>0</v>
      </c>
      <c r="X8" s="18"/>
      <c r="Y8" s="18"/>
      <c r="Z8" s="18"/>
      <c r="AA8" s="18"/>
      <c r="AB8" s="18">
        <v>0</v>
      </c>
      <c r="AO8">
        <v>8</v>
      </c>
      <c r="AP8" s="18"/>
      <c r="AQ8" s="18"/>
      <c r="AR8" s="18">
        <v>0</v>
      </c>
      <c r="AS8" s="18"/>
      <c r="AT8" s="18">
        <v>0</v>
      </c>
    </row>
    <row r="9" spans="1:46" x14ac:dyDescent="0.35">
      <c r="A9" t="s">
        <v>7</v>
      </c>
      <c r="B9" s="18">
        <v>0</v>
      </c>
      <c r="C9" s="18"/>
      <c r="D9" s="18"/>
      <c r="E9" s="18"/>
      <c r="F9" s="18"/>
      <c r="G9" s="18">
        <v>0</v>
      </c>
      <c r="U9" s="58">
        <v>44125</v>
      </c>
      <c r="V9" t="s">
        <v>130</v>
      </c>
      <c r="W9" s="18">
        <v>0</v>
      </c>
      <c r="X9" s="18"/>
      <c r="Y9" s="18"/>
      <c r="Z9" s="18"/>
      <c r="AA9" s="18"/>
      <c r="AB9" s="18">
        <v>0</v>
      </c>
      <c r="AO9">
        <v>9</v>
      </c>
      <c r="AP9" s="18"/>
      <c r="AQ9" s="18"/>
      <c r="AR9" s="18">
        <v>0</v>
      </c>
      <c r="AS9" s="18"/>
      <c r="AT9" s="18">
        <v>0</v>
      </c>
    </row>
    <row r="10" spans="1:46" x14ac:dyDescent="0.35">
      <c r="A10" t="s">
        <v>20</v>
      </c>
      <c r="B10" s="18"/>
      <c r="C10" s="18">
        <v>1219</v>
      </c>
      <c r="D10" s="18"/>
      <c r="E10" s="18"/>
      <c r="F10" s="18"/>
      <c r="G10" s="18">
        <v>1219</v>
      </c>
      <c r="U10" s="58">
        <v>44135</v>
      </c>
      <c r="V10" t="s">
        <v>153</v>
      </c>
      <c r="W10" s="18">
        <v>0</v>
      </c>
      <c r="X10" s="18"/>
      <c r="Y10" s="18"/>
      <c r="Z10" s="18"/>
      <c r="AA10" s="18"/>
      <c r="AB10" s="18">
        <v>0</v>
      </c>
      <c r="AO10">
        <v>10</v>
      </c>
      <c r="AP10" s="18"/>
      <c r="AQ10" s="18"/>
      <c r="AR10" s="18">
        <v>0</v>
      </c>
      <c r="AS10" s="18"/>
      <c r="AT10" s="18">
        <v>0</v>
      </c>
    </row>
    <row r="11" spans="1:46" x14ac:dyDescent="0.35">
      <c r="A11" t="s">
        <v>43</v>
      </c>
      <c r="B11" s="18">
        <v>0</v>
      </c>
      <c r="C11" s="18"/>
      <c r="D11" s="18"/>
      <c r="E11" s="18"/>
      <c r="F11" s="18"/>
      <c r="G11" s="18">
        <v>0</v>
      </c>
      <c r="T11">
        <v>11</v>
      </c>
      <c r="U11" s="58">
        <v>44145</v>
      </c>
      <c r="V11" t="s">
        <v>159</v>
      </c>
      <c r="W11" s="18">
        <v>0</v>
      </c>
      <c r="X11" s="18"/>
      <c r="Y11" s="18"/>
      <c r="Z11" s="18"/>
      <c r="AA11" s="18"/>
      <c r="AB11" s="18">
        <v>0</v>
      </c>
      <c r="AO11">
        <v>11</v>
      </c>
      <c r="AP11" s="18"/>
      <c r="AQ11" s="18"/>
      <c r="AR11" s="18">
        <v>0</v>
      </c>
      <c r="AS11" s="18"/>
      <c r="AT11" s="18">
        <v>0</v>
      </c>
    </row>
    <row r="12" spans="1:46" x14ac:dyDescent="0.35">
      <c r="A12" t="s">
        <v>23</v>
      </c>
      <c r="B12" s="18"/>
      <c r="C12" s="18"/>
      <c r="D12" s="18"/>
      <c r="E12" s="18">
        <v>0</v>
      </c>
      <c r="F12" s="18">
        <v>26501.200000000001</v>
      </c>
      <c r="G12" s="18">
        <v>26501.200000000001</v>
      </c>
      <c r="U12" s="58">
        <v>44158</v>
      </c>
      <c r="V12" t="s">
        <v>177</v>
      </c>
      <c r="W12" s="18">
        <v>0</v>
      </c>
      <c r="X12" s="18"/>
      <c r="Y12" s="18"/>
      <c r="Z12" s="18"/>
      <c r="AA12" s="18"/>
      <c r="AB12" s="18">
        <v>0</v>
      </c>
      <c r="AO12">
        <v>12</v>
      </c>
      <c r="AP12" s="18"/>
      <c r="AQ12" s="18"/>
      <c r="AR12" s="18">
        <v>1960.2</v>
      </c>
      <c r="AS12" s="18"/>
      <c r="AT12" s="18">
        <v>1960.2</v>
      </c>
    </row>
    <row r="13" spans="1:46" x14ac:dyDescent="0.35">
      <c r="A13" t="s">
        <v>14</v>
      </c>
      <c r="B13" s="18">
        <v>0</v>
      </c>
      <c r="C13" s="18"/>
      <c r="D13" s="18"/>
      <c r="E13" s="18"/>
      <c r="F13" s="18"/>
      <c r="G13" s="18">
        <v>0</v>
      </c>
      <c r="S13">
        <v>2021</v>
      </c>
      <c r="T13">
        <v>2</v>
      </c>
      <c r="U13" s="58">
        <v>44229</v>
      </c>
      <c r="V13" t="s">
        <v>266</v>
      </c>
      <c r="W13" s="18">
        <v>0</v>
      </c>
      <c r="X13" s="18"/>
      <c r="Y13" s="18"/>
      <c r="Z13" s="18"/>
      <c r="AA13" s="18"/>
      <c r="AB13" s="18">
        <v>0</v>
      </c>
      <c r="AO13">
        <v>4</v>
      </c>
      <c r="AP13" s="18"/>
      <c r="AQ13" s="18"/>
      <c r="AR13" s="18">
        <v>0</v>
      </c>
      <c r="AS13" s="18"/>
      <c r="AT13" s="18">
        <v>0</v>
      </c>
    </row>
    <row r="14" spans="1:46" x14ac:dyDescent="0.35">
      <c r="A14" t="s">
        <v>54</v>
      </c>
      <c r="B14" s="18">
        <v>0</v>
      </c>
      <c r="C14" s="18"/>
      <c r="D14" s="18"/>
      <c r="E14" s="18"/>
      <c r="F14" s="18"/>
      <c r="G14" s="18">
        <v>0</v>
      </c>
      <c r="U14" s="58">
        <v>44244</v>
      </c>
      <c r="V14" t="s">
        <v>272</v>
      </c>
      <c r="W14" s="18">
        <v>0</v>
      </c>
      <c r="X14" s="18"/>
      <c r="Y14" s="18"/>
      <c r="Z14" s="18"/>
      <c r="AA14" s="18"/>
      <c r="AB14" s="18">
        <v>0</v>
      </c>
      <c r="AN14">
        <v>2023</v>
      </c>
      <c r="AO14">
        <v>1</v>
      </c>
      <c r="AP14" s="18"/>
      <c r="AQ14" s="18"/>
      <c r="AR14" s="18">
        <v>4482.8</v>
      </c>
      <c r="AS14" s="18"/>
      <c r="AT14" s="18">
        <v>4482.8</v>
      </c>
    </row>
    <row r="15" spans="1:46" x14ac:dyDescent="0.35">
      <c r="A15" t="s">
        <v>64</v>
      </c>
      <c r="B15" s="18">
        <v>0</v>
      </c>
      <c r="C15" s="18"/>
      <c r="D15" s="18"/>
      <c r="E15" s="18">
        <v>0</v>
      </c>
      <c r="F15" s="18">
        <v>68115.100000000006</v>
      </c>
      <c r="G15" s="18">
        <v>68115.100000000006</v>
      </c>
      <c r="T15">
        <v>5</v>
      </c>
      <c r="U15" s="58">
        <v>44322</v>
      </c>
      <c r="V15" t="s">
        <v>343</v>
      </c>
      <c r="W15" s="18">
        <v>0</v>
      </c>
      <c r="X15" s="18"/>
      <c r="Y15" s="18"/>
      <c r="Z15" s="18"/>
      <c r="AA15" s="18"/>
      <c r="AB15" s="18">
        <v>0</v>
      </c>
      <c r="AO15">
        <v>2</v>
      </c>
      <c r="AP15" s="18"/>
      <c r="AQ15" s="18"/>
      <c r="AR15" s="18">
        <v>4632.8</v>
      </c>
      <c r="AS15" s="18"/>
      <c r="AT15" s="18">
        <v>4632.8</v>
      </c>
    </row>
    <row r="16" spans="1:46" x14ac:dyDescent="0.35">
      <c r="A16" t="s">
        <v>178</v>
      </c>
      <c r="B16" s="18">
        <v>0</v>
      </c>
      <c r="C16" s="18"/>
      <c r="D16" s="18"/>
      <c r="E16" s="18"/>
      <c r="F16" s="18"/>
      <c r="G16" s="18">
        <v>0</v>
      </c>
      <c r="U16" s="58">
        <v>44335</v>
      </c>
      <c r="V16" t="s">
        <v>346</v>
      </c>
      <c r="W16" s="18">
        <v>0</v>
      </c>
      <c r="X16" s="18"/>
      <c r="Y16" s="18"/>
      <c r="Z16" s="18"/>
      <c r="AA16" s="18"/>
      <c r="AB16" s="18">
        <v>0</v>
      </c>
      <c r="AO16">
        <v>3</v>
      </c>
      <c r="AP16" s="18"/>
      <c r="AQ16" s="18"/>
      <c r="AR16" s="18">
        <v>5616</v>
      </c>
      <c r="AS16" s="18"/>
      <c r="AT16" s="18">
        <v>5616</v>
      </c>
    </row>
    <row r="17" spans="1:46" x14ac:dyDescent="0.35">
      <c r="A17" t="s">
        <v>228</v>
      </c>
      <c r="B17" s="18">
        <v>0</v>
      </c>
      <c r="C17" s="18"/>
      <c r="D17" s="18"/>
      <c r="E17" s="18"/>
      <c r="F17" s="18"/>
      <c r="G17" s="18">
        <v>0</v>
      </c>
      <c r="U17" s="58">
        <v>44341</v>
      </c>
      <c r="V17" t="s">
        <v>348</v>
      </c>
      <c r="W17" s="18">
        <v>0</v>
      </c>
      <c r="X17" s="18"/>
      <c r="Y17" s="18"/>
      <c r="Z17" s="18"/>
      <c r="AA17" s="18"/>
      <c r="AB17" s="18">
        <v>0</v>
      </c>
      <c r="AM17" s="36" t="s">
        <v>138</v>
      </c>
      <c r="AN17" s="36"/>
      <c r="AO17" s="36"/>
      <c r="AP17" s="37"/>
      <c r="AQ17" s="37"/>
      <c r="AR17" s="37">
        <v>16691.8</v>
      </c>
      <c r="AS17" s="37"/>
      <c r="AT17" s="37">
        <v>16691.8</v>
      </c>
    </row>
    <row r="18" spans="1:46" x14ac:dyDescent="0.35">
      <c r="A18" t="s">
        <v>233</v>
      </c>
      <c r="B18" s="18">
        <v>0</v>
      </c>
      <c r="C18" s="18"/>
      <c r="D18" s="18"/>
      <c r="E18" s="18"/>
      <c r="F18" s="18"/>
      <c r="G18" s="18">
        <v>0</v>
      </c>
      <c r="T18">
        <v>9</v>
      </c>
      <c r="U18" s="58">
        <v>44440</v>
      </c>
      <c r="V18" t="s">
        <v>373</v>
      </c>
      <c r="W18" s="18">
        <v>0</v>
      </c>
      <c r="X18" s="18"/>
      <c r="Y18" s="18"/>
      <c r="Z18" s="18"/>
      <c r="AA18" s="18"/>
      <c r="AB18" s="18">
        <v>0</v>
      </c>
      <c r="AM18" t="s">
        <v>7</v>
      </c>
      <c r="AN18">
        <v>2022</v>
      </c>
      <c r="AO18">
        <v>3</v>
      </c>
      <c r="AP18" s="18">
        <v>0</v>
      </c>
      <c r="AQ18" s="18"/>
      <c r="AR18" s="18"/>
      <c r="AS18" s="18"/>
      <c r="AT18" s="18">
        <v>0</v>
      </c>
    </row>
    <row r="19" spans="1:46" x14ac:dyDescent="0.35">
      <c r="A19" t="s">
        <v>268</v>
      </c>
      <c r="B19" s="18">
        <v>0</v>
      </c>
      <c r="C19" s="18"/>
      <c r="D19" s="18"/>
      <c r="E19" s="18"/>
      <c r="F19" s="18"/>
      <c r="G19" s="18">
        <v>0</v>
      </c>
      <c r="V19" t="s">
        <v>374</v>
      </c>
      <c r="W19" s="18">
        <v>0</v>
      </c>
      <c r="X19" s="18"/>
      <c r="Y19" s="18"/>
      <c r="Z19" s="18"/>
      <c r="AA19" s="18"/>
      <c r="AB19" s="18">
        <v>0</v>
      </c>
      <c r="AO19">
        <v>6</v>
      </c>
      <c r="AP19" s="18">
        <v>0</v>
      </c>
      <c r="AQ19" s="18"/>
      <c r="AR19" s="18"/>
      <c r="AS19" s="18"/>
      <c r="AT19" s="18">
        <v>0</v>
      </c>
    </row>
    <row r="20" spans="1:46" x14ac:dyDescent="0.35">
      <c r="A20" t="s">
        <v>286</v>
      </c>
      <c r="B20" s="18">
        <v>0</v>
      </c>
      <c r="C20" s="18"/>
      <c r="D20" s="18"/>
      <c r="E20" s="18"/>
      <c r="F20" s="18"/>
      <c r="G20" s="18">
        <v>0</v>
      </c>
      <c r="U20" s="58">
        <v>44467</v>
      </c>
      <c r="V20" t="s">
        <v>385</v>
      </c>
      <c r="W20" s="18">
        <v>0</v>
      </c>
      <c r="X20" s="18"/>
      <c r="Y20" s="18"/>
      <c r="Z20" s="18"/>
      <c r="AA20" s="18"/>
      <c r="AB20" s="18">
        <v>0</v>
      </c>
      <c r="AO20">
        <v>7</v>
      </c>
      <c r="AP20" s="18">
        <v>0</v>
      </c>
      <c r="AQ20" s="18"/>
      <c r="AR20" s="18"/>
      <c r="AS20" s="18"/>
      <c r="AT20" s="18">
        <v>0</v>
      </c>
    </row>
    <row r="21" spans="1:46" x14ac:dyDescent="0.35">
      <c r="A21" t="s">
        <v>295</v>
      </c>
      <c r="B21" s="18">
        <v>0</v>
      </c>
      <c r="C21" s="18"/>
      <c r="D21" s="18"/>
      <c r="E21" s="18"/>
      <c r="F21" s="18"/>
      <c r="G21" s="18">
        <v>0</v>
      </c>
      <c r="T21">
        <v>10</v>
      </c>
      <c r="U21" s="58">
        <v>44484</v>
      </c>
      <c r="V21" t="s">
        <v>430</v>
      </c>
      <c r="W21" s="18">
        <v>0</v>
      </c>
      <c r="X21" s="18"/>
      <c r="Y21" s="18"/>
      <c r="Z21" s="18"/>
      <c r="AA21" s="18"/>
      <c r="AB21" s="18">
        <v>0</v>
      </c>
      <c r="AO21">
        <v>8</v>
      </c>
      <c r="AP21" s="18">
        <v>0</v>
      </c>
      <c r="AQ21" s="18"/>
      <c r="AR21" s="18"/>
      <c r="AS21" s="18"/>
      <c r="AT21" s="18">
        <v>0</v>
      </c>
    </row>
    <row r="22" spans="1:46" x14ac:dyDescent="0.35">
      <c r="A22" t="s">
        <v>371</v>
      </c>
      <c r="B22" s="18">
        <v>0</v>
      </c>
      <c r="C22" s="18"/>
      <c r="D22" s="18"/>
      <c r="E22" s="18"/>
      <c r="F22" s="18"/>
      <c r="G22" s="18">
        <v>0</v>
      </c>
      <c r="T22">
        <v>11</v>
      </c>
      <c r="U22" s="58">
        <v>44501</v>
      </c>
      <c r="V22" t="s">
        <v>462</v>
      </c>
      <c r="W22" s="18">
        <v>0</v>
      </c>
      <c r="X22" s="18"/>
      <c r="Y22" s="18"/>
      <c r="Z22" s="18"/>
      <c r="AA22" s="18"/>
      <c r="AB22" s="18">
        <v>0</v>
      </c>
      <c r="AO22">
        <v>9</v>
      </c>
      <c r="AP22" s="18">
        <v>0</v>
      </c>
      <c r="AQ22" s="18"/>
      <c r="AR22" s="18"/>
      <c r="AS22" s="18"/>
      <c r="AT22" s="18">
        <v>0</v>
      </c>
    </row>
    <row r="23" spans="1:46" x14ac:dyDescent="0.35">
      <c r="A23" t="s">
        <v>381</v>
      </c>
      <c r="B23" s="18">
        <v>0</v>
      </c>
      <c r="C23" s="18"/>
      <c r="D23" s="18"/>
      <c r="E23" s="18"/>
      <c r="F23" s="18"/>
      <c r="G23" s="18">
        <v>0</v>
      </c>
      <c r="R23" s="36" t="s">
        <v>136</v>
      </c>
      <c r="S23" s="36"/>
      <c r="T23" s="36"/>
      <c r="U23" s="36"/>
      <c r="V23" s="36"/>
      <c r="W23" s="37">
        <v>0</v>
      </c>
      <c r="X23" s="37"/>
      <c r="Y23" s="37"/>
      <c r="Z23" s="37"/>
      <c r="AA23" s="37"/>
      <c r="AB23" s="37">
        <v>0</v>
      </c>
      <c r="AO23">
        <v>10</v>
      </c>
      <c r="AP23" s="18">
        <v>0</v>
      </c>
      <c r="AQ23" s="18"/>
      <c r="AR23" s="18"/>
      <c r="AS23" s="18"/>
      <c r="AT23" s="18">
        <v>0</v>
      </c>
    </row>
    <row r="24" spans="1:46" x14ac:dyDescent="0.35">
      <c r="A24" t="s">
        <v>407</v>
      </c>
      <c r="B24" s="18">
        <v>10676.4</v>
      </c>
      <c r="C24" s="18"/>
      <c r="D24" s="18"/>
      <c r="E24" s="18"/>
      <c r="F24" s="18"/>
      <c r="G24" s="18">
        <v>10676.4</v>
      </c>
      <c r="R24" t="s">
        <v>47</v>
      </c>
      <c r="S24">
        <v>2020</v>
      </c>
      <c r="T24">
        <v>10</v>
      </c>
      <c r="U24" s="58">
        <v>44065</v>
      </c>
      <c r="V24" t="s">
        <v>49</v>
      </c>
      <c r="W24" s="18"/>
      <c r="X24" s="18"/>
      <c r="Y24" s="18">
        <v>0</v>
      </c>
      <c r="Z24" s="18"/>
      <c r="AA24" s="18"/>
      <c r="AB24" s="18">
        <v>0</v>
      </c>
      <c r="AO24">
        <v>11</v>
      </c>
      <c r="AP24" s="18">
        <v>0</v>
      </c>
      <c r="AQ24" s="18"/>
      <c r="AR24" s="18"/>
      <c r="AS24" s="18"/>
      <c r="AT24" s="18">
        <v>0</v>
      </c>
    </row>
    <row r="25" spans="1:46" x14ac:dyDescent="0.35">
      <c r="A25" t="s">
        <v>416</v>
      </c>
      <c r="B25" s="18">
        <v>371950.60000000003</v>
      </c>
      <c r="C25" s="18"/>
      <c r="D25" s="18"/>
      <c r="E25" s="18"/>
      <c r="F25" s="18"/>
      <c r="G25" s="18">
        <v>371950.60000000003</v>
      </c>
      <c r="T25">
        <v>12</v>
      </c>
      <c r="U25" s="58">
        <v>44118</v>
      </c>
      <c r="V25" t="s">
        <v>121</v>
      </c>
      <c r="W25" s="18"/>
      <c r="X25" s="18"/>
      <c r="Y25" s="18">
        <v>0</v>
      </c>
      <c r="Z25" s="18"/>
      <c r="AA25" s="18"/>
      <c r="AB25" s="18">
        <v>0</v>
      </c>
      <c r="AO25">
        <v>12</v>
      </c>
      <c r="AP25" s="18">
        <v>0</v>
      </c>
      <c r="AQ25" s="18"/>
      <c r="AR25" s="18"/>
      <c r="AS25" s="18"/>
      <c r="AT25" s="18">
        <v>0</v>
      </c>
    </row>
    <row r="26" spans="1:46" x14ac:dyDescent="0.35">
      <c r="A26" t="s">
        <v>476</v>
      </c>
      <c r="B26" s="18">
        <v>0</v>
      </c>
      <c r="C26" s="18"/>
      <c r="D26" s="18"/>
      <c r="E26" s="18"/>
      <c r="F26" s="18"/>
      <c r="G26" s="18">
        <v>0</v>
      </c>
      <c r="U26" s="58">
        <v>44123</v>
      </c>
      <c r="V26" t="s">
        <v>121</v>
      </c>
      <c r="W26" s="18"/>
      <c r="X26" s="18"/>
      <c r="Y26" s="18">
        <v>0</v>
      </c>
      <c r="Z26" s="18"/>
      <c r="AA26" s="18"/>
      <c r="AB26" s="18">
        <v>0</v>
      </c>
      <c r="AO26">
        <v>4</v>
      </c>
      <c r="AP26" s="18">
        <v>0</v>
      </c>
      <c r="AQ26" s="18"/>
      <c r="AR26" s="18"/>
      <c r="AS26" s="18"/>
      <c r="AT26" s="18">
        <v>0</v>
      </c>
    </row>
    <row r="27" spans="1:46" x14ac:dyDescent="0.35">
      <c r="A27" t="s">
        <v>499</v>
      </c>
      <c r="B27" s="18">
        <v>23982.5</v>
      </c>
      <c r="C27" s="18"/>
      <c r="D27" s="18"/>
      <c r="E27" s="18"/>
      <c r="F27" s="18"/>
      <c r="G27" s="18">
        <v>23982.5</v>
      </c>
      <c r="R27" s="36" t="s">
        <v>137</v>
      </c>
      <c r="S27" s="36"/>
      <c r="T27" s="36"/>
      <c r="U27" s="36"/>
      <c r="V27" s="36"/>
      <c r="W27" s="37"/>
      <c r="X27" s="37"/>
      <c r="Y27" s="37">
        <v>0</v>
      </c>
      <c r="Z27" s="37"/>
      <c r="AA27" s="37"/>
      <c r="AB27" s="37">
        <v>0</v>
      </c>
      <c r="AN27">
        <v>2023</v>
      </c>
      <c r="AO27">
        <v>1</v>
      </c>
      <c r="AP27" s="18">
        <v>0</v>
      </c>
      <c r="AQ27" s="18"/>
      <c r="AR27" s="18"/>
      <c r="AS27" s="18"/>
      <c r="AT27" s="18">
        <v>0</v>
      </c>
    </row>
    <row r="28" spans="1:46" x14ac:dyDescent="0.35">
      <c r="A28" t="s">
        <v>646</v>
      </c>
      <c r="B28" s="18">
        <v>3286</v>
      </c>
      <c r="C28" s="18"/>
      <c r="D28" s="18"/>
      <c r="E28" s="18"/>
      <c r="F28" s="18"/>
      <c r="G28" s="18">
        <v>3286</v>
      </c>
      <c r="R28" t="s">
        <v>60</v>
      </c>
      <c r="S28">
        <v>2020</v>
      </c>
      <c r="T28">
        <v>10</v>
      </c>
      <c r="U28" s="58">
        <v>44068</v>
      </c>
      <c r="V28" t="s">
        <v>57</v>
      </c>
      <c r="W28" s="18"/>
      <c r="X28" s="18"/>
      <c r="Y28" s="18">
        <v>0</v>
      </c>
      <c r="Z28" s="18"/>
      <c r="AA28" s="18"/>
      <c r="AB28" s="18">
        <v>0</v>
      </c>
      <c r="AM28" s="36" t="s">
        <v>139</v>
      </c>
      <c r="AN28" s="36"/>
      <c r="AO28" s="36"/>
      <c r="AP28" s="37">
        <v>0</v>
      </c>
      <c r="AQ28" s="37"/>
      <c r="AR28" s="37"/>
      <c r="AS28" s="37"/>
      <c r="AT28" s="37">
        <v>0</v>
      </c>
    </row>
    <row r="29" spans="1:46" x14ac:dyDescent="0.35">
      <c r="A29" t="s">
        <v>674</v>
      </c>
      <c r="B29" s="18">
        <v>0</v>
      </c>
      <c r="C29" s="18"/>
      <c r="D29" s="18"/>
      <c r="E29" s="18"/>
      <c r="F29" s="18"/>
      <c r="G29" s="18">
        <v>0</v>
      </c>
      <c r="S29">
        <v>2021</v>
      </c>
      <c r="T29">
        <v>1</v>
      </c>
      <c r="U29" s="58">
        <v>44146</v>
      </c>
      <c r="V29" t="s">
        <v>160</v>
      </c>
      <c r="W29" s="18"/>
      <c r="X29" s="18"/>
      <c r="Y29" s="18">
        <v>0</v>
      </c>
      <c r="Z29" s="18"/>
      <c r="AA29" s="18"/>
      <c r="AB29" s="18">
        <v>0</v>
      </c>
      <c r="AM29" t="s">
        <v>20</v>
      </c>
      <c r="AN29">
        <v>2022</v>
      </c>
      <c r="AO29">
        <v>1</v>
      </c>
      <c r="AP29" s="18"/>
      <c r="AQ29" s="18">
        <v>0</v>
      </c>
      <c r="AR29" s="18"/>
      <c r="AS29" s="18"/>
      <c r="AT29" s="18">
        <v>0</v>
      </c>
    </row>
    <row r="30" spans="1:46" x14ac:dyDescent="0.35">
      <c r="A30" t="s">
        <v>718</v>
      </c>
      <c r="B30" s="18">
        <v>0</v>
      </c>
      <c r="C30" s="18"/>
      <c r="D30" s="18"/>
      <c r="E30" s="18"/>
      <c r="F30" s="18"/>
      <c r="G30" s="18">
        <v>0</v>
      </c>
      <c r="U30" s="58">
        <v>44163</v>
      </c>
      <c r="V30" t="s">
        <v>187</v>
      </c>
      <c r="W30" s="18"/>
      <c r="X30" s="18"/>
      <c r="Y30" s="18">
        <v>0</v>
      </c>
      <c r="Z30" s="18"/>
      <c r="AA30" s="18"/>
      <c r="AB30" s="18">
        <v>0</v>
      </c>
      <c r="AO30">
        <v>2</v>
      </c>
      <c r="AP30" s="18"/>
      <c r="AQ30" s="18">
        <v>0</v>
      </c>
      <c r="AR30" s="18"/>
      <c r="AS30" s="18"/>
      <c r="AT30" s="18">
        <v>0</v>
      </c>
    </row>
    <row r="31" spans="1:46" x14ac:dyDescent="0.35">
      <c r="A31" t="s">
        <v>782</v>
      </c>
      <c r="B31" s="18">
        <v>0</v>
      </c>
      <c r="C31" s="18"/>
      <c r="D31" s="18"/>
      <c r="E31" s="18"/>
      <c r="F31" s="18"/>
      <c r="G31" s="18">
        <v>0</v>
      </c>
      <c r="T31">
        <v>5</v>
      </c>
      <c r="U31" s="58">
        <v>44266</v>
      </c>
      <c r="V31" t="s">
        <v>322</v>
      </c>
      <c r="W31" s="18"/>
      <c r="X31" s="18"/>
      <c r="Y31" s="18">
        <v>0</v>
      </c>
      <c r="Z31" s="18"/>
      <c r="AA31" s="18"/>
      <c r="AB31" s="18">
        <v>0</v>
      </c>
      <c r="AO31">
        <v>5</v>
      </c>
      <c r="AP31" s="18"/>
      <c r="AQ31" s="18">
        <v>0</v>
      </c>
      <c r="AR31" s="18"/>
      <c r="AS31" s="18"/>
      <c r="AT31" s="18">
        <v>0</v>
      </c>
    </row>
    <row r="32" spans="1:46" x14ac:dyDescent="0.35">
      <c r="A32" t="s">
        <v>793</v>
      </c>
      <c r="B32" s="18">
        <v>0</v>
      </c>
      <c r="C32" s="18"/>
      <c r="D32" s="18"/>
      <c r="E32" s="18"/>
      <c r="F32" s="18"/>
      <c r="G32" s="18">
        <v>0</v>
      </c>
      <c r="U32" s="58">
        <v>44279</v>
      </c>
      <c r="V32" t="s">
        <v>325</v>
      </c>
      <c r="W32" s="18"/>
      <c r="X32" s="18"/>
      <c r="Y32" s="18">
        <v>0</v>
      </c>
      <c r="Z32" s="18"/>
      <c r="AA32" s="18"/>
      <c r="AB32" s="18">
        <v>0</v>
      </c>
      <c r="AO32">
        <v>6</v>
      </c>
      <c r="AP32" s="18"/>
      <c r="AQ32" s="18">
        <v>0</v>
      </c>
      <c r="AR32" s="18"/>
      <c r="AS32" s="18"/>
      <c r="AT32" s="18">
        <v>0</v>
      </c>
    </row>
    <row r="33" spans="1:46" x14ac:dyDescent="0.35">
      <c r="A33" t="s">
        <v>868</v>
      </c>
      <c r="B33" s="18">
        <v>25831.599999999999</v>
      </c>
      <c r="C33" s="18"/>
      <c r="D33" s="18"/>
      <c r="E33" s="18"/>
      <c r="F33" s="18"/>
      <c r="G33" s="18">
        <v>25831.599999999999</v>
      </c>
      <c r="T33">
        <v>6</v>
      </c>
      <c r="U33" s="58">
        <v>44313</v>
      </c>
      <c r="V33" t="s">
        <v>334</v>
      </c>
      <c r="W33" s="18"/>
      <c r="X33" s="18"/>
      <c r="Y33" s="18">
        <v>0</v>
      </c>
      <c r="Z33" s="18"/>
      <c r="AA33" s="18"/>
      <c r="AB33" s="18">
        <v>0</v>
      </c>
      <c r="AO33">
        <v>9</v>
      </c>
      <c r="AP33" s="18"/>
      <c r="AQ33" s="18">
        <v>0</v>
      </c>
      <c r="AR33" s="18"/>
      <c r="AS33" s="18"/>
      <c r="AT33" s="18">
        <v>0</v>
      </c>
    </row>
    <row r="34" spans="1:46" x14ac:dyDescent="0.35">
      <c r="A34" t="s">
        <v>967</v>
      </c>
      <c r="B34" s="18">
        <v>0</v>
      </c>
      <c r="C34" s="18"/>
      <c r="D34" s="18"/>
      <c r="E34" s="18"/>
      <c r="F34" s="18"/>
      <c r="G34" s="18">
        <v>0</v>
      </c>
      <c r="U34" s="58">
        <v>44348</v>
      </c>
      <c r="V34" t="s">
        <v>362</v>
      </c>
      <c r="W34" s="18"/>
      <c r="X34" s="18"/>
      <c r="Y34" s="18">
        <v>0</v>
      </c>
      <c r="Z34" s="18"/>
      <c r="AA34" s="18"/>
      <c r="AB34" s="18">
        <v>0</v>
      </c>
      <c r="AO34">
        <v>11</v>
      </c>
      <c r="AP34" s="18"/>
      <c r="AQ34" s="18">
        <v>0</v>
      </c>
      <c r="AR34" s="18"/>
      <c r="AS34" s="18"/>
      <c r="AT34" s="18">
        <v>0</v>
      </c>
    </row>
    <row r="35" spans="1:46" x14ac:dyDescent="0.35">
      <c r="A35" t="s">
        <v>1053</v>
      </c>
      <c r="B35" s="18">
        <v>0</v>
      </c>
      <c r="C35" s="18"/>
      <c r="D35" s="18"/>
      <c r="E35" s="18"/>
      <c r="F35" s="18"/>
      <c r="G35" s="18">
        <v>0</v>
      </c>
      <c r="V35" t="s">
        <v>363</v>
      </c>
      <c r="W35" s="18"/>
      <c r="X35" s="18"/>
      <c r="Y35" s="18">
        <v>0</v>
      </c>
      <c r="Z35" s="18"/>
      <c r="AA35" s="18"/>
      <c r="AB35" s="18">
        <v>0</v>
      </c>
      <c r="AO35">
        <v>4</v>
      </c>
      <c r="AP35" s="18"/>
      <c r="AQ35" s="18">
        <v>0</v>
      </c>
      <c r="AR35" s="18"/>
      <c r="AS35" s="18"/>
      <c r="AT35" s="18">
        <v>0</v>
      </c>
    </row>
    <row r="36" spans="1:46" x14ac:dyDescent="0.35">
      <c r="A36" t="s">
        <v>1060</v>
      </c>
      <c r="B36" s="18">
        <v>0</v>
      </c>
      <c r="C36" s="18"/>
      <c r="D36" s="18"/>
      <c r="E36" s="18"/>
      <c r="F36" s="18"/>
      <c r="G36" s="18">
        <v>0</v>
      </c>
      <c r="T36">
        <v>12</v>
      </c>
      <c r="U36" s="58">
        <v>44483</v>
      </c>
      <c r="V36" t="s">
        <v>425</v>
      </c>
      <c r="W36" s="18"/>
      <c r="X36" s="18"/>
      <c r="Y36" s="18">
        <v>0</v>
      </c>
      <c r="Z36" s="18"/>
      <c r="AA36" s="18"/>
      <c r="AB36" s="18">
        <v>0</v>
      </c>
      <c r="AN36">
        <v>2023</v>
      </c>
      <c r="AO36">
        <v>1</v>
      </c>
      <c r="AP36" s="18"/>
      <c r="AQ36" s="18">
        <v>1219</v>
      </c>
      <c r="AR36" s="18"/>
      <c r="AS36" s="18"/>
      <c r="AT36" s="18">
        <v>1219</v>
      </c>
    </row>
    <row r="37" spans="1:46" x14ac:dyDescent="0.35">
      <c r="A37" t="s">
        <v>1066</v>
      </c>
      <c r="B37" s="18">
        <v>0</v>
      </c>
      <c r="C37" s="18"/>
      <c r="D37" s="18"/>
      <c r="E37" s="18"/>
      <c r="F37" s="18"/>
      <c r="G37" s="18">
        <v>0</v>
      </c>
      <c r="S37">
        <v>2022</v>
      </c>
      <c r="T37">
        <v>6</v>
      </c>
      <c r="U37" s="58">
        <v>44660</v>
      </c>
      <c r="V37" t="s">
        <v>697</v>
      </c>
      <c r="W37" s="18"/>
      <c r="X37" s="18"/>
      <c r="Y37" s="18">
        <v>0</v>
      </c>
      <c r="Z37" s="18"/>
      <c r="AA37" s="18"/>
      <c r="AB37" s="18">
        <v>0</v>
      </c>
      <c r="AM37" s="36" t="s">
        <v>140</v>
      </c>
      <c r="AN37" s="36"/>
      <c r="AO37" s="36"/>
      <c r="AP37" s="37"/>
      <c r="AQ37" s="37">
        <v>1219</v>
      </c>
      <c r="AR37" s="37"/>
      <c r="AS37" s="37"/>
      <c r="AT37" s="37">
        <v>1219</v>
      </c>
    </row>
    <row r="38" spans="1:46" x14ac:dyDescent="0.35">
      <c r="A38" t="s">
        <v>1110</v>
      </c>
      <c r="B38" s="18">
        <v>0</v>
      </c>
      <c r="C38" s="18"/>
      <c r="D38" s="18"/>
      <c r="E38" s="18"/>
      <c r="F38" s="18"/>
      <c r="G38" s="18">
        <v>0</v>
      </c>
      <c r="T38">
        <v>7</v>
      </c>
      <c r="U38" s="58">
        <v>44691</v>
      </c>
      <c r="V38" t="s">
        <v>774</v>
      </c>
      <c r="W38" s="18"/>
      <c r="X38" s="18"/>
      <c r="Y38" s="18">
        <v>0</v>
      </c>
      <c r="Z38" s="18"/>
      <c r="AA38" s="18"/>
      <c r="AB38" s="18">
        <v>0</v>
      </c>
      <c r="AM38" t="s">
        <v>43</v>
      </c>
      <c r="AN38">
        <v>2022</v>
      </c>
      <c r="AO38">
        <v>1</v>
      </c>
      <c r="AP38" s="18">
        <v>0</v>
      </c>
      <c r="AQ38" s="18"/>
      <c r="AR38" s="18"/>
      <c r="AS38" s="18"/>
      <c r="AT38" s="18">
        <v>0</v>
      </c>
    </row>
    <row r="39" spans="1:46" x14ac:dyDescent="0.35">
      <c r="A39" t="s">
        <v>1109</v>
      </c>
      <c r="B39" s="18">
        <v>0</v>
      </c>
      <c r="C39" s="18"/>
      <c r="D39" s="18"/>
      <c r="E39" s="18"/>
      <c r="F39" s="18"/>
      <c r="G39" s="18">
        <v>0</v>
      </c>
      <c r="T39">
        <v>8</v>
      </c>
      <c r="U39" s="58">
        <v>44726</v>
      </c>
      <c r="V39" t="s">
        <v>845</v>
      </c>
      <c r="W39" s="18"/>
      <c r="X39" s="18"/>
      <c r="Y39" s="18">
        <v>0</v>
      </c>
      <c r="Z39" s="18"/>
      <c r="AA39" s="18"/>
      <c r="AB39" s="18">
        <v>0</v>
      </c>
      <c r="AO39">
        <v>2</v>
      </c>
      <c r="AP39" s="18">
        <v>0</v>
      </c>
      <c r="AQ39" s="18"/>
      <c r="AR39" s="18"/>
      <c r="AS39" s="18"/>
      <c r="AT39" s="18">
        <v>0</v>
      </c>
    </row>
    <row r="40" spans="1:46" x14ac:dyDescent="0.35">
      <c r="A40" t="s">
        <v>1206</v>
      </c>
      <c r="B40" s="18">
        <v>0</v>
      </c>
      <c r="C40" s="18"/>
      <c r="D40" s="18"/>
      <c r="E40" s="18"/>
      <c r="F40" s="18"/>
      <c r="G40" s="18">
        <v>0</v>
      </c>
      <c r="U40" s="58">
        <v>44743</v>
      </c>
      <c r="V40" t="s">
        <v>865</v>
      </c>
      <c r="W40" s="18"/>
      <c r="X40" s="18"/>
      <c r="Y40" s="18">
        <v>0</v>
      </c>
      <c r="Z40" s="18"/>
      <c r="AA40" s="18"/>
      <c r="AB40" s="18">
        <v>0</v>
      </c>
      <c r="AO40">
        <v>3</v>
      </c>
      <c r="AP40" s="18">
        <v>0</v>
      </c>
      <c r="AQ40" s="18"/>
      <c r="AR40" s="18"/>
      <c r="AS40" s="18"/>
      <c r="AT40" s="18">
        <v>0</v>
      </c>
    </row>
    <row r="41" spans="1:46" x14ac:dyDescent="0.35">
      <c r="A41" t="s">
        <v>135</v>
      </c>
      <c r="B41" s="18">
        <v>435727.10000000003</v>
      </c>
      <c r="C41" s="18">
        <v>1219</v>
      </c>
      <c r="D41" s="18">
        <v>16691.8</v>
      </c>
      <c r="E41" s="18">
        <v>0</v>
      </c>
      <c r="F41" s="18">
        <v>94616.3</v>
      </c>
      <c r="G41" s="18">
        <v>548254.20000000007</v>
      </c>
      <c r="T41">
        <v>9</v>
      </c>
      <c r="U41" s="58">
        <v>44771</v>
      </c>
      <c r="V41" t="s">
        <v>882</v>
      </c>
      <c r="W41" s="18"/>
      <c r="X41" s="18"/>
      <c r="Y41" s="18">
        <v>0</v>
      </c>
      <c r="Z41" s="18"/>
      <c r="AA41" s="18"/>
      <c r="AB41" s="18">
        <v>0</v>
      </c>
      <c r="AO41">
        <v>5</v>
      </c>
      <c r="AP41" s="18">
        <v>0</v>
      </c>
      <c r="AQ41" s="18"/>
      <c r="AR41" s="18"/>
      <c r="AS41" s="18"/>
      <c r="AT41" s="18">
        <v>0</v>
      </c>
    </row>
    <row r="42" spans="1:46" x14ac:dyDescent="0.35">
      <c r="T42">
        <v>10</v>
      </c>
      <c r="U42" s="58">
        <v>44796</v>
      </c>
      <c r="V42" t="s">
        <v>920</v>
      </c>
      <c r="W42" s="18"/>
      <c r="X42" s="18"/>
      <c r="Y42" s="18">
        <v>0</v>
      </c>
      <c r="Z42" s="18"/>
      <c r="AA42" s="18"/>
      <c r="AB42" s="18">
        <v>0</v>
      </c>
      <c r="AO42">
        <v>6</v>
      </c>
      <c r="AP42" s="18">
        <v>0</v>
      </c>
      <c r="AQ42" s="18"/>
      <c r="AR42" s="18"/>
      <c r="AS42" s="18"/>
      <c r="AT42" s="18">
        <v>0</v>
      </c>
    </row>
    <row r="43" spans="1:46" x14ac:dyDescent="0.35">
      <c r="T43">
        <v>11</v>
      </c>
      <c r="U43" t="s">
        <v>935</v>
      </c>
      <c r="V43" t="s">
        <v>934</v>
      </c>
      <c r="W43" s="18"/>
      <c r="X43" s="18"/>
      <c r="Y43" s="18">
        <v>0</v>
      </c>
      <c r="Z43" s="18"/>
      <c r="AA43" s="18"/>
      <c r="AB43" s="18">
        <v>0</v>
      </c>
      <c r="AO43">
        <v>10</v>
      </c>
      <c r="AP43" s="18">
        <v>0</v>
      </c>
      <c r="AQ43" s="18"/>
      <c r="AR43" s="18"/>
      <c r="AS43" s="18"/>
      <c r="AT43" s="18">
        <v>0</v>
      </c>
    </row>
    <row r="44" spans="1:46" x14ac:dyDescent="0.35">
      <c r="T44">
        <v>12</v>
      </c>
      <c r="U44" s="58">
        <v>44852</v>
      </c>
      <c r="V44" t="s">
        <v>1015</v>
      </c>
      <c r="W44" s="18"/>
      <c r="X44" s="18"/>
      <c r="Y44" s="18">
        <v>1960.2</v>
      </c>
      <c r="Z44" s="18"/>
      <c r="AA44" s="18"/>
      <c r="AB44" s="18">
        <v>1960.2</v>
      </c>
      <c r="AM44" s="36" t="s">
        <v>141</v>
      </c>
      <c r="AN44" s="36"/>
      <c r="AO44" s="36"/>
      <c r="AP44" s="37">
        <v>0</v>
      </c>
      <c r="AQ44" s="37"/>
      <c r="AR44" s="37"/>
      <c r="AS44" s="37"/>
      <c r="AT44" s="37">
        <v>0</v>
      </c>
    </row>
    <row r="45" spans="1:46" x14ac:dyDescent="0.35">
      <c r="T45">
        <v>4</v>
      </c>
      <c r="U45" s="58">
        <v>44610</v>
      </c>
      <c r="V45" t="s">
        <v>613</v>
      </c>
      <c r="W45" s="18"/>
      <c r="X45" s="18"/>
      <c r="Y45" s="18">
        <v>0</v>
      </c>
      <c r="Z45" s="18"/>
      <c r="AA45" s="18"/>
      <c r="AB45" s="18">
        <v>0</v>
      </c>
      <c r="AM45" t="s">
        <v>23</v>
      </c>
      <c r="AN45">
        <v>2022</v>
      </c>
      <c r="AO45">
        <v>1</v>
      </c>
      <c r="AP45" s="18"/>
      <c r="AQ45" s="18"/>
      <c r="AR45" s="18"/>
      <c r="AS45" s="18">
        <v>0</v>
      </c>
      <c r="AT45" s="18">
        <v>0</v>
      </c>
    </row>
    <row r="46" spans="1:46" x14ac:dyDescent="0.35">
      <c r="S46">
        <v>2023</v>
      </c>
      <c r="T46">
        <v>1</v>
      </c>
      <c r="U46" s="58">
        <v>44868</v>
      </c>
      <c r="V46" t="s">
        <v>1057</v>
      </c>
      <c r="W46" s="18"/>
      <c r="X46" s="18"/>
      <c r="Y46" s="18">
        <v>4482.8</v>
      </c>
      <c r="Z46" s="18"/>
      <c r="AA46" s="18"/>
      <c r="AB46" s="18">
        <v>4482.8</v>
      </c>
      <c r="AO46">
        <v>5</v>
      </c>
      <c r="AP46" s="18"/>
      <c r="AQ46" s="18"/>
      <c r="AR46" s="18"/>
      <c r="AS46" s="18">
        <v>0</v>
      </c>
      <c r="AT46" s="18">
        <v>0</v>
      </c>
    </row>
    <row r="47" spans="1:46" x14ac:dyDescent="0.35">
      <c r="T47">
        <v>2</v>
      </c>
      <c r="U47" s="58">
        <v>44898</v>
      </c>
      <c r="V47" t="s">
        <v>1122</v>
      </c>
      <c r="W47" s="18"/>
      <c r="X47" s="18"/>
      <c r="Y47" s="18">
        <v>4632.8</v>
      </c>
      <c r="Z47" s="18"/>
      <c r="AA47" s="18"/>
      <c r="AB47" s="18">
        <v>4632.8</v>
      </c>
      <c r="AO47">
        <v>6</v>
      </c>
      <c r="AP47" s="18"/>
      <c r="AQ47" s="18"/>
      <c r="AR47" s="18"/>
      <c r="AS47" s="18">
        <v>0</v>
      </c>
      <c r="AT47" s="18">
        <v>0</v>
      </c>
    </row>
    <row r="48" spans="1:46" x14ac:dyDescent="0.35">
      <c r="T48">
        <v>3</v>
      </c>
      <c r="U48" s="58">
        <v>44953</v>
      </c>
      <c r="V48" t="s">
        <v>1205</v>
      </c>
      <c r="W48" s="18"/>
      <c r="X48" s="18"/>
      <c r="Y48" s="18">
        <v>5616</v>
      </c>
      <c r="Z48" s="18"/>
      <c r="AA48" s="18"/>
      <c r="AB48" s="18">
        <v>5616</v>
      </c>
      <c r="AO48">
        <v>8</v>
      </c>
      <c r="AP48" s="18"/>
      <c r="AQ48" s="18"/>
      <c r="AR48" s="18"/>
      <c r="AS48" s="18">
        <v>0</v>
      </c>
      <c r="AT48" s="18">
        <v>0</v>
      </c>
    </row>
    <row r="49" spans="18:46" x14ac:dyDescent="0.35">
      <c r="R49" s="36" t="s">
        <v>138</v>
      </c>
      <c r="S49" s="36"/>
      <c r="T49" s="36"/>
      <c r="U49" s="36"/>
      <c r="V49" s="36"/>
      <c r="W49" s="37"/>
      <c r="X49" s="37"/>
      <c r="Y49" s="37">
        <v>16691.8</v>
      </c>
      <c r="Z49" s="37"/>
      <c r="AA49" s="37"/>
      <c r="AB49" s="37">
        <v>16691.8</v>
      </c>
      <c r="AO49">
        <v>9</v>
      </c>
      <c r="AP49" s="18"/>
      <c r="AQ49" s="18"/>
      <c r="AR49" s="18"/>
      <c r="AS49" s="18">
        <v>0</v>
      </c>
      <c r="AT49" s="18">
        <v>0</v>
      </c>
    </row>
    <row r="50" spans="18:46" x14ac:dyDescent="0.35">
      <c r="R50" t="s">
        <v>7</v>
      </c>
      <c r="S50">
        <v>2020</v>
      </c>
      <c r="T50">
        <v>6</v>
      </c>
      <c r="U50" s="58">
        <v>43984</v>
      </c>
      <c r="V50" t="s">
        <v>10</v>
      </c>
      <c r="W50" s="18">
        <v>0</v>
      </c>
      <c r="X50" s="18"/>
      <c r="Y50" s="18"/>
      <c r="Z50" s="18"/>
      <c r="AA50" s="18"/>
      <c r="AB50" s="18">
        <v>0</v>
      </c>
      <c r="AO50">
        <v>12</v>
      </c>
      <c r="AP50" s="18"/>
      <c r="AQ50" s="18"/>
      <c r="AR50" s="18"/>
      <c r="AS50" s="18">
        <v>0</v>
      </c>
      <c r="AT50" s="18">
        <v>0</v>
      </c>
    </row>
    <row r="51" spans="18:46" x14ac:dyDescent="0.35">
      <c r="U51" s="58">
        <v>43999</v>
      </c>
      <c r="V51" t="s">
        <v>12</v>
      </c>
      <c r="W51" s="18">
        <v>0</v>
      </c>
      <c r="X51" s="18"/>
      <c r="Y51" s="18"/>
      <c r="Z51" s="18"/>
      <c r="AA51" s="18"/>
      <c r="AB51" s="18">
        <v>0</v>
      </c>
      <c r="AO51">
        <v>4</v>
      </c>
      <c r="AP51" s="18"/>
      <c r="AQ51" s="18"/>
      <c r="AR51" s="18"/>
      <c r="AS51" s="18">
        <v>0</v>
      </c>
      <c r="AT51" s="18">
        <v>0</v>
      </c>
    </row>
    <row r="52" spans="18:46" x14ac:dyDescent="0.35">
      <c r="T52">
        <v>7</v>
      </c>
      <c r="U52" s="58">
        <v>44027</v>
      </c>
      <c r="V52" t="s">
        <v>27</v>
      </c>
      <c r="W52" s="18">
        <v>0</v>
      </c>
      <c r="X52" s="18"/>
      <c r="Y52" s="18"/>
      <c r="Z52" s="18"/>
      <c r="AA52" s="18"/>
      <c r="AB52" s="18">
        <v>0</v>
      </c>
      <c r="AN52">
        <v>2023</v>
      </c>
      <c r="AO52">
        <v>2</v>
      </c>
      <c r="AP52" s="18"/>
      <c r="AQ52" s="18"/>
      <c r="AR52" s="18"/>
      <c r="AS52" s="18">
        <v>15677.2</v>
      </c>
      <c r="AT52" s="18">
        <v>15677.2</v>
      </c>
    </row>
    <row r="53" spans="18:46" x14ac:dyDescent="0.35">
      <c r="T53">
        <v>8</v>
      </c>
      <c r="U53" s="58">
        <v>44055</v>
      </c>
      <c r="V53" t="s">
        <v>37</v>
      </c>
      <c r="W53" s="18">
        <v>0</v>
      </c>
      <c r="X53" s="18"/>
      <c r="Y53" s="18"/>
      <c r="Z53" s="18"/>
      <c r="AA53" s="18"/>
      <c r="AB53" s="18">
        <v>0</v>
      </c>
      <c r="AO53">
        <v>3</v>
      </c>
      <c r="AP53" s="18"/>
      <c r="AQ53" s="18"/>
      <c r="AR53" s="18"/>
      <c r="AS53" s="18">
        <v>10824</v>
      </c>
      <c r="AT53" s="18">
        <v>10824</v>
      </c>
    </row>
    <row r="54" spans="18:46" x14ac:dyDescent="0.35">
      <c r="U54" s="58">
        <v>44056</v>
      </c>
      <c r="V54" t="s">
        <v>38</v>
      </c>
      <c r="W54" s="18">
        <v>0</v>
      </c>
      <c r="X54" s="18"/>
      <c r="Y54" s="18"/>
      <c r="Z54" s="18"/>
      <c r="AA54" s="18"/>
      <c r="AB54" s="18">
        <v>0</v>
      </c>
      <c r="AM54" s="36" t="s">
        <v>142</v>
      </c>
      <c r="AN54" s="36"/>
      <c r="AO54" s="36"/>
      <c r="AP54" s="37"/>
      <c r="AQ54" s="37"/>
      <c r="AR54" s="37"/>
      <c r="AS54" s="37">
        <v>26501.200000000001</v>
      </c>
      <c r="AT54" s="37">
        <v>26501.200000000001</v>
      </c>
    </row>
    <row r="55" spans="18:46" x14ac:dyDescent="0.35">
      <c r="U55" s="58">
        <v>44068</v>
      </c>
      <c r="V55" t="s">
        <v>58</v>
      </c>
      <c r="W55" s="18">
        <v>0</v>
      </c>
      <c r="X55" s="18"/>
      <c r="Y55" s="18"/>
      <c r="Z55" s="18"/>
      <c r="AA55" s="18"/>
      <c r="AB55" s="18">
        <v>0</v>
      </c>
      <c r="AM55" t="s">
        <v>64</v>
      </c>
      <c r="AN55">
        <v>2022</v>
      </c>
      <c r="AO55">
        <v>1</v>
      </c>
      <c r="AP55" s="18"/>
      <c r="AQ55" s="18"/>
      <c r="AR55" s="18"/>
      <c r="AS55" s="18">
        <v>0</v>
      </c>
      <c r="AT55" s="18">
        <v>0</v>
      </c>
    </row>
    <row r="56" spans="18:46" x14ac:dyDescent="0.35">
      <c r="T56">
        <v>9</v>
      </c>
      <c r="U56" s="58">
        <v>44076</v>
      </c>
      <c r="V56" t="s">
        <v>70</v>
      </c>
      <c r="W56" s="18">
        <v>0</v>
      </c>
      <c r="X56" s="18"/>
      <c r="Y56" s="18"/>
      <c r="Z56" s="18"/>
      <c r="AA56" s="18"/>
      <c r="AB56" s="18">
        <v>0</v>
      </c>
      <c r="AO56">
        <v>2</v>
      </c>
      <c r="AP56" s="18"/>
      <c r="AQ56" s="18"/>
      <c r="AR56" s="18"/>
      <c r="AS56" s="18">
        <v>0</v>
      </c>
      <c r="AT56" s="18">
        <v>0</v>
      </c>
    </row>
    <row r="57" spans="18:46" x14ac:dyDescent="0.35">
      <c r="U57" s="58">
        <v>44079</v>
      </c>
      <c r="V57" t="s">
        <v>95</v>
      </c>
      <c r="W57" s="18">
        <v>0</v>
      </c>
      <c r="X57" s="18"/>
      <c r="Y57" s="18"/>
      <c r="Z57" s="18"/>
      <c r="AA57" s="18"/>
      <c r="AB57" s="18">
        <v>0</v>
      </c>
      <c r="AO57">
        <v>3</v>
      </c>
      <c r="AP57" s="18"/>
      <c r="AQ57" s="18"/>
      <c r="AR57" s="18"/>
      <c r="AS57" s="18">
        <v>0</v>
      </c>
      <c r="AT57" s="18">
        <v>0</v>
      </c>
    </row>
    <row r="58" spans="18:46" x14ac:dyDescent="0.35">
      <c r="U58" s="58">
        <v>44091</v>
      </c>
      <c r="V58" t="s">
        <v>104</v>
      </c>
      <c r="W58" s="18">
        <v>0</v>
      </c>
      <c r="X58" s="18"/>
      <c r="Y58" s="18"/>
      <c r="Z58" s="18"/>
      <c r="AA58" s="18"/>
      <c r="AB58" s="18">
        <v>0</v>
      </c>
      <c r="AO58">
        <v>5</v>
      </c>
      <c r="AP58" s="18"/>
      <c r="AQ58" s="18"/>
      <c r="AR58" s="18"/>
      <c r="AS58" s="18">
        <v>0</v>
      </c>
      <c r="AT58" s="18">
        <v>0</v>
      </c>
    </row>
    <row r="59" spans="18:46" x14ac:dyDescent="0.35">
      <c r="U59" s="58">
        <v>44097</v>
      </c>
      <c r="V59" t="s">
        <v>107</v>
      </c>
      <c r="W59" s="18">
        <v>0</v>
      </c>
      <c r="X59" s="18"/>
      <c r="Y59" s="18"/>
      <c r="Z59" s="18"/>
      <c r="AA59" s="18"/>
      <c r="AB59" s="18">
        <v>0</v>
      </c>
      <c r="AO59">
        <v>6</v>
      </c>
      <c r="AP59" s="18"/>
      <c r="AQ59" s="18"/>
      <c r="AR59" s="18"/>
      <c r="AS59" s="18">
        <v>0</v>
      </c>
      <c r="AT59" s="18">
        <v>0</v>
      </c>
    </row>
    <row r="60" spans="18:46" x14ac:dyDescent="0.35">
      <c r="U60" s="58">
        <v>44100</v>
      </c>
      <c r="V60" t="s">
        <v>109</v>
      </c>
      <c r="W60" s="18">
        <v>0</v>
      </c>
      <c r="X60" s="18"/>
      <c r="Y60" s="18"/>
      <c r="Z60" s="18"/>
      <c r="AA60" s="18"/>
      <c r="AB60" s="18">
        <v>0</v>
      </c>
      <c r="AO60">
        <v>7</v>
      </c>
      <c r="AP60" s="18"/>
      <c r="AQ60" s="18"/>
      <c r="AR60" s="18"/>
      <c r="AS60" s="18">
        <v>0</v>
      </c>
      <c r="AT60" s="18">
        <v>0</v>
      </c>
    </row>
    <row r="61" spans="18:46" x14ac:dyDescent="0.35">
      <c r="T61">
        <v>10</v>
      </c>
      <c r="U61" s="58">
        <v>44116</v>
      </c>
      <c r="V61" t="s">
        <v>120</v>
      </c>
      <c r="W61" s="18">
        <v>0</v>
      </c>
      <c r="X61" s="18"/>
      <c r="Y61" s="18"/>
      <c r="Z61" s="18"/>
      <c r="AA61" s="18"/>
      <c r="AB61" s="18">
        <v>0</v>
      </c>
      <c r="AO61">
        <v>8</v>
      </c>
      <c r="AP61" s="18"/>
      <c r="AQ61" s="18"/>
      <c r="AR61" s="18"/>
      <c r="AS61" s="18">
        <v>0</v>
      </c>
      <c r="AT61" s="18">
        <v>0</v>
      </c>
    </row>
    <row r="62" spans="18:46" x14ac:dyDescent="0.35">
      <c r="U62" s="58">
        <v>44123</v>
      </c>
      <c r="V62" t="s">
        <v>126</v>
      </c>
      <c r="W62" s="18">
        <v>0</v>
      </c>
      <c r="X62" s="18"/>
      <c r="Y62" s="18"/>
      <c r="Z62" s="18"/>
      <c r="AA62" s="18"/>
      <c r="AB62" s="18">
        <v>0</v>
      </c>
      <c r="AO62">
        <v>9</v>
      </c>
      <c r="AP62" s="18"/>
      <c r="AQ62" s="18"/>
      <c r="AR62" s="18"/>
      <c r="AS62" s="18">
        <v>0</v>
      </c>
      <c r="AT62" s="18">
        <v>0</v>
      </c>
    </row>
    <row r="63" spans="18:46" x14ac:dyDescent="0.35">
      <c r="U63" s="58">
        <v>44135</v>
      </c>
      <c r="V63" t="s">
        <v>152</v>
      </c>
      <c r="W63" s="18">
        <v>0</v>
      </c>
      <c r="X63" s="18"/>
      <c r="Y63" s="18"/>
      <c r="Z63" s="18"/>
      <c r="AA63" s="18"/>
      <c r="AB63" s="18">
        <v>0</v>
      </c>
      <c r="AO63">
        <v>10</v>
      </c>
      <c r="AP63" s="18"/>
      <c r="AQ63" s="18"/>
      <c r="AR63" s="18"/>
      <c r="AS63" s="18">
        <v>0</v>
      </c>
      <c r="AT63" s="18">
        <v>0</v>
      </c>
    </row>
    <row r="64" spans="18:46" x14ac:dyDescent="0.35">
      <c r="T64">
        <v>11</v>
      </c>
      <c r="U64" s="58">
        <v>44145</v>
      </c>
      <c r="V64" t="s">
        <v>158</v>
      </c>
      <c r="W64" s="18">
        <v>0</v>
      </c>
      <c r="X64" s="18"/>
      <c r="Y64" s="18"/>
      <c r="Z64" s="18"/>
      <c r="AA64" s="18"/>
      <c r="AB64" s="18">
        <v>0</v>
      </c>
      <c r="AO64">
        <v>11</v>
      </c>
      <c r="AP64" s="18"/>
      <c r="AQ64" s="18"/>
      <c r="AR64" s="18"/>
      <c r="AS64" s="18">
        <v>0</v>
      </c>
      <c r="AT64" s="18">
        <v>0</v>
      </c>
    </row>
    <row r="65" spans="19:46" x14ac:dyDescent="0.35">
      <c r="U65" s="58">
        <v>44153</v>
      </c>
      <c r="V65" t="s">
        <v>170</v>
      </c>
      <c r="W65" s="18">
        <v>0</v>
      </c>
      <c r="X65" s="18"/>
      <c r="Y65" s="18"/>
      <c r="Z65" s="18"/>
      <c r="AA65" s="18"/>
      <c r="AB65" s="18">
        <v>0</v>
      </c>
      <c r="AO65">
        <v>12</v>
      </c>
      <c r="AP65" s="18"/>
      <c r="AQ65" s="18"/>
      <c r="AR65" s="18"/>
      <c r="AS65" s="18">
        <v>0</v>
      </c>
      <c r="AT65" s="18">
        <v>0</v>
      </c>
    </row>
    <row r="66" spans="19:46" x14ac:dyDescent="0.35">
      <c r="U66" s="58">
        <v>44159</v>
      </c>
      <c r="V66" t="s">
        <v>171</v>
      </c>
      <c r="W66" s="18">
        <v>0</v>
      </c>
      <c r="X66" s="18"/>
      <c r="Y66" s="18"/>
      <c r="Z66" s="18"/>
      <c r="AA66" s="18"/>
      <c r="AB66" s="18">
        <v>0</v>
      </c>
      <c r="AO66">
        <v>4</v>
      </c>
      <c r="AP66" s="18"/>
      <c r="AQ66" s="18"/>
      <c r="AR66" s="18"/>
      <c r="AS66" s="18">
        <v>0</v>
      </c>
      <c r="AT66" s="18">
        <v>0</v>
      </c>
    </row>
    <row r="67" spans="19:46" x14ac:dyDescent="0.35">
      <c r="U67" s="58">
        <v>44162</v>
      </c>
      <c r="V67" t="s">
        <v>186</v>
      </c>
      <c r="W67" s="18">
        <v>0</v>
      </c>
      <c r="X67" s="18"/>
      <c r="Y67" s="18"/>
      <c r="Z67" s="18"/>
      <c r="AA67" s="18"/>
      <c r="AB67" s="18">
        <v>0</v>
      </c>
      <c r="AN67">
        <v>2023</v>
      </c>
      <c r="AO67">
        <v>1</v>
      </c>
      <c r="AP67" s="18"/>
      <c r="AQ67" s="18"/>
      <c r="AR67" s="18"/>
      <c r="AS67" s="18">
        <v>0</v>
      </c>
      <c r="AT67" s="18">
        <v>0</v>
      </c>
    </row>
    <row r="68" spans="19:46" x14ac:dyDescent="0.35">
      <c r="T68">
        <v>12</v>
      </c>
      <c r="U68" s="58">
        <v>44180</v>
      </c>
      <c r="V68" t="s">
        <v>215</v>
      </c>
      <c r="W68" s="18">
        <v>0</v>
      </c>
      <c r="X68" s="18"/>
      <c r="Y68" s="18"/>
      <c r="Z68" s="18"/>
      <c r="AA68" s="18"/>
      <c r="AB68" s="18">
        <v>0</v>
      </c>
      <c r="AO68">
        <v>2</v>
      </c>
      <c r="AP68" s="18"/>
      <c r="AQ68" s="18"/>
      <c r="AR68" s="18"/>
      <c r="AS68" s="18">
        <v>0</v>
      </c>
      <c r="AT68" s="18">
        <v>0</v>
      </c>
    </row>
    <row r="69" spans="19:46" x14ac:dyDescent="0.35">
      <c r="S69">
        <v>2021</v>
      </c>
      <c r="T69">
        <v>1</v>
      </c>
      <c r="U69" s="58">
        <v>44225</v>
      </c>
      <c r="V69" t="s">
        <v>258</v>
      </c>
      <c r="W69" s="18">
        <v>0</v>
      </c>
      <c r="X69" s="18"/>
      <c r="Y69" s="18"/>
      <c r="Z69" s="18"/>
      <c r="AA69" s="18"/>
      <c r="AB69" s="18">
        <v>0</v>
      </c>
      <c r="AO69">
        <v>3</v>
      </c>
      <c r="AP69" s="18"/>
      <c r="AQ69" s="18"/>
      <c r="AR69" s="18"/>
      <c r="AS69" s="18">
        <v>22491.1</v>
      </c>
      <c r="AT69" s="18">
        <v>22491.1</v>
      </c>
    </row>
    <row r="70" spans="19:46" x14ac:dyDescent="0.35">
      <c r="T70">
        <v>2</v>
      </c>
      <c r="U70" s="58">
        <v>44246</v>
      </c>
      <c r="V70" t="s">
        <v>279</v>
      </c>
      <c r="W70" s="18">
        <v>0</v>
      </c>
      <c r="X70" s="18"/>
      <c r="Y70" s="18"/>
      <c r="Z70" s="18"/>
      <c r="AA70" s="18"/>
      <c r="AB70" s="18">
        <v>0</v>
      </c>
      <c r="AO70">
        <v>5</v>
      </c>
      <c r="AP70" s="18"/>
      <c r="AQ70" s="18"/>
      <c r="AR70" s="18"/>
      <c r="AS70" s="18">
        <v>31397</v>
      </c>
      <c r="AT70" s="18">
        <v>31397</v>
      </c>
    </row>
    <row r="71" spans="19:46" x14ac:dyDescent="0.35">
      <c r="T71">
        <v>5</v>
      </c>
      <c r="U71" s="58">
        <v>44323</v>
      </c>
      <c r="V71" t="s">
        <v>344</v>
      </c>
      <c r="W71" s="18">
        <v>0</v>
      </c>
      <c r="X71" s="18"/>
      <c r="Y71" s="18"/>
      <c r="Z71" s="18"/>
      <c r="AA71" s="18"/>
      <c r="AB71" s="18">
        <v>0</v>
      </c>
      <c r="AO71">
        <v>4</v>
      </c>
      <c r="AP71" s="18"/>
      <c r="AQ71" s="18"/>
      <c r="AR71" s="18"/>
      <c r="AS71" s="18">
        <v>14227</v>
      </c>
      <c r="AT71" s="18">
        <v>14227</v>
      </c>
    </row>
    <row r="72" spans="19:46" x14ac:dyDescent="0.35">
      <c r="T72">
        <v>9</v>
      </c>
      <c r="U72" s="58">
        <v>44464</v>
      </c>
      <c r="V72" t="s">
        <v>382</v>
      </c>
      <c r="W72" s="18">
        <v>0</v>
      </c>
      <c r="X72" s="18"/>
      <c r="Y72" s="18"/>
      <c r="Z72" s="18"/>
      <c r="AA72" s="18"/>
      <c r="AB72" s="18">
        <v>0</v>
      </c>
      <c r="AM72" s="36" t="s">
        <v>209</v>
      </c>
      <c r="AN72" s="36"/>
      <c r="AO72" s="36"/>
      <c r="AP72" s="37"/>
      <c r="AQ72" s="37"/>
      <c r="AR72" s="37"/>
      <c r="AS72" s="37">
        <v>68115.100000000006</v>
      </c>
      <c r="AT72" s="37">
        <v>68115.100000000006</v>
      </c>
    </row>
    <row r="73" spans="19:46" x14ac:dyDescent="0.35">
      <c r="T73">
        <v>10</v>
      </c>
      <c r="U73" s="58">
        <v>44495</v>
      </c>
      <c r="V73" t="s">
        <v>449</v>
      </c>
      <c r="W73" s="18">
        <v>0</v>
      </c>
      <c r="X73" s="18"/>
      <c r="Y73" s="18"/>
      <c r="Z73" s="18"/>
      <c r="AA73" s="18"/>
      <c r="AB73" s="18">
        <v>0</v>
      </c>
      <c r="AM73" t="s">
        <v>268</v>
      </c>
      <c r="AN73">
        <v>2023</v>
      </c>
      <c r="AO73">
        <v>1</v>
      </c>
      <c r="AP73" s="18">
        <v>0</v>
      </c>
      <c r="AQ73" s="18"/>
      <c r="AR73" s="18"/>
      <c r="AS73" s="18"/>
      <c r="AT73" s="18">
        <v>0</v>
      </c>
    </row>
    <row r="74" spans="19:46" x14ac:dyDescent="0.35">
      <c r="T74">
        <v>12</v>
      </c>
      <c r="U74" s="58">
        <v>44558</v>
      </c>
      <c r="V74" t="s">
        <v>540</v>
      </c>
      <c r="W74" s="18">
        <v>0</v>
      </c>
      <c r="X74" s="18"/>
      <c r="Y74" s="18"/>
      <c r="Z74" s="18"/>
      <c r="AA74" s="18"/>
      <c r="AB74" s="18">
        <v>0</v>
      </c>
      <c r="AM74" s="36" t="s">
        <v>269</v>
      </c>
      <c r="AN74" s="36"/>
      <c r="AO74" s="36"/>
      <c r="AP74" s="37">
        <v>0</v>
      </c>
      <c r="AQ74" s="37"/>
      <c r="AR74" s="37"/>
      <c r="AS74" s="37"/>
      <c r="AT74" s="37">
        <v>0</v>
      </c>
    </row>
    <row r="75" spans="19:46" x14ac:dyDescent="0.35">
      <c r="T75">
        <v>4</v>
      </c>
      <c r="U75" s="58">
        <v>44295</v>
      </c>
      <c r="V75" t="s">
        <v>333</v>
      </c>
      <c r="W75" s="18">
        <v>0</v>
      </c>
      <c r="X75" s="18"/>
      <c r="Y75" s="18"/>
      <c r="Z75" s="18"/>
      <c r="AA75" s="18"/>
      <c r="AB75" s="18">
        <v>0</v>
      </c>
      <c r="AM75" t="s">
        <v>407</v>
      </c>
      <c r="AN75">
        <v>2022</v>
      </c>
      <c r="AO75">
        <v>1</v>
      </c>
      <c r="AP75" s="18">
        <v>0</v>
      </c>
      <c r="AQ75" s="18"/>
      <c r="AR75" s="18"/>
      <c r="AS75" s="18"/>
      <c r="AT75" s="18">
        <v>0</v>
      </c>
    </row>
    <row r="76" spans="19:46" x14ac:dyDescent="0.35">
      <c r="S76">
        <v>2019</v>
      </c>
      <c r="T76">
        <v>12</v>
      </c>
      <c r="U76" s="58">
        <v>43822</v>
      </c>
      <c r="V76" t="s">
        <v>317</v>
      </c>
      <c r="W76" s="18">
        <v>0</v>
      </c>
      <c r="X76" s="18"/>
      <c r="Y76" s="18"/>
      <c r="Z76" s="18"/>
      <c r="AA76" s="18"/>
      <c r="AB76" s="18">
        <v>0</v>
      </c>
      <c r="AO76">
        <v>2</v>
      </c>
      <c r="AP76" s="18">
        <v>0</v>
      </c>
      <c r="AQ76" s="18"/>
      <c r="AR76" s="18"/>
      <c r="AS76" s="18"/>
      <c r="AT76" s="18">
        <v>0</v>
      </c>
    </row>
    <row r="77" spans="19:46" x14ac:dyDescent="0.35">
      <c r="S77">
        <v>2022</v>
      </c>
      <c r="T77">
        <v>3</v>
      </c>
      <c r="U77" s="58">
        <v>44649</v>
      </c>
      <c r="V77" t="s">
        <v>670</v>
      </c>
      <c r="W77" s="18">
        <v>0</v>
      </c>
      <c r="X77" s="18"/>
      <c r="Y77" s="18"/>
      <c r="Z77" s="18"/>
      <c r="AA77" s="18"/>
      <c r="AB77" s="18">
        <v>0</v>
      </c>
      <c r="AO77">
        <v>3</v>
      </c>
      <c r="AP77" s="18">
        <v>0</v>
      </c>
      <c r="AQ77" s="18"/>
      <c r="AR77" s="18"/>
      <c r="AS77" s="18"/>
      <c r="AT77" s="18">
        <v>0</v>
      </c>
    </row>
    <row r="78" spans="19:46" x14ac:dyDescent="0.35">
      <c r="T78">
        <v>6</v>
      </c>
      <c r="U78" s="58">
        <v>44719</v>
      </c>
      <c r="V78" t="s">
        <v>838</v>
      </c>
      <c r="W78" s="18">
        <v>0</v>
      </c>
      <c r="X78" s="18"/>
      <c r="Y78" s="18"/>
      <c r="Z78" s="18"/>
      <c r="AA78" s="18"/>
      <c r="AB78" s="18">
        <v>0</v>
      </c>
      <c r="AO78">
        <v>5</v>
      </c>
      <c r="AP78" s="18">
        <v>0</v>
      </c>
      <c r="AQ78" s="18"/>
      <c r="AR78" s="18"/>
      <c r="AS78" s="18"/>
      <c r="AT78" s="18">
        <v>0</v>
      </c>
    </row>
    <row r="79" spans="19:46" x14ac:dyDescent="0.35">
      <c r="U79" s="58">
        <v>44726</v>
      </c>
      <c r="V79" t="s">
        <v>846</v>
      </c>
      <c r="W79" s="18">
        <v>0</v>
      </c>
      <c r="X79" s="18"/>
      <c r="Y79" s="18"/>
      <c r="Z79" s="18"/>
      <c r="AA79" s="18"/>
      <c r="AB79" s="18">
        <v>0</v>
      </c>
      <c r="AO79">
        <v>6</v>
      </c>
      <c r="AP79" s="18">
        <v>0</v>
      </c>
      <c r="AQ79" s="18"/>
      <c r="AR79" s="18"/>
      <c r="AS79" s="18"/>
      <c r="AT79" s="18">
        <v>0</v>
      </c>
    </row>
    <row r="80" spans="19:46" x14ac:dyDescent="0.35">
      <c r="T80">
        <v>7</v>
      </c>
      <c r="U80" s="58">
        <v>44765</v>
      </c>
      <c r="V80" t="s">
        <v>878</v>
      </c>
      <c r="W80" s="18">
        <v>0</v>
      </c>
      <c r="X80" s="18"/>
      <c r="Y80" s="18"/>
      <c r="Z80" s="18"/>
      <c r="AA80" s="18"/>
      <c r="AB80" s="18">
        <v>0</v>
      </c>
      <c r="AO80">
        <v>7</v>
      </c>
      <c r="AP80" s="18">
        <v>0</v>
      </c>
      <c r="AQ80" s="18"/>
      <c r="AR80" s="18"/>
      <c r="AS80" s="18"/>
      <c r="AT80" s="18">
        <v>0</v>
      </c>
    </row>
    <row r="81" spans="18:46" x14ac:dyDescent="0.35">
      <c r="T81">
        <v>8</v>
      </c>
      <c r="U81" s="58">
        <v>44779</v>
      </c>
      <c r="V81" t="s">
        <v>906</v>
      </c>
      <c r="W81" s="18">
        <v>0</v>
      </c>
      <c r="X81" s="18"/>
      <c r="Y81" s="18"/>
      <c r="Z81" s="18"/>
      <c r="AA81" s="18"/>
      <c r="AB81" s="18">
        <v>0</v>
      </c>
      <c r="AO81">
        <v>8</v>
      </c>
      <c r="AP81" s="18">
        <v>0</v>
      </c>
      <c r="AQ81" s="18"/>
      <c r="AR81" s="18"/>
      <c r="AS81" s="18"/>
      <c r="AT81" s="18">
        <v>0</v>
      </c>
    </row>
    <row r="82" spans="18:46" x14ac:dyDescent="0.35">
      <c r="T82">
        <v>9</v>
      </c>
      <c r="U82" s="58">
        <v>44818</v>
      </c>
      <c r="V82" t="s">
        <v>945</v>
      </c>
      <c r="W82" s="18">
        <v>0</v>
      </c>
      <c r="X82" s="18"/>
      <c r="Y82" s="18"/>
      <c r="Z82" s="18"/>
      <c r="AA82" s="18"/>
      <c r="AB82" s="18">
        <v>0</v>
      </c>
      <c r="AO82">
        <v>9</v>
      </c>
      <c r="AP82" s="18">
        <v>0</v>
      </c>
      <c r="AQ82" s="18"/>
      <c r="AR82" s="18"/>
      <c r="AS82" s="18"/>
      <c r="AT82" s="18">
        <v>0</v>
      </c>
    </row>
    <row r="83" spans="18:46" x14ac:dyDescent="0.35">
      <c r="T83">
        <v>10</v>
      </c>
      <c r="U83" s="58">
        <v>44855</v>
      </c>
      <c r="V83" t="s">
        <v>1018</v>
      </c>
      <c r="W83" s="18">
        <v>0</v>
      </c>
      <c r="X83" s="18"/>
      <c r="Y83" s="18"/>
      <c r="Z83" s="18"/>
      <c r="AA83" s="18"/>
      <c r="AB83" s="18">
        <v>0</v>
      </c>
      <c r="AO83">
        <v>10</v>
      </c>
      <c r="AP83" s="18">
        <v>0</v>
      </c>
      <c r="AQ83" s="18"/>
      <c r="AR83" s="18"/>
      <c r="AS83" s="18"/>
      <c r="AT83" s="18">
        <v>0</v>
      </c>
    </row>
    <row r="84" spans="18:46" x14ac:dyDescent="0.35">
      <c r="T84">
        <v>11</v>
      </c>
      <c r="U84" t="s">
        <v>1079</v>
      </c>
      <c r="V84" t="s">
        <v>1077</v>
      </c>
      <c r="W84" s="18">
        <v>0</v>
      </c>
      <c r="X84" s="18"/>
      <c r="Y84" s="18"/>
      <c r="Z84" s="18"/>
      <c r="AA84" s="18"/>
      <c r="AB84" s="18">
        <v>0</v>
      </c>
      <c r="AO84">
        <v>11</v>
      </c>
      <c r="AP84" s="18">
        <v>0</v>
      </c>
      <c r="AQ84" s="18"/>
      <c r="AR84" s="18"/>
      <c r="AS84" s="18"/>
      <c r="AT84" s="18">
        <v>0</v>
      </c>
    </row>
    <row r="85" spans="18:46" x14ac:dyDescent="0.35">
      <c r="T85">
        <v>12</v>
      </c>
      <c r="U85" s="58">
        <v>44915</v>
      </c>
      <c r="V85" t="s">
        <v>1137</v>
      </c>
      <c r="W85" s="18">
        <v>0</v>
      </c>
      <c r="X85" s="18"/>
      <c r="Y85" s="18"/>
      <c r="Z85" s="18"/>
      <c r="AA85" s="18"/>
      <c r="AB85" s="18">
        <v>0</v>
      </c>
      <c r="AO85">
        <v>12</v>
      </c>
      <c r="AP85" s="18">
        <v>4524.2999999999993</v>
      </c>
      <c r="AQ85" s="18"/>
      <c r="AR85" s="18"/>
      <c r="AS85" s="18"/>
      <c r="AT85" s="18">
        <v>4524.2999999999993</v>
      </c>
    </row>
    <row r="86" spans="18:46" x14ac:dyDescent="0.35">
      <c r="T86">
        <v>4</v>
      </c>
      <c r="U86" s="58">
        <v>44672</v>
      </c>
      <c r="V86" t="s">
        <v>724</v>
      </c>
      <c r="W86" s="18">
        <v>0</v>
      </c>
      <c r="X86" s="18"/>
      <c r="Y86" s="18"/>
      <c r="Z86" s="18"/>
      <c r="AA86" s="18"/>
      <c r="AB86" s="18">
        <v>0</v>
      </c>
      <c r="AO86">
        <v>4</v>
      </c>
      <c r="AP86" s="18">
        <v>0</v>
      </c>
      <c r="AQ86" s="18"/>
      <c r="AR86" s="18"/>
      <c r="AS86" s="18"/>
      <c r="AT86" s="18">
        <v>0</v>
      </c>
    </row>
    <row r="87" spans="18:46" x14ac:dyDescent="0.35">
      <c r="U87" s="58">
        <v>44673</v>
      </c>
      <c r="V87" t="s">
        <v>724</v>
      </c>
      <c r="W87" s="18">
        <v>0</v>
      </c>
      <c r="X87" s="18"/>
      <c r="Y87" s="18"/>
      <c r="Z87" s="18"/>
      <c r="AA87" s="18"/>
      <c r="AB87" s="18">
        <v>0</v>
      </c>
      <c r="AN87">
        <v>2023</v>
      </c>
      <c r="AO87">
        <v>1</v>
      </c>
      <c r="AP87" s="18">
        <v>6152.1</v>
      </c>
      <c r="AQ87" s="18"/>
      <c r="AR87" s="18"/>
      <c r="AS87" s="18"/>
      <c r="AT87" s="18">
        <v>6152.1</v>
      </c>
    </row>
    <row r="88" spans="18:46" x14ac:dyDescent="0.35">
      <c r="S88">
        <v>2023</v>
      </c>
      <c r="T88">
        <v>1</v>
      </c>
      <c r="U88" s="58">
        <v>44937</v>
      </c>
      <c r="V88" t="s">
        <v>1186</v>
      </c>
      <c r="W88" s="18">
        <v>0</v>
      </c>
      <c r="X88" s="18"/>
      <c r="Y88" s="18"/>
      <c r="Z88" s="18"/>
      <c r="AA88" s="18"/>
      <c r="AB88" s="18">
        <v>0</v>
      </c>
      <c r="AM88" s="36" t="s">
        <v>428</v>
      </c>
      <c r="AN88" s="36"/>
      <c r="AO88" s="36"/>
      <c r="AP88" s="37">
        <v>10676.4</v>
      </c>
      <c r="AQ88" s="37"/>
      <c r="AR88" s="37"/>
      <c r="AS88" s="37"/>
      <c r="AT88" s="37">
        <v>10676.4</v>
      </c>
    </row>
    <row r="89" spans="18:46" x14ac:dyDescent="0.35">
      <c r="R89" s="36" t="s">
        <v>139</v>
      </c>
      <c r="S89" s="36"/>
      <c r="T89" s="36"/>
      <c r="U89" s="36"/>
      <c r="V89" s="36"/>
      <c r="W89" s="37">
        <v>0</v>
      </c>
      <c r="X89" s="37"/>
      <c r="Y89" s="37"/>
      <c r="Z89" s="37"/>
      <c r="AA89" s="37"/>
      <c r="AB89" s="37">
        <v>0</v>
      </c>
      <c r="AM89" t="s">
        <v>416</v>
      </c>
      <c r="AN89">
        <v>2022</v>
      </c>
      <c r="AO89">
        <v>1</v>
      </c>
      <c r="AP89" s="18">
        <v>0</v>
      </c>
      <c r="AQ89" s="18"/>
      <c r="AR89" s="18"/>
      <c r="AS89" s="18"/>
      <c r="AT89" s="18">
        <v>0</v>
      </c>
    </row>
    <row r="90" spans="18:46" x14ac:dyDescent="0.35">
      <c r="R90" t="s">
        <v>20</v>
      </c>
      <c r="S90">
        <v>2020</v>
      </c>
      <c r="T90">
        <v>8</v>
      </c>
      <c r="U90" s="58">
        <v>44004</v>
      </c>
      <c r="V90" t="s">
        <v>18</v>
      </c>
      <c r="W90" s="18"/>
      <c r="X90" s="18">
        <v>0</v>
      </c>
      <c r="Y90" s="18"/>
      <c r="Z90" s="18"/>
      <c r="AA90" s="18"/>
      <c r="AB90" s="18">
        <v>0</v>
      </c>
      <c r="AO90">
        <v>2</v>
      </c>
      <c r="AP90" s="18">
        <v>0</v>
      </c>
      <c r="AQ90" s="18"/>
      <c r="AR90" s="18"/>
      <c r="AS90" s="18"/>
      <c r="AT90" s="18">
        <v>0</v>
      </c>
    </row>
    <row r="91" spans="18:46" x14ac:dyDescent="0.35">
      <c r="U91" s="58">
        <v>44026</v>
      </c>
      <c r="V91" t="s">
        <v>26</v>
      </c>
      <c r="W91" s="18"/>
      <c r="X91" s="18">
        <v>0</v>
      </c>
      <c r="Y91" s="18"/>
      <c r="Z91" s="18"/>
      <c r="AA91" s="18"/>
      <c r="AB91" s="18">
        <v>0</v>
      </c>
      <c r="AO91">
        <v>3</v>
      </c>
      <c r="AP91" s="18">
        <v>0</v>
      </c>
      <c r="AQ91" s="18"/>
      <c r="AR91" s="18"/>
      <c r="AS91" s="18"/>
      <c r="AT91" s="18">
        <v>0</v>
      </c>
    </row>
    <row r="92" spans="18:46" x14ac:dyDescent="0.35">
      <c r="T92">
        <v>9</v>
      </c>
      <c r="U92" s="58">
        <v>44053</v>
      </c>
      <c r="V92" t="s">
        <v>36</v>
      </c>
      <c r="W92" s="18"/>
      <c r="X92" s="18">
        <v>0</v>
      </c>
      <c r="Y92" s="18"/>
      <c r="Z92" s="18"/>
      <c r="AA92" s="18"/>
      <c r="AB92" s="18">
        <v>0</v>
      </c>
      <c r="AO92">
        <v>5</v>
      </c>
      <c r="AP92" s="18">
        <v>0</v>
      </c>
      <c r="AQ92" s="18"/>
      <c r="AR92" s="18"/>
      <c r="AS92" s="18"/>
      <c r="AT92" s="18">
        <v>0</v>
      </c>
    </row>
    <row r="93" spans="18:46" x14ac:dyDescent="0.35">
      <c r="T93">
        <v>10</v>
      </c>
      <c r="U93" s="58">
        <v>44062</v>
      </c>
      <c r="V93" t="s">
        <v>40</v>
      </c>
      <c r="W93" s="18"/>
      <c r="X93" s="18">
        <v>0</v>
      </c>
      <c r="Y93" s="18"/>
      <c r="Z93" s="18"/>
      <c r="AA93" s="18"/>
      <c r="AB93" s="18">
        <v>0</v>
      </c>
      <c r="AO93">
        <v>6</v>
      </c>
      <c r="AP93" s="18">
        <v>0</v>
      </c>
      <c r="AQ93" s="18"/>
      <c r="AR93" s="18"/>
      <c r="AS93" s="18"/>
      <c r="AT93" s="18">
        <v>0</v>
      </c>
    </row>
    <row r="94" spans="18:46" x14ac:dyDescent="0.35">
      <c r="U94" s="58">
        <v>44067</v>
      </c>
      <c r="V94" t="s">
        <v>55</v>
      </c>
      <c r="W94" s="18"/>
      <c r="X94" s="18">
        <v>0</v>
      </c>
      <c r="Y94" s="18"/>
      <c r="Z94" s="18"/>
      <c r="AA94" s="18"/>
      <c r="AB94" s="18">
        <v>0</v>
      </c>
      <c r="AO94">
        <v>7</v>
      </c>
      <c r="AP94" s="18">
        <v>0</v>
      </c>
      <c r="AQ94" s="18"/>
      <c r="AR94" s="18"/>
      <c r="AS94" s="18"/>
      <c r="AT94" s="18">
        <v>0</v>
      </c>
    </row>
    <row r="95" spans="18:46" x14ac:dyDescent="0.35">
      <c r="T95">
        <v>11</v>
      </c>
      <c r="U95" s="58">
        <v>44109</v>
      </c>
      <c r="V95" t="s">
        <v>113</v>
      </c>
      <c r="W95" s="18"/>
      <c r="X95" s="18">
        <v>0</v>
      </c>
      <c r="Y95" s="18"/>
      <c r="Z95" s="18"/>
      <c r="AA95" s="18"/>
      <c r="AB95" s="18">
        <v>0</v>
      </c>
      <c r="AO95">
        <v>8</v>
      </c>
      <c r="AP95" s="18">
        <v>0</v>
      </c>
      <c r="AQ95" s="18"/>
      <c r="AR95" s="18"/>
      <c r="AS95" s="18"/>
      <c r="AT95" s="18">
        <v>0</v>
      </c>
    </row>
    <row r="96" spans="18:46" x14ac:dyDescent="0.35">
      <c r="T96">
        <v>12</v>
      </c>
      <c r="U96" s="58">
        <v>44121</v>
      </c>
      <c r="V96" t="s">
        <v>122</v>
      </c>
      <c r="W96" s="18"/>
      <c r="X96" s="18">
        <v>0</v>
      </c>
      <c r="Y96" s="18"/>
      <c r="Z96" s="18"/>
      <c r="AA96" s="18"/>
      <c r="AB96" s="18">
        <v>0</v>
      </c>
      <c r="AO96">
        <v>9</v>
      </c>
      <c r="AP96" s="18">
        <v>0</v>
      </c>
      <c r="AQ96" s="18"/>
      <c r="AR96" s="18"/>
      <c r="AS96" s="18"/>
      <c r="AT96" s="18">
        <v>0</v>
      </c>
    </row>
    <row r="97" spans="19:46" x14ac:dyDescent="0.35">
      <c r="V97" t="s">
        <v>124</v>
      </c>
      <c r="W97" s="18"/>
      <c r="X97" s="18">
        <v>0</v>
      </c>
      <c r="Y97" s="18"/>
      <c r="Z97" s="18"/>
      <c r="AA97" s="18"/>
      <c r="AB97" s="18">
        <v>0</v>
      </c>
      <c r="AO97">
        <v>10</v>
      </c>
      <c r="AP97" s="18">
        <v>105095.6</v>
      </c>
      <c r="AQ97" s="18"/>
      <c r="AR97" s="18"/>
      <c r="AS97" s="18"/>
      <c r="AT97" s="18">
        <v>105095.6</v>
      </c>
    </row>
    <row r="98" spans="19:46" x14ac:dyDescent="0.35">
      <c r="U98" s="58">
        <v>44130</v>
      </c>
      <c r="V98" t="s">
        <v>134</v>
      </c>
      <c r="W98" s="18"/>
      <c r="X98" s="18">
        <v>0</v>
      </c>
      <c r="Y98" s="18"/>
      <c r="Z98" s="18"/>
      <c r="AA98" s="18"/>
      <c r="AB98" s="18">
        <v>0</v>
      </c>
      <c r="AO98">
        <v>11</v>
      </c>
      <c r="AP98" s="18">
        <v>32123.1</v>
      </c>
      <c r="AQ98" s="18"/>
      <c r="AR98" s="18"/>
      <c r="AS98" s="18"/>
      <c r="AT98" s="18">
        <v>32123.1</v>
      </c>
    </row>
    <row r="99" spans="19:46" x14ac:dyDescent="0.35">
      <c r="S99">
        <v>2021</v>
      </c>
      <c r="T99">
        <v>1</v>
      </c>
      <c r="U99" s="58">
        <v>44159</v>
      </c>
      <c r="V99" t="s">
        <v>184</v>
      </c>
      <c r="W99" s="18"/>
      <c r="X99" s="18">
        <v>0</v>
      </c>
      <c r="Y99" s="18"/>
      <c r="Z99" s="18"/>
      <c r="AA99" s="18"/>
      <c r="AB99" s="18">
        <v>0</v>
      </c>
      <c r="AO99">
        <v>12</v>
      </c>
      <c r="AP99" s="18">
        <v>134314.6</v>
      </c>
      <c r="AQ99" s="18"/>
      <c r="AR99" s="18"/>
      <c r="AS99" s="18"/>
      <c r="AT99" s="18">
        <v>134314.6</v>
      </c>
    </row>
    <row r="100" spans="19:46" x14ac:dyDescent="0.35">
      <c r="T100">
        <v>2</v>
      </c>
      <c r="U100" s="58">
        <v>44195</v>
      </c>
      <c r="V100" t="s">
        <v>221</v>
      </c>
      <c r="W100" s="18"/>
      <c r="X100" s="18">
        <v>0</v>
      </c>
      <c r="Y100" s="18"/>
      <c r="Z100" s="18"/>
      <c r="AA100" s="18"/>
      <c r="AB100" s="18">
        <v>0</v>
      </c>
      <c r="AO100">
        <v>4</v>
      </c>
      <c r="AP100" s="18">
        <v>0</v>
      </c>
      <c r="AQ100" s="18"/>
      <c r="AR100" s="18"/>
      <c r="AS100" s="18"/>
      <c r="AT100" s="18">
        <v>0</v>
      </c>
    </row>
    <row r="101" spans="19:46" x14ac:dyDescent="0.35">
      <c r="U101" s="58">
        <v>44205</v>
      </c>
      <c r="V101" t="s">
        <v>250</v>
      </c>
      <c r="W101" s="18"/>
      <c r="X101" s="18">
        <v>0</v>
      </c>
      <c r="Y101" s="18"/>
      <c r="Z101" s="18"/>
      <c r="AA101" s="18"/>
      <c r="AB101" s="18">
        <v>0</v>
      </c>
      <c r="AN101">
        <v>2023</v>
      </c>
      <c r="AO101">
        <v>1</v>
      </c>
      <c r="AP101" s="18">
        <v>100417.3</v>
      </c>
      <c r="AQ101" s="18"/>
      <c r="AR101" s="18"/>
      <c r="AS101" s="18"/>
      <c r="AT101" s="18">
        <v>100417.3</v>
      </c>
    </row>
    <row r="102" spans="19:46" x14ac:dyDescent="0.35">
      <c r="T102">
        <v>3</v>
      </c>
      <c r="U102" s="58">
        <v>44223</v>
      </c>
      <c r="V102" t="s">
        <v>256</v>
      </c>
      <c r="W102" s="18"/>
      <c r="X102" s="18">
        <v>0</v>
      </c>
      <c r="Y102" s="18"/>
      <c r="Z102" s="18"/>
      <c r="AA102" s="18"/>
      <c r="AB102" s="18">
        <v>0</v>
      </c>
      <c r="AM102" s="36" t="s">
        <v>429</v>
      </c>
      <c r="AN102" s="36"/>
      <c r="AO102" s="36"/>
      <c r="AP102" s="37">
        <v>371950.60000000003</v>
      </c>
      <c r="AQ102" s="37"/>
      <c r="AR102" s="37"/>
      <c r="AS102" s="37"/>
      <c r="AT102" s="37">
        <v>371950.60000000003</v>
      </c>
    </row>
    <row r="103" spans="19:46" x14ac:dyDescent="0.35">
      <c r="T103">
        <v>5</v>
      </c>
      <c r="U103" s="58">
        <v>44287</v>
      </c>
      <c r="V103" t="s">
        <v>329</v>
      </c>
      <c r="W103" s="18"/>
      <c r="X103" s="18">
        <v>0</v>
      </c>
      <c r="Y103" s="18"/>
      <c r="Z103" s="18"/>
      <c r="AA103" s="18"/>
      <c r="AB103" s="18">
        <v>0</v>
      </c>
      <c r="AM103" t="s">
        <v>499</v>
      </c>
      <c r="AN103">
        <v>2022</v>
      </c>
      <c r="AO103">
        <v>2</v>
      </c>
      <c r="AP103" s="18">
        <v>0</v>
      </c>
      <c r="AQ103" s="18"/>
      <c r="AR103" s="18"/>
      <c r="AS103" s="18"/>
      <c r="AT103" s="18">
        <v>0</v>
      </c>
    </row>
    <row r="104" spans="19:46" x14ac:dyDescent="0.35">
      <c r="V104" t="s">
        <v>330</v>
      </c>
      <c r="W104" s="18"/>
      <c r="X104" s="18">
        <v>0</v>
      </c>
      <c r="Y104" s="18"/>
      <c r="Z104" s="18"/>
      <c r="AA104" s="18"/>
      <c r="AB104" s="18">
        <v>0</v>
      </c>
      <c r="AO104">
        <v>3</v>
      </c>
      <c r="AP104" s="18">
        <v>0</v>
      </c>
      <c r="AQ104" s="18"/>
      <c r="AR104" s="18"/>
      <c r="AS104" s="18"/>
      <c r="AT104" s="18">
        <v>0</v>
      </c>
    </row>
    <row r="105" spans="19:46" x14ac:dyDescent="0.35">
      <c r="U105" s="58">
        <v>44337</v>
      </c>
      <c r="V105" t="s">
        <v>347</v>
      </c>
      <c r="W105" s="18"/>
      <c r="X105" s="18">
        <v>0</v>
      </c>
      <c r="Y105" s="18"/>
      <c r="Z105" s="18"/>
      <c r="AA105" s="18"/>
      <c r="AB105" s="18">
        <v>0</v>
      </c>
      <c r="AO105">
        <v>5</v>
      </c>
      <c r="AP105" s="18">
        <v>0</v>
      </c>
      <c r="AQ105" s="18"/>
      <c r="AR105" s="18"/>
      <c r="AS105" s="18"/>
      <c r="AT105" s="18">
        <v>0</v>
      </c>
    </row>
    <row r="106" spans="19:46" x14ac:dyDescent="0.35">
      <c r="T106">
        <v>10</v>
      </c>
      <c r="U106" s="58">
        <v>44453</v>
      </c>
      <c r="V106" t="s">
        <v>377</v>
      </c>
      <c r="W106" s="18"/>
      <c r="X106" s="18">
        <v>0</v>
      </c>
      <c r="Y106" s="18"/>
      <c r="Z106" s="18"/>
      <c r="AA106" s="18"/>
      <c r="AB106" s="18">
        <v>0</v>
      </c>
      <c r="AO106">
        <v>6</v>
      </c>
      <c r="AP106" s="18">
        <v>0</v>
      </c>
      <c r="AQ106" s="18"/>
      <c r="AR106" s="18"/>
      <c r="AS106" s="18"/>
      <c r="AT106" s="18">
        <v>0</v>
      </c>
    </row>
    <row r="107" spans="19:46" x14ac:dyDescent="0.35">
      <c r="T107">
        <v>11</v>
      </c>
      <c r="U107" s="58">
        <v>44476</v>
      </c>
      <c r="V107" t="s">
        <v>410</v>
      </c>
      <c r="W107" s="18"/>
      <c r="X107" s="18">
        <v>0</v>
      </c>
      <c r="Y107" s="18"/>
      <c r="Z107" s="18"/>
      <c r="AA107" s="18"/>
      <c r="AB107" s="18">
        <v>0</v>
      </c>
      <c r="AO107">
        <v>7</v>
      </c>
      <c r="AP107" s="18">
        <v>0</v>
      </c>
      <c r="AQ107" s="18"/>
      <c r="AR107" s="18"/>
      <c r="AS107" s="18"/>
      <c r="AT107" s="18">
        <v>0</v>
      </c>
    </row>
    <row r="108" spans="19:46" x14ac:dyDescent="0.35">
      <c r="U108" s="58">
        <v>44477</v>
      </c>
      <c r="V108" t="s">
        <v>412</v>
      </c>
      <c r="W108" s="18"/>
      <c r="X108" s="18">
        <v>0</v>
      </c>
      <c r="Y108" s="18"/>
      <c r="Z108" s="18"/>
      <c r="AA108" s="18"/>
      <c r="AB108" s="18">
        <v>0</v>
      </c>
      <c r="AO108">
        <v>8</v>
      </c>
      <c r="AP108" s="18">
        <v>0</v>
      </c>
      <c r="AQ108" s="18"/>
      <c r="AR108" s="18"/>
      <c r="AS108" s="18"/>
      <c r="AT108" s="18">
        <v>0</v>
      </c>
    </row>
    <row r="109" spans="19:46" x14ac:dyDescent="0.35">
      <c r="T109">
        <v>12</v>
      </c>
      <c r="U109" s="58">
        <v>44502</v>
      </c>
      <c r="V109" t="s">
        <v>465</v>
      </c>
      <c r="W109" s="18"/>
      <c r="X109" s="18">
        <v>0</v>
      </c>
      <c r="Y109" s="18"/>
      <c r="Z109" s="18"/>
      <c r="AA109" s="18"/>
      <c r="AB109" s="18">
        <v>0</v>
      </c>
      <c r="AO109">
        <v>9</v>
      </c>
      <c r="AP109" s="18">
        <v>0</v>
      </c>
      <c r="AQ109" s="18"/>
      <c r="AR109" s="18"/>
      <c r="AS109" s="18"/>
      <c r="AT109" s="18">
        <v>0</v>
      </c>
    </row>
    <row r="110" spans="19:46" x14ac:dyDescent="0.35">
      <c r="S110">
        <v>2022</v>
      </c>
      <c r="T110">
        <v>1</v>
      </c>
      <c r="U110" s="58">
        <v>44523</v>
      </c>
      <c r="V110" t="s">
        <v>488</v>
      </c>
      <c r="W110" s="18"/>
      <c r="X110" s="18">
        <v>0</v>
      </c>
      <c r="Y110" s="18"/>
      <c r="Z110" s="18"/>
      <c r="AA110" s="18"/>
      <c r="AB110" s="18">
        <v>0</v>
      </c>
      <c r="AO110">
        <v>10</v>
      </c>
      <c r="AP110" s="18">
        <v>5932</v>
      </c>
      <c r="AQ110" s="18"/>
      <c r="AR110" s="18"/>
      <c r="AS110" s="18"/>
      <c r="AT110" s="18">
        <v>5932</v>
      </c>
    </row>
    <row r="111" spans="19:46" x14ac:dyDescent="0.35">
      <c r="T111">
        <v>2</v>
      </c>
      <c r="U111" s="58">
        <v>44571</v>
      </c>
      <c r="V111" t="s">
        <v>559</v>
      </c>
      <c r="W111" s="18"/>
      <c r="X111" s="18">
        <v>0</v>
      </c>
      <c r="Y111" s="18"/>
      <c r="Z111" s="18"/>
      <c r="AA111" s="18"/>
      <c r="AB111" s="18">
        <v>0</v>
      </c>
      <c r="AO111">
        <v>11</v>
      </c>
      <c r="AP111" s="18">
        <v>3094</v>
      </c>
      <c r="AQ111" s="18"/>
      <c r="AR111" s="18"/>
      <c r="AS111" s="18"/>
      <c r="AT111" s="18">
        <v>3094</v>
      </c>
    </row>
    <row r="112" spans="19:46" x14ac:dyDescent="0.35">
      <c r="T112">
        <v>5</v>
      </c>
      <c r="U112" s="58">
        <v>44659</v>
      </c>
      <c r="V112" t="s">
        <v>696</v>
      </c>
      <c r="W112" s="18"/>
      <c r="X112" s="18">
        <v>0</v>
      </c>
      <c r="Y112" s="18"/>
      <c r="Z112" s="18"/>
      <c r="AA112" s="18"/>
      <c r="AB112" s="18">
        <v>0</v>
      </c>
      <c r="AO112">
        <v>12</v>
      </c>
      <c r="AP112" s="18">
        <v>8751</v>
      </c>
      <c r="AQ112" s="18"/>
      <c r="AR112" s="18"/>
      <c r="AS112" s="18"/>
      <c r="AT112" s="18">
        <v>8751</v>
      </c>
    </row>
    <row r="113" spans="18:46" x14ac:dyDescent="0.35">
      <c r="T113">
        <v>6</v>
      </c>
      <c r="U113" s="58">
        <v>44697</v>
      </c>
      <c r="V113" t="s">
        <v>788</v>
      </c>
      <c r="W113" s="18"/>
      <c r="X113" s="18">
        <v>0</v>
      </c>
      <c r="Y113" s="18"/>
      <c r="Z113" s="18"/>
      <c r="AA113" s="18"/>
      <c r="AB113" s="18">
        <v>0</v>
      </c>
      <c r="AO113">
        <v>4</v>
      </c>
      <c r="AP113" s="18">
        <v>0</v>
      </c>
      <c r="AQ113" s="18"/>
      <c r="AR113" s="18"/>
      <c r="AS113" s="18"/>
      <c r="AT113" s="18">
        <v>0</v>
      </c>
    </row>
    <row r="114" spans="18:46" x14ac:dyDescent="0.35">
      <c r="T114">
        <v>9</v>
      </c>
      <c r="U114" s="58">
        <v>44788</v>
      </c>
      <c r="V114" t="s">
        <v>915</v>
      </c>
      <c r="W114" s="18"/>
      <c r="X114" s="18">
        <v>0</v>
      </c>
      <c r="Y114" s="18"/>
      <c r="Z114" s="18"/>
      <c r="AA114" s="18"/>
      <c r="AB114" s="18">
        <v>0</v>
      </c>
      <c r="AN114">
        <v>2023</v>
      </c>
      <c r="AO114">
        <v>1</v>
      </c>
      <c r="AP114" s="18">
        <v>6205.5</v>
      </c>
      <c r="AQ114" s="18"/>
      <c r="AR114" s="18"/>
      <c r="AS114" s="18"/>
      <c r="AT114" s="18">
        <v>6205.5</v>
      </c>
    </row>
    <row r="115" spans="18:46" x14ac:dyDescent="0.35">
      <c r="T115">
        <v>11</v>
      </c>
      <c r="U115" s="58">
        <v>44836</v>
      </c>
      <c r="V115" t="s">
        <v>1004</v>
      </c>
      <c r="W115" s="18"/>
      <c r="X115" s="18">
        <v>0</v>
      </c>
      <c r="Y115" s="18"/>
      <c r="Z115" s="18"/>
      <c r="AA115" s="18"/>
      <c r="AB115" s="18">
        <v>0</v>
      </c>
      <c r="AM115" s="36" t="s">
        <v>508</v>
      </c>
      <c r="AN115" s="36"/>
      <c r="AO115" s="36"/>
      <c r="AP115" s="37">
        <v>23982.5</v>
      </c>
      <c r="AQ115" s="37"/>
      <c r="AR115" s="37"/>
      <c r="AS115" s="37"/>
      <c r="AT115" s="37">
        <v>23982.5</v>
      </c>
    </row>
    <row r="116" spans="18:46" x14ac:dyDescent="0.35">
      <c r="V116" t="s">
        <v>1005</v>
      </c>
      <c r="W116" s="18"/>
      <c r="X116" s="18">
        <v>0</v>
      </c>
      <c r="Y116" s="18"/>
      <c r="Z116" s="18"/>
      <c r="AA116" s="18"/>
      <c r="AB116" s="18">
        <v>0</v>
      </c>
      <c r="AM116" t="s">
        <v>646</v>
      </c>
      <c r="AN116">
        <v>2022</v>
      </c>
      <c r="AO116">
        <v>3</v>
      </c>
      <c r="AP116" s="18">
        <v>0</v>
      </c>
      <c r="AQ116" s="18"/>
      <c r="AR116" s="18"/>
      <c r="AS116" s="18"/>
      <c r="AT116" s="18">
        <v>0</v>
      </c>
    </row>
    <row r="117" spans="18:46" x14ac:dyDescent="0.35">
      <c r="T117">
        <v>4</v>
      </c>
      <c r="U117" s="58">
        <v>44611</v>
      </c>
      <c r="V117" t="s">
        <v>614</v>
      </c>
      <c r="W117" s="18"/>
      <c r="X117" s="18">
        <v>0</v>
      </c>
      <c r="Y117" s="18"/>
      <c r="Z117" s="18"/>
      <c r="AA117" s="18"/>
      <c r="AB117" s="18">
        <v>0</v>
      </c>
      <c r="AO117">
        <v>5</v>
      </c>
      <c r="AP117" s="18">
        <v>0</v>
      </c>
      <c r="AQ117" s="18"/>
      <c r="AR117" s="18"/>
      <c r="AS117" s="18"/>
      <c r="AT117" s="18">
        <v>0</v>
      </c>
    </row>
    <row r="118" spans="18:46" x14ac:dyDescent="0.35">
      <c r="U118" s="58">
        <v>44618</v>
      </c>
      <c r="V118" t="s">
        <v>620</v>
      </c>
      <c r="W118" s="18"/>
      <c r="X118" s="18">
        <v>0</v>
      </c>
      <c r="Y118" s="18"/>
      <c r="Z118" s="18"/>
      <c r="AA118" s="18"/>
      <c r="AB118" s="18">
        <v>0</v>
      </c>
      <c r="AO118">
        <v>6</v>
      </c>
      <c r="AP118" s="18">
        <v>0</v>
      </c>
      <c r="AQ118" s="18"/>
      <c r="AR118" s="18"/>
      <c r="AS118" s="18"/>
      <c r="AT118" s="18">
        <v>0</v>
      </c>
    </row>
    <row r="119" spans="18:46" x14ac:dyDescent="0.35">
      <c r="S119">
        <v>2023</v>
      </c>
      <c r="T119">
        <v>1</v>
      </c>
      <c r="U119" s="58">
        <v>44894</v>
      </c>
      <c r="V119" t="s">
        <v>1100</v>
      </c>
      <c r="W119" s="18"/>
      <c r="X119" s="18">
        <v>1219</v>
      </c>
      <c r="Y119" s="18"/>
      <c r="Z119" s="18"/>
      <c r="AA119" s="18"/>
      <c r="AB119" s="18">
        <v>1219</v>
      </c>
      <c r="AO119">
        <v>9</v>
      </c>
      <c r="AP119" s="18">
        <v>0</v>
      </c>
      <c r="AQ119" s="18"/>
      <c r="AR119" s="18"/>
      <c r="AS119" s="18"/>
      <c r="AT119" s="18">
        <v>0</v>
      </c>
    </row>
    <row r="120" spans="18:46" x14ac:dyDescent="0.35">
      <c r="R120" s="36" t="s">
        <v>140</v>
      </c>
      <c r="S120" s="36"/>
      <c r="T120" s="36"/>
      <c r="U120" s="36"/>
      <c r="V120" s="36"/>
      <c r="W120" s="37"/>
      <c r="X120" s="37">
        <v>1219</v>
      </c>
      <c r="Y120" s="37"/>
      <c r="Z120" s="37"/>
      <c r="AA120" s="37"/>
      <c r="AB120" s="37">
        <v>1219</v>
      </c>
      <c r="AO120">
        <v>11</v>
      </c>
      <c r="AP120" s="18">
        <v>0</v>
      </c>
      <c r="AQ120" s="18"/>
      <c r="AR120" s="18"/>
      <c r="AS120" s="18"/>
      <c r="AT120" s="18">
        <v>0</v>
      </c>
    </row>
    <row r="121" spans="18:46" x14ac:dyDescent="0.35">
      <c r="R121" t="s">
        <v>43</v>
      </c>
      <c r="S121">
        <v>2020</v>
      </c>
      <c r="T121">
        <v>8</v>
      </c>
      <c r="U121" s="58">
        <v>44062</v>
      </c>
      <c r="V121" t="s">
        <v>41</v>
      </c>
      <c r="W121" s="18">
        <v>0</v>
      </c>
      <c r="X121" s="18"/>
      <c r="Y121" s="18"/>
      <c r="Z121" s="18"/>
      <c r="AA121" s="18"/>
      <c r="AB121" s="18">
        <v>0</v>
      </c>
      <c r="AO121">
        <v>12</v>
      </c>
      <c r="AP121" s="18">
        <v>524</v>
      </c>
      <c r="AQ121" s="18"/>
      <c r="AR121" s="18"/>
      <c r="AS121" s="18"/>
      <c r="AT121" s="18">
        <v>524</v>
      </c>
    </row>
    <row r="122" spans="18:46" x14ac:dyDescent="0.35">
      <c r="T122">
        <v>11</v>
      </c>
      <c r="U122" s="58">
        <v>44144</v>
      </c>
      <c r="V122" t="s">
        <v>156</v>
      </c>
      <c r="W122" s="18">
        <v>0</v>
      </c>
      <c r="X122" s="18"/>
      <c r="Y122" s="18"/>
      <c r="Z122" s="18"/>
      <c r="AA122" s="18"/>
      <c r="AB122" s="18">
        <v>0</v>
      </c>
      <c r="AO122">
        <v>4</v>
      </c>
      <c r="AP122" s="18">
        <v>0</v>
      </c>
      <c r="AQ122" s="18"/>
      <c r="AR122" s="18"/>
      <c r="AS122" s="18"/>
      <c r="AT122" s="18">
        <v>0</v>
      </c>
    </row>
    <row r="123" spans="18:46" x14ac:dyDescent="0.35">
      <c r="S123">
        <v>2021</v>
      </c>
      <c r="T123">
        <v>10</v>
      </c>
      <c r="U123" s="58">
        <v>44470</v>
      </c>
      <c r="V123" t="s">
        <v>404</v>
      </c>
      <c r="W123" s="18">
        <v>0</v>
      </c>
      <c r="X123" s="18"/>
      <c r="Y123" s="18"/>
      <c r="Z123" s="18"/>
      <c r="AA123" s="18"/>
      <c r="AB123" s="18">
        <v>0</v>
      </c>
      <c r="AN123">
        <v>2023</v>
      </c>
      <c r="AO123">
        <v>1</v>
      </c>
      <c r="AP123" s="18">
        <v>2762</v>
      </c>
      <c r="AQ123" s="18"/>
      <c r="AR123" s="18"/>
      <c r="AS123" s="18"/>
      <c r="AT123" s="18">
        <v>2762</v>
      </c>
    </row>
    <row r="124" spans="18:46" x14ac:dyDescent="0.35">
      <c r="S124">
        <v>2022</v>
      </c>
      <c r="T124">
        <v>1</v>
      </c>
      <c r="U124" s="58">
        <v>44586</v>
      </c>
      <c r="V124" t="s">
        <v>577</v>
      </c>
      <c r="W124" s="18">
        <v>0</v>
      </c>
      <c r="X124" s="18"/>
      <c r="Y124" s="18"/>
      <c r="Z124" s="18"/>
      <c r="AA124" s="18"/>
      <c r="AB124" s="18">
        <v>0</v>
      </c>
      <c r="AM124" s="36" t="s">
        <v>650</v>
      </c>
      <c r="AN124" s="36"/>
      <c r="AO124" s="36"/>
      <c r="AP124" s="37">
        <v>3286</v>
      </c>
      <c r="AQ124" s="37"/>
      <c r="AR124" s="37"/>
      <c r="AS124" s="37"/>
      <c r="AT124" s="37">
        <v>3286</v>
      </c>
    </row>
    <row r="125" spans="18:46" x14ac:dyDescent="0.35">
      <c r="T125">
        <v>2</v>
      </c>
      <c r="U125" s="58">
        <v>44613</v>
      </c>
      <c r="V125" t="s">
        <v>616</v>
      </c>
      <c r="W125" s="18">
        <v>0</v>
      </c>
      <c r="X125" s="18"/>
      <c r="Y125" s="18"/>
      <c r="Z125" s="18"/>
      <c r="AA125" s="18"/>
      <c r="AB125" s="18">
        <v>0</v>
      </c>
      <c r="AM125" t="s">
        <v>674</v>
      </c>
      <c r="AN125">
        <v>2022</v>
      </c>
      <c r="AO125">
        <v>3</v>
      </c>
      <c r="AP125" s="18">
        <v>0</v>
      </c>
      <c r="AQ125" s="18"/>
      <c r="AR125" s="18"/>
      <c r="AS125" s="18"/>
      <c r="AT125" s="18">
        <v>0</v>
      </c>
    </row>
    <row r="126" spans="18:46" x14ac:dyDescent="0.35">
      <c r="T126">
        <v>3</v>
      </c>
      <c r="U126" s="58">
        <v>44632</v>
      </c>
      <c r="V126" t="s">
        <v>654</v>
      </c>
      <c r="W126" s="18">
        <v>0</v>
      </c>
      <c r="X126" s="18"/>
      <c r="Y126" s="18"/>
      <c r="Z126" s="18"/>
      <c r="AA126" s="18"/>
      <c r="AB126" s="18">
        <v>0</v>
      </c>
      <c r="AO126">
        <v>5</v>
      </c>
      <c r="AP126" s="18">
        <v>0</v>
      </c>
      <c r="AQ126" s="18"/>
      <c r="AR126" s="18"/>
      <c r="AS126" s="18"/>
      <c r="AT126" s="18">
        <v>0</v>
      </c>
    </row>
    <row r="127" spans="18:46" x14ac:dyDescent="0.35">
      <c r="U127" s="58">
        <v>44641</v>
      </c>
      <c r="V127" t="s">
        <v>661</v>
      </c>
      <c r="W127" s="18">
        <v>0</v>
      </c>
      <c r="X127" s="18"/>
      <c r="Y127" s="18"/>
      <c r="Z127" s="18"/>
      <c r="AA127" s="18"/>
      <c r="AB127" s="18">
        <v>0</v>
      </c>
      <c r="AO127">
        <v>6</v>
      </c>
      <c r="AP127" s="18">
        <v>0</v>
      </c>
      <c r="AQ127" s="18"/>
      <c r="AR127" s="18"/>
      <c r="AS127" s="18"/>
      <c r="AT127" s="18">
        <v>0</v>
      </c>
    </row>
    <row r="128" spans="18:46" x14ac:dyDescent="0.35">
      <c r="T128">
        <v>5</v>
      </c>
      <c r="U128" t="s">
        <v>776</v>
      </c>
      <c r="V128" t="s">
        <v>775</v>
      </c>
      <c r="W128" s="18">
        <v>0</v>
      </c>
      <c r="X128" s="18"/>
      <c r="Y128" s="18"/>
      <c r="Z128" s="18"/>
      <c r="AA128" s="18"/>
      <c r="AB128" s="18">
        <v>0</v>
      </c>
      <c r="AO128">
        <v>4</v>
      </c>
      <c r="AP128" s="18">
        <v>0</v>
      </c>
      <c r="AQ128" s="18"/>
      <c r="AR128" s="18"/>
      <c r="AS128" s="18"/>
      <c r="AT128" s="18">
        <v>0</v>
      </c>
    </row>
    <row r="129" spans="18:46" x14ac:dyDescent="0.35">
      <c r="U129" s="58">
        <v>44695</v>
      </c>
      <c r="V129" t="s">
        <v>785</v>
      </c>
      <c r="W129" s="18">
        <v>0</v>
      </c>
      <c r="X129" s="18"/>
      <c r="Y129" s="18"/>
      <c r="Z129" s="18"/>
      <c r="AA129" s="18"/>
      <c r="AB129" s="18">
        <v>0</v>
      </c>
      <c r="AN129">
        <v>2023</v>
      </c>
      <c r="AO129">
        <v>1</v>
      </c>
      <c r="AP129" s="18">
        <v>0</v>
      </c>
      <c r="AQ129" s="18"/>
      <c r="AR129" s="18"/>
      <c r="AS129" s="18"/>
      <c r="AT129" s="18">
        <v>0</v>
      </c>
    </row>
    <row r="130" spans="18:46" x14ac:dyDescent="0.35">
      <c r="T130">
        <v>6</v>
      </c>
      <c r="U130" s="58">
        <v>44732</v>
      </c>
      <c r="V130" t="s">
        <v>852</v>
      </c>
      <c r="W130" s="18">
        <v>0</v>
      </c>
      <c r="X130" s="18"/>
      <c r="Y130" s="18"/>
      <c r="Z130" s="18"/>
      <c r="AA130" s="18"/>
      <c r="AB130" s="18">
        <v>0</v>
      </c>
      <c r="AM130" s="36" t="s">
        <v>688</v>
      </c>
      <c r="AN130" s="36"/>
      <c r="AO130" s="36"/>
      <c r="AP130" s="37">
        <v>0</v>
      </c>
      <c r="AQ130" s="37"/>
      <c r="AR130" s="37"/>
      <c r="AS130" s="37"/>
      <c r="AT130" s="37">
        <v>0</v>
      </c>
    </row>
    <row r="131" spans="18:46" x14ac:dyDescent="0.35">
      <c r="T131">
        <v>10</v>
      </c>
      <c r="U131" s="58">
        <v>44845</v>
      </c>
      <c r="V131" t="s">
        <v>1006</v>
      </c>
      <c r="W131" s="18">
        <v>0</v>
      </c>
      <c r="X131" s="18"/>
      <c r="Y131" s="18"/>
      <c r="Z131" s="18"/>
      <c r="AA131" s="18"/>
      <c r="AB131" s="18">
        <v>0</v>
      </c>
      <c r="AM131" t="s">
        <v>718</v>
      </c>
      <c r="AN131">
        <v>2022</v>
      </c>
      <c r="AO131">
        <v>4</v>
      </c>
      <c r="AP131" s="18">
        <v>0</v>
      </c>
      <c r="AQ131" s="18"/>
      <c r="AR131" s="18"/>
      <c r="AS131" s="18"/>
      <c r="AT131" s="18">
        <v>0</v>
      </c>
    </row>
    <row r="132" spans="18:46" x14ac:dyDescent="0.35">
      <c r="R132" s="36" t="s">
        <v>141</v>
      </c>
      <c r="S132" s="36"/>
      <c r="T132" s="36"/>
      <c r="U132" s="36"/>
      <c r="V132" s="36"/>
      <c r="W132" s="37">
        <v>0</v>
      </c>
      <c r="X132" s="37"/>
      <c r="Y132" s="37"/>
      <c r="Z132" s="37"/>
      <c r="AA132" s="37"/>
      <c r="AB132" s="37">
        <v>0</v>
      </c>
      <c r="AM132" s="36" t="s">
        <v>763</v>
      </c>
      <c r="AN132" s="36"/>
      <c r="AO132" s="36"/>
      <c r="AP132" s="37">
        <v>0</v>
      </c>
      <c r="AQ132" s="37"/>
      <c r="AR132" s="37"/>
      <c r="AS132" s="37"/>
      <c r="AT132" s="37">
        <v>0</v>
      </c>
    </row>
    <row r="133" spans="18:46" x14ac:dyDescent="0.35">
      <c r="R133" t="s">
        <v>23</v>
      </c>
      <c r="S133">
        <v>2020</v>
      </c>
      <c r="T133">
        <v>10</v>
      </c>
      <c r="U133" s="58">
        <v>44013</v>
      </c>
      <c r="V133" t="s">
        <v>21</v>
      </c>
      <c r="W133" s="18"/>
      <c r="X133" s="18"/>
      <c r="Y133" s="18"/>
      <c r="Z133" s="18">
        <v>0</v>
      </c>
      <c r="AA133" s="18"/>
      <c r="AB133" s="18">
        <v>0</v>
      </c>
      <c r="AM133" t="s">
        <v>782</v>
      </c>
      <c r="AN133">
        <v>2022</v>
      </c>
      <c r="AO133">
        <v>5</v>
      </c>
      <c r="AP133" s="18">
        <v>0</v>
      </c>
      <c r="AQ133" s="18"/>
      <c r="AR133" s="18"/>
      <c r="AS133" s="18"/>
      <c r="AT133" s="18">
        <v>0</v>
      </c>
    </row>
    <row r="134" spans="18:46" x14ac:dyDescent="0.35">
      <c r="T134">
        <v>11</v>
      </c>
      <c r="U134" s="58">
        <v>44044</v>
      </c>
      <c r="V134" t="s">
        <v>30</v>
      </c>
      <c r="W134" s="18"/>
      <c r="X134" s="18"/>
      <c r="Y134" s="18"/>
      <c r="Z134" s="18">
        <v>0</v>
      </c>
      <c r="AA134" s="18"/>
      <c r="AB134" s="18">
        <v>0</v>
      </c>
      <c r="AO134">
        <v>4</v>
      </c>
      <c r="AP134" s="18">
        <v>0</v>
      </c>
      <c r="AQ134" s="18"/>
      <c r="AR134" s="18"/>
      <c r="AS134" s="18"/>
      <c r="AT134" s="18">
        <v>0</v>
      </c>
    </row>
    <row r="135" spans="18:46" x14ac:dyDescent="0.35">
      <c r="T135">
        <v>12</v>
      </c>
      <c r="U135" s="58">
        <v>44051</v>
      </c>
      <c r="V135" t="s">
        <v>31</v>
      </c>
      <c r="W135" s="18"/>
      <c r="X135" s="18"/>
      <c r="Y135" s="18"/>
      <c r="Z135" s="18">
        <v>0</v>
      </c>
      <c r="AA135" s="18"/>
      <c r="AB135" s="18">
        <v>0</v>
      </c>
      <c r="AM135" s="36" t="s">
        <v>807</v>
      </c>
      <c r="AN135" s="36"/>
      <c r="AO135" s="36"/>
      <c r="AP135" s="37">
        <v>0</v>
      </c>
      <c r="AQ135" s="37"/>
      <c r="AR135" s="37"/>
      <c r="AS135" s="37"/>
      <c r="AT135" s="37">
        <v>0</v>
      </c>
    </row>
    <row r="136" spans="18:46" x14ac:dyDescent="0.35">
      <c r="V136" t="s">
        <v>32</v>
      </c>
      <c r="W136" s="18"/>
      <c r="X136" s="18"/>
      <c r="Y136" s="18"/>
      <c r="Z136" s="18">
        <v>0</v>
      </c>
      <c r="AA136" s="18"/>
      <c r="AB136" s="18">
        <v>0</v>
      </c>
      <c r="AM136" t="s">
        <v>793</v>
      </c>
      <c r="AN136">
        <v>2022</v>
      </c>
      <c r="AO136">
        <v>5</v>
      </c>
      <c r="AP136" s="18">
        <v>0</v>
      </c>
      <c r="AQ136" s="18"/>
      <c r="AR136" s="18"/>
      <c r="AS136" s="18"/>
      <c r="AT136" s="18">
        <v>0</v>
      </c>
    </row>
    <row r="137" spans="18:46" x14ac:dyDescent="0.35">
      <c r="S137">
        <v>2021</v>
      </c>
      <c r="T137">
        <v>1</v>
      </c>
      <c r="U137" s="58">
        <v>44091</v>
      </c>
      <c r="V137" t="s">
        <v>103</v>
      </c>
      <c r="W137" s="18"/>
      <c r="X137" s="18"/>
      <c r="Y137" s="18"/>
      <c r="Z137" s="18">
        <v>0</v>
      </c>
      <c r="AA137" s="18"/>
      <c r="AB137" s="18">
        <v>0</v>
      </c>
      <c r="AO137">
        <v>8</v>
      </c>
      <c r="AP137" s="18">
        <v>0</v>
      </c>
      <c r="AQ137" s="18"/>
      <c r="AR137" s="18"/>
      <c r="AS137" s="18"/>
      <c r="AT137" s="18">
        <v>0</v>
      </c>
    </row>
    <row r="138" spans="18:46" x14ac:dyDescent="0.35">
      <c r="U138" s="58">
        <v>44096</v>
      </c>
      <c r="V138" t="s">
        <v>105</v>
      </c>
      <c r="W138" s="18"/>
      <c r="X138" s="18"/>
      <c r="Y138" s="18"/>
      <c r="Z138" s="18">
        <v>0</v>
      </c>
      <c r="AA138" s="18"/>
      <c r="AB138" s="18">
        <v>0</v>
      </c>
      <c r="AO138">
        <v>10</v>
      </c>
      <c r="AP138" s="18">
        <v>0</v>
      </c>
      <c r="AQ138" s="18"/>
      <c r="AR138" s="18"/>
      <c r="AS138" s="18"/>
      <c r="AT138" s="18">
        <v>0</v>
      </c>
    </row>
    <row r="139" spans="18:46" x14ac:dyDescent="0.35">
      <c r="T139">
        <v>2</v>
      </c>
      <c r="U139" s="58">
        <v>44112</v>
      </c>
      <c r="V139" t="s">
        <v>114</v>
      </c>
      <c r="W139" s="18"/>
      <c r="X139" s="18"/>
      <c r="Y139" s="18"/>
      <c r="Z139" s="18">
        <v>0</v>
      </c>
      <c r="AA139" s="18"/>
      <c r="AB139" s="18">
        <v>0</v>
      </c>
      <c r="AO139">
        <v>12</v>
      </c>
      <c r="AP139" s="18">
        <v>0</v>
      </c>
      <c r="AQ139" s="18"/>
      <c r="AR139" s="18"/>
      <c r="AS139" s="18"/>
      <c r="AT139" s="18">
        <v>0</v>
      </c>
    </row>
    <row r="140" spans="18:46" x14ac:dyDescent="0.35">
      <c r="U140" s="58">
        <v>44116</v>
      </c>
      <c r="V140" t="s">
        <v>116</v>
      </c>
      <c r="W140" s="18"/>
      <c r="X140" s="18"/>
      <c r="Y140" s="18"/>
      <c r="Z140" s="18">
        <v>0</v>
      </c>
      <c r="AA140" s="18"/>
      <c r="AB140" s="18">
        <v>0</v>
      </c>
      <c r="AM140" s="36" t="s">
        <v>808</v>
      </c>
      <c r="AN140" s="36"/>
      <c r="AO140" s="36"/>
      <c r="AP140" s="37">
        <v>0</v>
      </c>
      <c r="AQ140" s="37"/>
      <c r="AR140" s="37"/>
      <c r="AS140" s="37"/>
      <c r="AT140" s="37">
        <v>0</v>
      </c>
    </row>
    <row r="141" spans="18:46" x14ac:dyDescent="0.35">
      <c r="T141">
        <v>6</v>
      </c>
      <c r="U141" s="58">
        <v>44251</v>
      </c>
      <c r="V141" t="s">
        <v>280</v>
      </c>
      <c r="W141" s="18"/>
      <c r="X141" s="18"/>
      <c r="Y141" s="18"/>
      <c r="Z141" s="18"/>
      <c r="AA141" s="18">
        <v>0</v>
      </c>
      <c r="AB141" s="18">
        <v>0</v>
      </c>
      <c r="AM141" t="s">
        <v>868</v>
      </c>
      <c r="AN141">
        <v>2022</v>
      </c>
      <c r="AO141">
        <v>7</v>
      </c>
      <c r="AP141" s="18">
        <v>0</v>
      </c>
      <c r="AQ141" s="18"/>
      <c r="AR141" s="18"/>
      <c r="AS141" s="18"/>
      <c r="AT141" s="18">
        <v>0</v>
      </c>
    </row>
    <row r="142" spans="18:46" x14ac:dyDescent="0.35">
      <c r="T142">
        <v>7</v>
      </c>
      <c r="U142" s="58">
        <v>44263</v>
      </c>
      <c r="V142" t="s">
        <v>291</v>
      </c>
      <c r="W142" s="18"/>
      <c r="X142" s="18"/>
      <c r="Y142" s="18"/>
      <c r="Z142" s="18"/>
      <c r="AA142" s="18">
        <v>0</v>
      </c>
      <c r="AB142" s="18">
        <v>0</v>
      </c>
      <c r="AO142">
        <v>8</v>
      </c>
      <c r="AP142" s="18">
        <v>0.20000000000004547</v>
      </c>
      <c r="AQ142" s="18"/>
      <c r="AR142" s="18"/>
      <c r="AS142" s="18"/>
      <c r="AT142" s="18">
        <v>0.20000000000004547</v>
      </c>
    </row>
    <row r="143" spans="18:46" x14ac:dyDescent="0.35">
      <c r="U143" s="58">
        <v>44278</v>
      </c>
      <c r="V143" t="s">
        <v>324</v>
      </c>
      <c r="W143" s="18"/>
      <c r="X143" s="18"/>
      <c r="Y143" s="18"/>
      <c r="Z143" s="18"/>
      <c r="AA143" s="18">
        <v>0</v>
      </c>
      <c r="AB143" s="18">
        <v>0</v>
      </c>
      <c r="AO143">
        <v>9</v>
      </c>
      <c r="AP143" s="18">
        <v>11266.8</v>
      </c>
      <c r="AQ143" s="18"/>
      <c r="AR143" s="18"/>
      <c r="AS143" s="18"/>
      <c r="AT143" s="18">
        <v>11266.8</v>
      </c>
    </row>
    <row r="144" spans="18:46" x14ac:dyDescent="0.35">
      <c r="U144" s="58">
        <v>44285</v>
      </c>
      <c r="V144" t="s">
        <v>328</v>
      </c>
      <c r="W144" s="18"/>
      <c r="X144" s="18"/>
      <c r="Y144" s="18"/>
      <c r="Z144" s="18"/>
      <c r="AA144" s="18">
        <v>0</v>
      </c>
      <c r="AB144" s="18">
        <v>0</v>
      </c>
      <c r="AO144">
        <v>11</v>
      </c>
      <c r="AP144" s="18">
        <v>14564.6</v>
      </c>
      <c r="AQ144" s="18"/>
      <c r="AR144" s="18"/>
      <c r="AS144" s="18"/>
      <c r="AT144" s="18">
        <v>14564.6</v>
      </c>
    </row>
    <row r="145" spans="19:46" x14ac:dyDescent="0.35">
      <c r="T145">
        <v>8</v>
      </c>
      <c r="U145" s="58">
        <v>44319</v>
      </c>
      <c r="V145" t="s">
        <v>335</v>
      </c>
      <c r="W145" s="18"/>
      <c r="X145" s="18"/>
      <c r="Y145" s="18"/>
      <c r="Z145" s="18"/>
      <c r="AA145" s="18">
        <v>0</v>
      </c>
      <c r="AB145" s="18">
        <v>0</v>
      </c>
      <c r="AM145" s="36" t="s">
        <v>883</v>
      </c>
      <c r="AN145" s="36"/>
      <c r="AO145" s="36"/>
      <c r="AP145" s="37">
        <v>25831.599999999999</v>
      </c>
      <c r="AQ145" s="37"/>
      <c r="AR145" s="37"/>
      <c r="AS145" s="37"/>
      <c r="AT145" s="37">
        <v>25831.599999999999</v>
      </c>
    </row>
    <row r="146" spans="19:46" x14ac:dyDescent="0.35">
      <c r="T146">
        <v>12</v>
      </c>
      <c r="U146" s="58">
        <v>44440</v>
      </c>
      <c r="V146" t="s">
        <v>375</v>
      </c>
      <c r="W146" s="18"/>
      <c r="X146" s="18"/>
      <c r="Y146" s="18"/>
      <c r="Z146" s="18"/>
      <c r="AA146" s="18">
        <v>0</v>
      </c>
      <c r="AB146" s="18">
        <v>0</v>
      </c>
      <c r="AM146" t="s">
        <v>967</v>
      </c>
      <c r="AN146">
        <v>2022</v>
      </c>
      <c r="AO146">
        <v>9</v>
      </c>
      <c r="AP146" s="18">
        <v>0</v>
      </c>
      <c r="AQ146" s="18"/>
      <c r="AR146" s="18"/>
      <c r="AS146" s="18"/>
      <c r="AT146" s="18">
        <v>0</v>
      </c>
    </row>
    <row r="147" spans="19:46" x14ac:dyDescent="0.35">
      <c r="T147">
        <v>4</v>
      </c>
      <c r="U147" s="58">
        <v>44191</v>
      </c>
      <c r="V147" t="s">
        <v>216</v>
      </c>
      <c r="W147" s="18"/>
      <c r="X147" s="18"/>
      <c r="Y147" s="18"/>
      <c r="Z147" s="18"/>
      <c r="AA147" s="18">
        <v>0</v>
      </c>
      <c r="AB147" s="18">
        <v>0</v>
      </c>
      <c r="AN147">
        <v>2023</v>
      </c>
      <c r="AO147">
        <v>1</v>
      </c>
      <c r="AP147" s="18">
        <v>0</v>
      </c>
      <c r="AQ147" s="18"/>
      <c r="AR147" s="18"/>
      <c r="AS147" s="18"/>
      <c r="AT147" s="18">
        <v>0</v>
      </c>
    </row>
    <row r="148" spans="19:46" x14ac:dyDescent="0.35">
      <c r="S148">
        <v>2022</v>
      </c>
      <c r="T148">
        <v>1</v>
      </c>
      <c r="U148" s="58">
        <v>44466</v>
      </c>
      <c r="V148" t="s">
        <v>383</v>
      </c>
      <c r="W148" s="18"/>
      <c r="X148" s="18"/>
      <c r="Y148" s="18"/>
      <c r="Z148" s="18"/>
      <c r="AA148" s="18">
        <v>0</v>
      </c>
      <c r="AB148" s="18">
        <v>0</v>
      </c>
      <c r="AM148" s="36" t="s">
        <v>994</v>
      </c>
      <c r="AN148" s="36"/>
      <c r="AO148" s="36"/>
      <c r="AP148" s="37">
        <v>0</v>
      </c>
      <c r="AQ148" s="37"/>
      <c r="AR148" s="37"/>
      <c r="AS148" s="37"/>
      <c r="AT148" s="37">
        <v>0</v>
      </c>
    </row>
    <row r="149" spans="19:46" x14ac:dyDescent="0.35">
      <c r="U149" s="58">
        <v>44469</v>
      </c>
      <c r="V149" t="s">
        <v>386</v>
      </c>
      <c r="W149" s="18"/>
      <c r="X149" s="18"/>
      <c r="Y149" s="18"/>
      <c r="Z149" s="18"/>
      <c r="AA149" s="18">
        <v>0</v>
      </c>
      <c r="AB149" s="18">
        <v>0</v>
      </c>
      <c r="AM149" t="s">
        <v>1053</v>
      </c>
      <c r="AN149">
        <v>2022</v>
      </c>
      <c r="AO149">
        <v>8</v>
      </c>
      <c r="AP149" s="18">
        <v>0</v>
      </c>
      <c r="AQ149" s="18"/>
      <c r="AR149" s="18"/>
      <c r="AS149" s="18"/>
      <c r="AT149" s="18">
        <v>0</v>
      </c>
    </row>
    <row r="150" spans="19:46" x14ac:dyDescent="0.35">
      <c r="T150">
        <v>5</v>
      </c>
      <c r="U150" s="58">
        <v>44575</v>
      </c>
      <c r="V150" t="s">
        <v>568</v>
      </c>
      <c r="W150" s="18"/>
      <c r="X150" s="18"/>
      <c r="Y150" s="18"/>
      <c r="Z150" s="18"/>
      <c r="AA150" s="18">
        <v>0</v>
      </c>
      <c r="AB150" s="18">
        <v>0</v>
      </c>
      <c r="AM150" s="36" t="s">
        <v>1054</v>
      </c>
      <c r="AN150" s="36"/>
      <c r="AO150" s="36"/>
      <c r="AP150" s="37">
        <v>0</v>
      </c>
      <c r="AQ150" s="37"/>
      <c r="AR150" s="37"/>
      <c r="AS150" s="37"/>
      <c r="AT150" s="37">
        <v>0</v>
      </c>
    </row>
    <row r="151" spans="19:46" x14ac:dyDescent="0.35">
      <c r="V151" t="s">
        <v>570</v>
      </c>
      <c r="W151" s="18"/>
      <c r="X151" s="18"/>
      <c r="Y151" s="18"/>
      <c r="Z151" s="18"/>
      <c r="AA151" s="18">
        <v>0</v>
      </c>
      <c r="AB151" s="18">
        <v>0</v>
      </c>
      <c r="AM151" t="s">
        <v>1060</v>
      </c>
      <c r="AN151">
        <v>2022</v>
      </c>
      <c r="AO151">
        <v>11</v>
      </c>
      <c r="AP151" s="18">
        <v>0</v>
      </c>
      <c r="AQ151" s="18"/>
      <c r="AR151" s="18"/>
      <c r="AS151" s="18"/>
      <c r="AT151" s="18">
        <v>0</v>
      </c>
    </row>
    <row r="152" spans="19:46" x14ac:dyDescent="0.35">
      <c r="U152" s="58">
        <v>44578</v>
      </c>
      <c r="V152" t="s">
        <v>571</v>
      </c>
      <c r="W152" s="18"/>
      <c r="X152" s="18"/>
      <c r="Y152" s="18"/>
      <c r="Z152" s="18"/>
      <c r="AA152" s="18">
        <v>0</v>
      </c>
      <c r="AB152" s="18">
        <v>0</v>
      </c>
      <c r="AO152">
        <v>12</v>
      </c>
      <c r="AP152" s="18">
        <v>0</v>
      </c>
      <c r="AQ152" s="18"/>
      <c r="AR152" s="18"/>
      <c r="AS152" s="18"/>
      <c r="AT152" s="18">
        <v>0</v>
      </c>
    </row>
    <row r="153" spans="19:46" x14ac:dyDescent="0.35">
      <c r="U153" s="58">
        <v>44587</v>
      </c>
      <c r="V153" t="s">
        <v>578</v>
      </c>
      <c r="W153" s="18"/>
      <c r="X153" s="18"/>
      <c r="Y153" s="18"/>
      <c r="Z153" s="18"/>
      <c r="AA153" s="18">
        <v>0</v>
      </c>
      <c r="AB153" s="18">
        <v>0</v>
      </c>
      <c r="AM153" s="36" t="s">
        <v>1097</v>
      </c>
      <c r="AN153" s="36"/>
      <c r="AO153" s="36"/>
      <c r="AP153" s="37">
        <v>0</v>
      </c>
      <c r="AQ153" s="37"/>
      <c r="AR153" s="37"/>
      <c r="AS153" s="37"/>
      <c r="AT153" s="37">
        <v>0</v>
      </c>
    </row>
    <row r="154" spans="19:46" x14ac:dyDescent="0.35">
      <c r="T154">
        <v>6</v>
      </c>
      <c r="U154" s="58">
        <v>44607</v>
      </c>
      <c r="V154" t="s">
        <v>611</v>
      </c>
      <c r="W154" s="18"/>
      <c r="X154" s="18"/>
      <c r="Y154" s="18"/>
      <c r="Z154" s="18"/>
      <c r="AA154" s="18">
        <v>0</v>
      </c>
      <c r="AB154" s="18">
        <v>0</v>
      </c>
      <c r="AM154" t="s">
        <v>1066</v>
      </c>
      <c r="AN154">
        <v>2022</v>
      </c>
      <c r="AO154">
        <v>11</v>
      </c>
      <c r="AP154" s="18">
        <v>0</v>
      </c>
      <c r="AQ154" s="18"/>
      <c r="AR154" s="18"/>
      <c r="AS154" s="18"/>
      <c r="AT154" s="18">
        <v>0</v>
      </c>
    </row>
    <row r="155" spans="19:46" x14ac:dyDescent="0.35">
      <c r="T155">
        <v>8</v>
      </c>
      <c r="U155" s="58">
        <v>44672</v>
      </c>
      <c r="V155" t="s">
        <v>709</v>
      </c>
      <c r="W155" s="18"/>
      <c r="X155" s="18"/>
      <c r="Y155" s="18"/>
      <c r="Z155" s="18"/>
      <c r="AA155" s="18">
        <v>0</v>
      </c>
      <c r="AB155" s="18">
        <v>0</v>
      </c>
      <c r="AM155" s="36" t="s">
        <v>1098</v>
      </c>
      <c r="AN155" s="36"/>
      <c r="AO155" s="36"/>
      <c r="AP155" s="37">
        <v>0</v>
      </c>
      <c r="AQ155" s="37"/>
      <c r="AR155" s="37"/>
      <c r="AS155" s="37"/>
      <c r="AT155" s="37">
        <v>0</v>
      </c>
    </row>
    <row r="156" spans="19:46" x14ac:dyDescent="0.35">
      <c r="T156">
        <v>9</v>
      </c>
      <c r="U156" s="58">
        <v>44705</v>
      </c>
      <c r="V156" t="s">
        <v>804</v>
      </c>
      <c r="W156" s="18"/>
      <c r="X156" s="18"/>
      <c r="Y156" s="18"/>
      <c r="Z156" s="18"/>
      <c r="AA156" s="18">
        <v>0</v>
      </c>
      <c r="AB156" s="18">
        <v>0</v>
      </c>
      <c r="AM156" t="s">
        <v>1110</v>
      </c>
      <c r="AN156">
        <v>2022</v>
      </c>
      <c r="AO156">
        <v>11</v>
      </c>
      <c r="AP156" s="18">
        <v>0</v>
      </c>
      <c r="AQ156" s="18"/>
      <c r="AR156" s="18"/>
      <c r="AS156" s="18"/>
      <c r="AT156" s="18">
        <v>0</v>
      </c>
    </row>
    <row r="157" spans="19:46" x14ac:dyDescent="0.35">
      <c r="T157">
        <v>12</v>
      </c>
      <c r="U157" s="58">
        <v>44788</v>
      </c>
      <c r="V157" t="s">
        <v>911</v>
      </c>
      <c r="W157" s="18"/>
      <c r="X157" s="18"/>
      <c r="Y157" s="18"/>
      <c r="Z157" s="18"/>
      <c r="AA157" s="18">
        <v>0</v>
      </c>
      <c r="AB157" s="18">
        <v>0</v>
      </c>
      <c r="AM157" s="36" t="s">
        <v>1113</v>
      </c>
      <c r="AN157" s="36"/>
      <c r="AO157" s="36"/>
      <c r="AP157" s="37">
        <v>0</v>
      </c>
      <c r="AQ157" s="37"/>
      <c r="AR157" s="37"/>
      <c r="AS157" s="37"/>
      <c r="AT157" s="37">
        <v>0</v>
      </c>
    </row>
    <row r="158" spans="19:46" x14ac:dyDescent="0.35">
      <c r="T158">
        <v>4</v>
      </c>
      <c r="U158" s="58">
        <v>44545</v>
      </c>
      <c r="V158" t="s">
        <v>516</v>
      </c>
      <c r="W158" s="18"/>
      <c r="X158" s="18"/>
      <c r="Y158" s="18"/>
      <c r="Z158" s="18"/>
      <c r="AA158" s="18">
        <v>0</v>
      </c>
      <c r="AB158" s="18">
        <v>0</v>
      </c>
      <c r="AM158" t="s">
        <v>1109</v>
      </c>
      <c r="AN158">
        <v>2022</v>
      </c>
      <c r="AO158">
        <v>11</v>
      </c>
      <c r="AP158" s="18">
        <v>0</v>
      </c>
      <c r="AQ158" s="18"/>
      <c r="AR158" s="18"/>
      <c r="AS158" s="18"/>
      <c r="AT158" s="18">
        <v>0</v>
      </c>
    </row>
    <row r="159" spans="19:46" x14ac:dyDescent="0.35">
      <c r="U159" s="58">
        <v>44546</v>
      </c>
      <c r="V159" t="s">
        <v>519</v>
      </c>
      <c r="W159" s="18"/>
      <c r="X159" s="18"/>
      <c r="Y159" s="18"/>
      <c r="Z159" s="18"/>
      <c r="AA159" s="18">
        <v>0</v>
      </c>
      <c r="AB159" s="18">
        <v>0</v>
      </c>
      <c r="AM159" s="36" t="s">
        <v>1114</v>
      </c>
      <c r="AN159" s="36"/>
      <c r="AO159" s="36"/>
      <c r="AP159" s="37">
        <v>0</v>
      </c>
      <c r="AQ159" s="37"/>
      <c r="AR159" s="37"/>
      <c r="AS159" s="37"/>
      <c r="AT159" s="37">
        <v>0</v>
      </c>
    </row>
    <row r="160" spans="19:46" x14ac:dyDescent="0.35">
      <c r="U160" s="58">
        <v>44551</v>
      </c>
      <c r="V160" t="s">
        <v>521</v>
      </c>
      <c r="W160" s="18"/>
      <c r="X160" s="18"/>
      <c r="Y160" s="18"/>
      <c r="Z160" s="18"/>
      <c r="AA160" s="18">
        <v>0</v>
      </c>
      <c r="AB160" s="18">
        <v>0</v>
      </c>
      <c r="AM160" t="s">
        <v>1206</v>
      </c>
      <c r="AN160">
        <v>2023</v>
      </c>
      <c r="AO160">
        <v>1</v>
      </c>
      <c r="AP160" s="18">
        <v>0</v>
      </c>
      <c r="AQ160" s="18"/>
      <c r="AR160" s="18"/>
      <c r="AS160" s="18"/>
      <c r="AT160" s="18">
        <v>0</v>
      </c>
    </row>
    <row r="161" spans="18:46" x14ac:dyDescent="0.35">
      <c r="S161">
        <v>2023</v>
      </c>
      <c r="T161">
        <v>2</v>
      </c>
      <c r="U161" s="58">
        <v>44854</v>
      </c>
      <c r="V161" t="s">
        <v>1017</v>
      </c>
      <c r="W161" s="18"/>
      <c r="X161" s="18"/>
      <c r="Y161" s="18"/>
      <c r="Z161" s="18"/>
      <c r="AA161" s="18">
        <v>15677.2</v>
      </c>
      <c r="AB161" s="18">
        <v>15677.2</v>
      </c>
      <c r="AM161" s="36" t="s">
        <v>1246</v>
      </c>
      <c r="AN161" s="36"/>
      <c r="AO161" s="36"/>
      <c r="AP161" s="37">
        <v>0</v>
      </c>
      <c r="AQ161" s="37"/>
      <c r="AR161" s="37"/>
      <c r="AS161" s="37"/>
      <c r="AT161" s="37">
        <v>0</v>
      </c>
    </row>
    <row r="162" spans="18:46" x14ac:dyDescent="0.35">
      <c r="T162">
        <v>3</v>
      </c>
      <c r="U162" s="58">
        <v>44866</v>
      </c>
      <c r="V162" t="s">
        <v>1055</v>
      </c>
      <c r="W162" s="18"/>
      <c r="X162" s="18"/>
      <c r="Y162" s="18"/>
      <c r="Z162" s="18"/>
      <c r="AA162" s="18">
        <v>10824</v>
      </c>
      <c r="AB162" s="18">
        <v>10824</v>
      </c>
      <c r="AM162" t="s">
        <v>135</v>
      </c>
      <c r="AP162" s="18">
        <v>435727.1</v>
      </c>
      <c r="AQ162" s="18">
        <v>1219</v>
      </c>
      <c r="AR162" s="18">
        <v>16691.8</v>
      </c>
      <c r="AS162" s="18">
        <v>94616.3</v>
      </c>
      <c r="AT162" s="18">
        <v>548254.20000000007</v>
      </c>
    </row>
    <row r="163" spans="18:46" x14ac:dyDescent="0.35">
      <c r="R163" s="36" t="s">
        <v>142</v>
      </c>
      <c r="S163" s="36"/>
      <c r="T163" s="36"/>
      <c r="U163" s="36"/>
      <c r="V163" s="36"/>
      <c r="W163" s="37"/>
      <c r="X163" s="37"/>
      <c r="Y163" s="37"/>
      <c r="Z163" s="37">
        <v>0</v>
      </c>
      <c r="AA163" s="37">
        <v>26501.200000000001</v>
      </c>
      <c r="AB163" s="37">
        <v>26501.200000000001</v>
      </c>
    </row>
    <row r="164" spans="18:46" x14ac:dyDescent="0.35">
      <c r="R164" t="s">
        <v>14</v>
      </c>
      <c r="S164">
        <v>2020</v>
      </c>
      <c r="T164">
        <v>6</v>
      </c>
      <c r="U164" s="58">
        <v>43993</v>
      </c>
      <c r="V164" t="s">
        <v>11</v>
      </c>
      <c r="W164" s="18">
        <v>0</v>
      </c>
      <c r="X164" s="18"/>
      <c r="Y164" s="18"/>
      <c r="Z164" s="18"/>
      <c r="AA164" s="18"/>
      <c r="AB164" s="18">
        <v>0</v>
      </c>
    </row>
    <row r="165" spans="18:46" x14ac:dyDescent="0.35">
      <c r="S165">
        <v>2021</v>
      </c>
      <c r="T165">
        <v>9</v>
      </c>
      <c r="U165" s="58">
        <v>44440</v>
      </c>
      <c r="V165" t="s">
        <v>376</v>
      </c>
      <c r="W165" s="18">
        <v>0</v>
      </c>
      <c r="X165" s="18"/>
      <c r="Y165" s="18"/>
      <c r="Z165" s="18"/>
      <c r="AA165" s="18"/>
      <c r="AB165" s="18">
        <v>0</v>
      </c>
    </row>
    <row r="166" spans="18:46" x14ac:dyDescent="0.35">
      <c r="R166" s="36" t="s">
        <v>143</v>
      </c>
      <c r="S166" s="36"/>
      <c r="T166" s="36"/>
      <c r="U166" s="36"/>
      <c r="V166" s="36"/>
      <c r="W166" s="37">
        <v>0</v>
      </c>
      <c r="X166" s="37"/>
      <c r="Y166" s="37"/>
      <c r="Z166" s="37"/>
      <c r="AA166" s="37"/>
      <c r="AB166" s="37">
        <v>0</v>
      </c>
    </row>
    <row r="167" spans="18:46" x14ac:dyDescent="0.35">
      <c r="R167" t="s">
        <v>54</v>
      </c>
      <c r="S167">
        <v>2020</v>
      </c>
      <c r="T167">
        <v>8</v>
      </c>
      <c r="U167" s="58">
        <v>44065</v>
      </c>
      <c r="V167" t="s">
        <v>52</v>
      </c>
      <c r="W167" s="18">
        <v>0</v>
      </c>
      <c r="X167" s="18"/>
      <c r="Y167" s="18"/>
      <c r="Z167" s="18"/>
      <c r="AA167" s="18"/>
      <c r="AB167" s="18">
        <v>0</v>
      </c>
    </row>
    <row r="168" spans="18:46" x14ac:dyDescent="0.35">
      <c r="T168">
        <v>9</v>
      </c>
      <c r="U168" s="58">
        <v>44075</v>
      </c>
      <c r="V168" t="s">
        <v>68</v>
      </c>
      <c r="W168" s="18">
        <v>0</v>
      </c>
      <c r="X168" s="18"/>
      <c r="Y168" s="18"/>
      <c r="Z168" s="18"/>
      <c r="AA168" s="18"/>
      <c r="AB168" s="18">
        <v>0</v>
      </c>
    </row>
    <row r="169" spans="18:46" x14ac:dyDescent="0.35">
      <c r="T169">
        <v>11</v>
      </c>
      <c r="U169" s="58">
        <v>44156</v>
      </c>
      <c r="V169" t="s">
        <v>175</v>
      </c>
      <c r="W169" s="18">
        <v>0</v>
      </c>
      <c r="X169" s="18"/>
      <c r="Y169" s="18"/>
      <c r="Z169" s="18"/>
      <c r="AA169" s="18"/>
      <c r="AB169" s="18">
        <v>0</v>
      </c>
    </row>
    <row r="170" spans="18:46" x14ac:dyDescent="0.35">
      <c r="U170" s="58">
        <v>44165</v>
      </c>
      <c r="V170" t="s">
        <v>188</v>
      </c>
      <c r="W170" s="18">
        <v>0</v>
      </c>
      <c r="X170" s="18"/>
      <c r="Y170" s="18"/>
      <c r="Z170" s="18"/>
      <c r="AA170" s="18"/>
      <c r="AB170" s="18">
        <v>0</v>
      </c>
    </row>
    <row r="171" spans="18:46" x14ac:dyDescent="0.35">
      <c r="S171">
        <v>2021</v>
      </c>
      <c r="T171">
        <v>2</v>
      </c>
      <c r="U171" s="58">
        <v>44250</v>
      </c>
      <c r="V171" t="s">
        <v>281</v>
      </c>
      <c r="W171" s="18">
        <v>0</v>
      </c>
      <c r="X171" s="18"/>
      <c r="Y171" s="18"/>
      <c r="Z171" s="18"/>
      <c r="AA171" s="18"/>
      <c r="AB171" s="18">
        <v>0</v>
      </c>
    </row>
    <row r="172" spans="18:46" x14ac:dyDescent="0.35">
      <c r="T172">
        <v>10</v>
      </c>
      <c r="U172" s="58">
        <v>44492</v>
      </c>
      <c r="V172" t="s">
        <v>448</v>
      </c>
      <c r="W172" s="18">
        <v>0</v>
      </c>
      <c r="X172" s="18"/>
      <c r="Y172" s="18"/>
      <c r="Z172" s="18"/>
      <c r="AA172" s="18"/>
      <c r="AB172" s="18">
        <v>0</v>
      </c>
    </row>
    <row r="173" spans="18:46" x14ac:dyDescent="0.35">
      <c r="U173" s="58">
        <v>44497</v>
      </c>
      <c r="V173" t="s">
        <v>451</v>
      </c>
      <c r="W173" s="18">
        <v>0</v>
      </c>
      <c r="X173" s="18"/>
      <c r="Y173" s="18"/>
      <c r="Z173" s="18"/>
      <c r="AA173" s="18"/>
      <c r="AB173" s="18">
        <v>0</v>
      </c>
    </row>
    <row r="174" spans="18:46" x14ac:dyDescent="0.35">
      <c r="T174">
        <v>11</v>
      </c>
      <c r="U174" s="58">
        <v>44529</v>
      </c>
      <c r="V174" t="s">
        <v>492</v>
      </c>
      <c r="W174" s="18">
        <v>0</v>
      </c>
      <c r="X174" s="18"/>
      <c r="Y174" s="18"/>
      <c r="Z174" s="18"/>
      <c r="AA174" s="18"/>
      <c r="AB174" s="18">
        <v>0</v>
      </c>
    </row>
    <row r="175" spans="18:46" x14ac:dyDescent="0.35">
      <c r="R175" s="36" t="s">
        <v>144</v>
      </c>
      <c r="S175" s="36"/>
      <c r="T175" s="36"/>
      <c r="U175" s="36"/>
      <c r="V175" s="36"/>
      <c r="W175" s="37">
        <v>0</v>
      </c>
      <c r="X175" s="37"/>
      <c r="Y175" s="37"/>
      <c r="Z175" s="37"/>
      <c r="AA175" s="37"/>
      <c r="AB175" s="37">
        <v>0</v>
      </c>
    </row>
    <row r="176" spans="18:46" x14ac:dyDescent="0.35">
      <c r="R176" t="s">
        <v>64</v>
      </c>
      <c r="S176">
        <v>2020</v>
      </c>
      <c r="T176">
        <v>12</v>
      </c>
      <c r="U176" s="58">
        <v>44070</v>
      </c>
      <c r="V176" t="s">
        <v>62</v>
      </c>
      <c r="W176" s="18"/>
      <c r="X176" s="18"/>
      <c r="Y176" s="18"/>
      <c r="Z176" s="18">
        <v>0</v>
      </c>
      <c r="AA176" s="18"/>
      <c r="AB176" s="18">
        <v>0</v>
      </c>
    </row>
    <row r="177" spans="19:28" x14ac:dyDescent="0.35">
      <c r="S177">
        <v>2021</v>
      </c>
      <c r="T177">
        <v>1</v>
      </c>
      <c r="U177" s="58">
        <v>44097</v>
      </c>
      <c r="V177" t="s">
        <v>106</v>
      </c>
      <c r="W177" s="18"/>
      <c r="X177" s="18"/>
      <c r="Y177" s="18"/>
      <c r="Z177" s="18">
        <v>0</v>
      </c>
      <c r="AA177" s="18"/>
      <c r="AB177" s="18">
        <v>0</v>
      </c>
    </row>
    <row r="178" spans="19:28" x14ac:dyDescent="0.35">
      <c r="U178" s="58">
        <v>44207</v>
      </c>
      <c r="V178" t="s">
        <v>244</v>
      </c>
      <c r="W178" s="18">
        <v>0</v>
      </c>
      <c r="X178" s="18"/>
      <c r="Y178" s="18"/>
      <c r="Z178" s="18"/>
      <c r="AA178" s="18"/>
      <c r="AB178" s="18">
        <v>0</v>
      </c>
    </row>
    <row r="179" spans="19:28" x14ac:dyDescent="0.35">
      <c r="T179">
        <v>2</v>
      </c>
      <c r="U179" s="58">
        <v>44125</v>
      </c>
      <c r="V179" t="s">
        <v>131</v>
      </c>
      <c r="W179" s="18"/>
      <c r="X179" s="18"/>
      <c r="Y179" s="18"/>
      <c r="Z179" s="18">
        <v>0</v>
      </c>
      <c r="AA179" s="18"/>
      <c r="AB179" s="18">
        <v>0</v>
      </c>
    </row>
    <row r="180" spans="19:28" x14ac:dyDescent="0.35">
      <c r="T180">
        <v>3</v>
      </c>
      <c r="U180" s="58">
        <v>44155</v>
      </c>
      <c r="V180" t="s">
        <v>172</v>
      </c>
      <c r="W180" s="18"/>
      <c r="X180" s="18"/>
      <c r="Y180" s="18"/>
      <c r="Z180" s="18">
        <v>0</v>
      </c>
      <c r="AA180" s="18"/>
      <c r="AB180" s="18">
        <v>0</v>
      </c>
    </row>
    <row r="181" spans="19:28" x14ac:dyDescent="0.35">
      <c r="U181" s="58">
        <v>44165</v>
      </c>
      <c r="V181" t="s">
        <v>189</v>
      </c>
      <c r="W181" s="18"/>
      <c r="X181" s="18"/>
      <c r="Y181" s="18"/>
      <c r="Z181" s="18">
        <v>0</v>
      </c>
      <c r="AA181" s="18"/>
      <c r="AB181" s="18">
        <v>0</v>
      </c>
    </row>
    <row r="182" spans="19:28" x14ac:dyDescent="0.35">
      <c r="V182" t="s">
        <v>205</v>
      </c>
      <c r="W182" s="18"/>
      <c r="X182" s="18"/>
      <c r="Y182" s="18"/>
      <c r="Z182" s="18">
        <v>0</v>
      </c>
      <c r="AA182" s="18"/>
      <c r="AB182" s="18">
        <v>0</v>
      </c>
    </row>
    <row r="183" spans="19:28" x14ac:dyDescent="0.35">
      <c r="T183">
        <v>5</v>
      </c>
      <c r="U183" s="58">
        <v>44225</v>
      </c>
      <c r="V183" t="s">
        <v>259</v>
      </c>
      <c r="W183" s="18"/>
      <c r="X183" s="18"/>
      <c r="Y183" s="18"/>
      <c r="Z183" s="18">
        <v>0</v>
      </c>
      <c r="AA183" s="18"/>
      <c r="AB183" s="18">
        <v>0</v>
      </c>
    </row>
    <row r="184" spans="19:28" x14ac:dyDescent="0.35">
      <c r="T184">
        <v>7</v>
      </c>
      <c r="U184" s="58">
        <v>44279</v>
      </c>
      <c r="V184" t="s">
        <v>326</v>
      </c>
      <c r="W184" s="18"/>
      <c r="X184" s="18"/>
      <c r="Y184" s="18"/>
      <c r="Z184" s="18">
        <v>0</v>
      </c>
      <c r="AA184" s="18"/>
      <c r="AB184" s="18">
        <v>0</v>
      </c>
    </row>
    <row r="185" spans="19:28" x14ac:dyDescent="0.35">
      <c r="T185">
        <v>8</v>
      </c>
      <c r="U185" s="58">
        <v>44294</v>
      </c>
      <c r="V185" t="s">
        <v>332</v>
      </c>
      <c r="W185" s="18"/>
      <c r="X185" s="18"/>
      <c r="Y185" s="18"/>
      <c r="Z185" s="18"/>
      <c r="AA185" s="18">
        <v>0</v>
      </c>
      <c r="AB185" s="18">
        <v>0</v>
      </c>
    </row>
    <row r="186" spans="19:28" x14ac:dyDescent="0.35">
      <c r="U186" s="58">
        <v>44315</v>
      </c>
      <c r="V186" t="s">
        <v>337</v>
      </c>
      <c r="W186" s="18"/>
      <c r="X186" s="18"/>
      <c r="Y186" s="18"/>
      <c r="Z186" s="18"/>
      <c r="AA186" s="18">
        <v>0</v>
      </c>
      <c r="AB186" s="18">
        <v>0</v>
      </c>
    </row>
    <row r="187" spans="19:28" x14ac:dyDescent="0.35">
      <c r="T187">
        <v>9</v>
      </c>
      <c r="U187" s="58">
        <v>44348</v>
      </c>
      <c r="V187" t="s">
        <v>361</v>
      </c>
      <c r="W187" s="18"/>
      <c r="X187" s="18"/>
      <c r="Y187" s="18"/>
      <c r="Z187" s="18"/>
      <c r="AA187" s="18">
        <v>0</v>
      </c>
      <c r="AB187" s="18">
        <v>0</v>
      </c>
    </row>
    <row r="188" spans="19:28" x14ac:dyDescent="0.35">
      <c r="V188" t="s">
        <v>364</v>
      </c>
      <c r="W188" s="18"/>
      <c r="X188" s="18"/>
      <c r="Y188" s="18"/>
      <c r="Z188" s="18"/>
      <c r="AA188" s="18">
        <v>0</v>
      </c>
      <c r="AB188" s="18">
        <v>0</v>
      </c>
    </row>
    <row r="189" spans="19:28" x14ac:dyDescent="0.35">
      <c r="T189">
        <v>4</v>
      </c>
      <c r="U189" s="58">
        <v>44196</v>
      </c>
      <c r="V189" t="s">
        <v>222</v>
      </c>
      <c r="W189" s="18"/>
      <c r="X189" s="18"/>
      <c r="Y189" s="18"/>
      <c r="Z189" s="18">
        <v>0</v>
      </c>
      <c r="AA189" s="18"/>
      <c r="AB189" s="18">
        <v>0</v>
      </c>
    </row>
    <row r="190" spans="19:28" x14ac:dyDescent="0.35">
      <c r="S190">
        <v>2022</v>
      </c>
      <c r="T190">
        <v>1</v>
      </c>
      <c r="U190" s="58">
        <v>44453</v>
      </c>
      <c r="V190" t="s">
        <v>378</v>
      </c>
      <c r="W190" s="18"/>
      <c r="X190" s="18"/>
      <c r="Y190" s="18"/>
      <c r="Z190" s="18"/>
      <c r="AA190" s="18">
        <v>0</v>
      </c>
      <c r="AB190" s="18">
        <v>0</v>
      </c>
    </row>
    <row r="191" spans="19:28" x14ac:dyDescent="0.35">
      <c r="T191">
        <v>2</v>
      </c>
      <c r="U191" s="58">
        <v>44474</v>
      </c>
      <c r="V191" t="s">
        <v>409</v>
      </c>
      <c r="W191" s="18"/>
      <c r="X191" s="18"/>
      <c r="Y191" s="18"/>
      <c r="Z191" s="18"/>
      <c r="AA191" s="18">
        <v>0</v>
      </c>
      <c r="AB191" s="18">
        <v>0</v>
      </c>
    </row>
    <row r="192" spans="19:28" x14ac:dyDescent="0.35">
      <c r="U192" s="58">
        <v>44497</v>
      </c>
      <c r="V192" t="s">
        <v>453</v>
      </c>
      <c r="W192" s="18"/>
      <c r="X192" s="18"/>
      <c r="Y192" s="18"/>
      <c r="Z192" s="18"/>
      <c r="AA192" s="18">
        <v>0</v>
      </c>
      <c r="AB192" s="18">
        <v>0</v>
      </c>
    </row>
    <row r="193" spans="20:28" x14ac:dyDescent="0.35">
      <c r="U193" s="58">
        <v>44499</v>
      </c>
      <c r="V193" t="s">
        <v>456</v>
      </c>
      <c r="W193" s="18"/>
      <c r="X193" s="18"/>
      <c r="Y193" s="18"/>
      <c r="Z193" s="18"/>
      <c r="AA193" s="18">
        <v>0</v>
      </c>
      <c r="AB193" s="18">
        <v>0</v>
      </c>
    </row>
    <row r="194" spans="20:28" x14ac:dyDescent="0.35">
      <c r="T194">
        <v>3</v>
      </c>
      <c r="U194" s="58">
        <v>44503</v>
      </c>
      <c r="V194" t="s">
        <v>467</v>
      </c>
      <c r="W194" s="18"/>
      <c r="X194" s="18"/>
      <c r="Y194" s="18"/>
      <c r="Z194" s="18"/>
      <c r="AA194" s="18">
        <v>0</v>
      </c>
      <c r="AB194" s="18">
        <v>0</v>
      </c>
    </row>
    <row r="195" spans="20:28" x14ac:dyDescent="0.35">
      <c r="U195" s="58">
        <v>44508</v>
      </c>
      <c r="V195" t="s">
        <v>472</v>
      </c>
      <c r="W195" s="18"/>
      <c r="X195" s="18"/>
      <c r="Y195" s="18"/>
      <c r="Z195" s="18"/>
      <c r="AA195" s="18">
        <v>0</v>
      </c>
      <c r="AB195" s="18">
        <v>0</v>
      </c>
    </row>
    <row r="196" spans="20:28" x14ac:dyDescent="0.35">
      <c r="T196">
        <v>5</v>
      </c>
      <c r="U196" s="58">
        <v>44572</v>
      </c>
      <c r="V196" t="s">
        <v>561</v>
      </c>
      <c r="W196" s="18"/>
      <c r="X196" s="18"/>
      <c r="Y196" s="18"/>
      <c r="Z196" s="18"/>
      <c r="AA196" s="18">
        <v>0</v>
      </c>
      <c r="AB196" s="18">
        <v>0</v>
      </c>
    </row>
    <row r="197" spans="20:28" x14ac:dyDescent="0.35">
      <c r="U197" s="58">
        <v>44585</v>
      </c>
      <c r="V197" t="s">
        <v>576</v>
      </c>
      <c r="W197" s="18"/>
      <c r="X197" s="18"/>
      <c r="Y197" s="18"/>
      <c r="Z197" s="18"/>
      <c r="AA197" s="18">
        <v>0</v>
      </c>
      <c r="AB197" s="18">
        <v>0</v>
      </c>
    </row>
    <row r="198" spans="20:28" x14ac:dyDescent="0.35">
      <c r="T198">
        <v>6</v>
      </c>
      <c r="U198" s="58">
        <v>44609</v>
      </c>
      <c r="V198" t="s">
        <v>612</v>
      </c>
      <c r="W198" s="18"/>
      <c r="X198" s="18"/>
      <c r="Y198" s="18"/>
      <c r="Z198" s="18"/>
      <c r="AA198" s="18">
        <v>0</v>
      </c>
      <c r="AB198" s="18">
        <v>0</v>
      </c>
    </row>
    <row r="199" spans="20:28" x14ac:dyDescent="0.35">
      <c r="T199">
        <v>7</v>
      </c>
      <c r="U199" s="58">
        <v>44628</v>
      </c>
      <c r="V199" t="s">
        <v>644</v>
      </c>
      <c r="W199" s="18"/>
      <c r="X199" s="18"/>
      <c r="Y199" s="18"/>
      <c r="Z199" s="18"/>
      <c r="AA199" s="18">
        <v>0</v>
      </c>
      <c r="AB199" s="18">
        <v>0</v>
      </c>
    </row>
    <row r="200" spans="20:28" x14ac:dyDescent="0.35">
      <c r="U200" s="58">
        <v>44635</v>
      </c>
      <c r="V200" t="s">
        <v>656</v>
      </c>
      <c r="W200" s="18"/>
      <c r="X200" s="18"/>
      <c r="Y200" s="18"/>
      <c r="Z200" s="18"/>
      <c r="AA200" s="18">
        <v>0</v>
      </c>
      <c r="AB200" s="18">
        <v>0</v>
      </c>
    </row>
    <row r="201" spans="20:28" x14ac:dyDescent="0.35">
      <c r="T201">
        <v>8</v>
      </c>
      <c r="U201" s="58">
        <v>44678</v>
      </c>
      <c r="V201" t="s">
        <v>732</v>
      </c>
      <c r="W201" s="18"/>
      <c r="X201" s="18"/>
      <c r="Y201" s="18"/>
      <c r="Z201" s="18"/>
      <c r="AA201" s="18">
        <v>0</v>
      </c>
      <c r="AB201" s="18">
        <v>0</v>
      </c>
    </row>
    <row r="202" spans="20:28" x14ac:dyDescent="0.35">
      <c r="T202">
        <v>9</v>
      </c>
      <c r="U202" s="58">
        <v>44704</v>
      </c>
      <c r="V202" t="s">
        <v>799</v>
      </c>
      <c r="W202" s="18"/>
      <c r="X202" s="18"/>
      <c r="Y202" s="18"/>
      <c r="Z202" s="18"/>
      <c r="AA202" s="18">
        <v>0</v>
      </c>
      <c r="AB202" s="18">
        <v>0</v>
      </c>
    </row>
    <row r="203" spans="20:28" x14ac:dyDescent="0.35">
      <c r="T203">
        <v>10</v>
      </c>
      <c r="U203" s="58">
        <v>44721</v>
      </c>
      <c r="V203" t="s">
        <v>840</v>
      </c>
      <c r="W203" s="18"/>
      <c r="X203" s="18"/>
      <c r="Y203" s="18"/>
      <c r="Z203" s="18"/>
      <c r="AA203" s="18">
        <v>0</v>
      </c>
      <c r="AB203" s="18">
        <v>0</v>
      </c>
    </row>
    <row r="204" spans="20:28" x14ac:dyDescent="0.35">
      <c r="U204" s="58">
        <v>44741</v>
      </c>
      <c r="V204" t="s">
        <v>856</v>
      </c>
      <c r="W204" s="18"/>
      <c r="X204" s="18"/>
      <c r="Y204" s="18"/>
      <c r="Z204" s="18"/>
      <c r="AA204" s="18">
        <v>0</v>
      </c>
      <c r="AB204" s="18">
        <v>0</v>
      </c>
    </row>
    <row r="205" spans="20:28" x14ac:dyDescent="0.35">
      <c r="T205">
        <v>11</v>
      </c>
      <c r="U205" s="58">
        <v>44768</v>
      </c>
      <c r="V205" t="s">
        <v>879</v>
      </c>
      <c r="W205" s="18"/>
      <c r="X205" s="18"/>
      <c r="Y205" s="18"/>
      <c r="Z205" s="18"/>
      <c r="AA205" s="18">
        <v>0</v>
      </c>
      <c r="AB205" s="18">
        <v>0</v>
      </c>
    </row>
    <row r="206" spans="20:28" x14ac:dyDescent="0.35">
      <c r="T206">
        <v>12</v>
      </c>
      <c r="U206" s="58">
        <v>44798</v>
      </c>
      <c r="V206" t="s">
        <v>921</v>
      </c>
      <c r="W206" s="18"/>
      <c r="X206" s="18"/>
      <c r="Y206" s="18"/>
      <c r="Z206" s="18"/>
      <c r="AA206" s="18">
        <v>0</v>
      </c>
      <c r="AB206" s="18">
        <v>0</v>
      </c>
    </row>
    <row r="207" spans="20:28" x14ac:dyDescent="0.35">
      <c r="T207">
        <v>4</v>
      </c>
      <c r="U207" s="58">
        <v>44545</v>
      </c>
      <c r="V207" t="s">
        <v>515</v>
      </c>
      <c r="W207" s="18"/>
      <c r="X207" s="18"/>
      <c r="Y207" s="18"/>
      <c r="Z207" s="18"/>
      <c r="AA207" s="18">
        <v>0</v>
      </c>
      <c r="AB207" s="18">
        <v>0</v>
      </c>
    </row>
    <row r="208" spans="20:28" x14ac:dyDescent="0.35">
      <c r="U208" s="58">
        <v>44561</v>
      </c>
      <c r="V208" t="s">
        <v>544</v>
      </c>
      <c r="W208" s="18"/>
      <c r="X208" s="18"/>
      <c r="Y208" s="18"/>
      <c r="Z208" s="18"/>
      <c r="AA208" s="18">
        <v>0</v>
      </c>
      <c r="AB208" s="18">
        <v>0</v>
      </c>
    </row>
    <row r="209" spans="18:28" x14ac:dyDescent="0.35">
      <c r="S209">
        <v>2023</v>
      </c>
      <c r="T209">
        <v>1</v>
      </c>
      <c r="U209" s="58">
        <v>44828</v>
      </c>
      <c r="V209" t="s">
        <v>956</v>
      </c>
      <c r="W209" s="18"/>
      <c r="X209" s="18"/>
      <c r="Y209" s="18"/>
      <c r="Z209" s="18"/>
      <c r="AA209" s="18">
        <v>0</v>
      </c>
      <c r="AB209" s="18">
        <v>0</v>
      </c>
    </row>
    <row r="210" spans="18:28" x14ac:dyDescent="0.35">
      <c r="U210" s="58">
        <v>44835</v>
      </c>
      <c r="V210" t="s">
        <v>995</v>
      </c>
      <c r="W210" s="18"/>
      <c r="X210" s="18"/>
      <c r="Y210" s="18"/>
      <c r="Z210" s="18"/>
      <c r="AA210" s="18">
        <v>0</v>
      </c>
      <c r="AB210" s="18">
        <v>0</v>
      </c>
    </row>
    <row r="211" spans="18:28" x14ac:dyDescent="0.35">
      <c r="T211">
        <v>2</v>
      </c>
      <c r="U211" s="58">
        <v>44849</v>
      </c>
      <c r="V211" t="s">
        <v>1010</v>
      </c>
      <c r="W211" s="18"/>
      <c r="X211" s="18"/>
      <c r="Y211" s="18"/>
      <c r="Z211" s="18"/>
      <c r="AA211" s="18">
        <v>0</v>
      </c>
      <c r="AB211" s="18">
        <v>0</v>
      </c>
    </row>
    <row r="212" spans="18:28" x14ac:dyDescent="0.35">
      <c r="U212" s="58">
        <v>44851</v>
      </c>
      <c r="V212" t="s">
        <v>1014</v>
      </c>
      <c r="W212" s="18"/>
      <c r="X212" s="18"/>
      <c r="Y212" s="18"/>
      <c r="Z212" s="18"/>
      <c r="AA212" s="18">
        <v>0</v>
      </c>
      <c r="AB212" s="18">
        <v>0</v>
      </c>
    </row>
    <row r="213" spans="18:28" x14ac:dyDescent="0.35">
      <c r="T213">
        <v>3</v>
      </c>
      <c r="U213" s="58">
        <v>44866</v>
      </c>
      <c r="V213" t="s">
        <v>1056</v>
      </c>
      <c r="W213" s="18"/>
      <c r="X213" s="18"/>
      <c r="Y213" s="18"/>
      <c r="Z213" s="18"/>
      <c r="AA213" s="18">
        <v>11080.6</v>
      </c>
      <c r="AB213" s="18">
        <v>11080.6</v>
      </c>
    </row>
    <row r="214" spans="18:28" x14ac:dyDescent="0.35">
      <c r="U214" s="58">
        <v>44894</v>
      </c>
      <c r="V214" t="s">
        <v>1101</v>
      </c>
      <c r="W214" s="18"/>
      <c r="X214" s="18"/>
      <c r="Y214" s="18"/>
      <c r="Z214" s="18"/>
      <c r="AA214" s="18">
        <v>11410.5</v>
      </c>
      <c r="AB214" s="18">
        <v>11410.5</v>
      </c>
    </row>
    <row r="215" spans="18:28" x14ac:dyDescent="0.35">
      <c r="T215">
        <v>5</v>
      </c>
      <c r="U215" s="58">
        <v>44938</v>
      </c>
      <c r="V215" t="s">
        <v>1190</v>
      </c>
      <c r="W215" s="18"/>
      <c r="X215" s="18"/>
      <c r="Y215" s="18"/>
      <c r="Z215" s="18"/>
      <c r="AA215" s="18">
        <v>14268</v>
      </c>
      <c r="AB215" s="18">
        <v>14268</v>
      </c>
    </row>
    <row r="216" spans="18:28" x14ac:dyDescent="0.35">
      <c r="U216" s="58">
        <v>44944</v>
      </c>
      <c r="V216" t="s">
        <v>1202</v>
      </c>
      <c r="W216" s="18"/>
      <c r="X216" s="18"/>
      <c r="Y216" s="18"/>
      <c r="Z216" s="18"/>
      <c r="AA216" s="18">
        <v>17129</v>
      </c>
      <c r="AB216" s="18">
        <v>17129</v>
      </c>
    </row>
    <row r="217" spans="18:28" x14ac:dyDescent="0.35">
      <c r="T217">
        <v>4</v>
      </c>
      <c r="U217" s="58">
        <v>44922</v>
      </c>
      <c r="V217" t="s">
        <v>1146</v>
      </c>
      <c r="W217" s="18"/>
      <c r="X217" s="18"/>
      <c r="Y217" s="18"/>
      <c r="Z217" s="18"/>
      <c r="AA217" s="18">
        <v>14227</v>
      </c>
      <c r="AB217" s="18">
        <v>14227</v>
      </c>
    </row>
    <row r="218" spans="18:28" x14ac:dyDescent="0.35">
      <c r="R218" s="36" t="s">
        <v>209</v>
      </c>
      <c r="S218" s="36"/>
      <c r="T218" s="36"/>
      <c r="U218" s="36"/>
      <c r="V218" s="36"/>
      <c r="W218" s="37">
        <v>0</v>
      </c>
      <c r="X218" s="37"/>
      <c r="Y218" s="37"/>
      <c r="Z218" s="37">
        <v>0</v>
      </c>
      <c r="AA218" s="37">
        <v>68115.100000000006</v>
      </c>
      <c r="AB218" s="37">
        <v>68115.100000000006</v>
      </c>
    </row>
    <row r="219" spans="18:28" x14ac:dyDescent="0.35">
      <c r="R219" t="s">
        <v>178</v>
      </c>
      <c r="S219">
        <v>2020</v>
      </c>
      <c r="T219">
        <v>11</v>
      </c>
      <c r="U219" s="58">
        <v>44159</v>
      </c>
      <c r="V219" t="s">
        <v>180</v>
      </c>
      <c r="W219" s="18">
        <v>0</v>
      </c>
      <c r="X219" s="18"/>
      <c r="Y219" s="18"/>
      <c r="Z219" s="18"/>
      <c r="AA219" s="18"/>
      <c r="AB219" s="18">
        <v>0</v>
      </c>
    </row>
    <row r="220" spans="18:28" x14ac:dyDescent="0.35">
      <c r="R220" s="36" t="s">
        <v>190</v>
      </c>
      <c r="S220" s="36"/>
      <c r="T220" s="36"/>
      <c r="U220" s="36"/>
      <c r="V220" s="36"/>
      <c r="W220" s="37">
        <v>0</v>
      </c>
      <c r="X220" s="37"/>
      <c r="Y220" s="37"/>
      <c r="Z220" s="37"/>
      <c r="AA220" s="37"/>
      <c r="AB220" s="37">
        <v>0</v>
      </c>
    </row>
    <row r="221" spans="18:28" x14ac:dyDescent="0.35">
      <c r="R221" t="s">
        <v>228</v>
      </c>
      <c r="S221">
        <v>2020</v>
      </c>
      <c r="T221">
        <v>12</v>
      </c>
      <c r="U221" s="58">
        <v>44170</v>
      </c>
      <c r="V221" t="s">
        <v>214</v>
      </c>
      <c r="W221" s="18">
        <v>0</v>
      </c>
      <c r="X221" s="18"/>
      <c r="Y221" s="18"/>
      <c r="Z221" s="18"/>
      <c r="AA221" s="18"/>
      <c r="AB221" s="18">
        <v>0</v>
      </c>
    </row>
    <row r="222" spans="18:28" x14ac:dyDescent="0.35">
      <c r="R222" s="36" t="s">
        <v>229</v>
      </c>
      <c r="S222" s="36"/>
      <c r="T222" s="36"/>
      <c r="U222" s="36"/>
      <c r="V222" s="36"/>
      <c r="W222" s="37">
        <v>0</v>
      </c>
      <c r="X222" s="37"/>
      <c r="Y222" s="37"/>
      <c r="Z222" s="37"/>
      <c r="AA222" s="37"/>
      <c r="AB222" s="37">
        <v>0</v>
      </c>
    </row>
    <row r="223" spans="18:28" x14ac:dyDescent="0.35">
      <c r="R223" t="s">
        <v>233</v>
      </c>
      <c r="S223">
        <v>2021</v>
      </c>
      <c r="T223">
        <v>1</v>
      </c>
      <c r="U223" s="58">
        <v>44200</v>
      </c>
      <c r="V223" t="s">
        <v>231</v>
      </c>
      <c r="W223" s="18">
        <v>0</v>
      </c>
      <c r="X223" s="18"/>
      <c r="Y223" s="18"/>
      <c r="Z223" s="18"/>
      <c r="AA223" s="18"/>
      <c r="AB223" s="18">
        <v>0</v>
      </c>
    </row>
    <row r="224" spans="18:28" x14ac:dyDescent="0.35">
      <c r="U224" s="58">
        <v>44204</v>
      </c>
      <c r="V224" t="s">
        <v>247</v>
      </c>
      <c r="W224" s="18">
        <v>0</v>
      </c>
      <c r="X224" s="18"/>
      <c r="Y224" s="18"/>
      <c r="Z224" s="18"/>
      <c r="AA224" s="18"/>
      <c r="AB224" s="18">
        <v>0</v>
      </c>
    </row>
    <row r="225" spans="18:28" x14ac:dyDescent="0.35">
      <c r="U225" s="58">
        <v>44214</v>
      </c>
      <c r="V225" t="s">
        <v>252</v>
      </c>
      <c r="W225" s="18">
        <v>0</v>
      </c>
      <c r="X225" s="18"/>
      <c r="Y225" s="18"/>
      <c r="Z225" s="18"/>
      <c r="AA225" s="18"/>
      <c r="AB225" s="18">
        <v>0</v>
      </c>
    </row>
    <row r="226" spans="18:28" x14ac:dyDescent="0.35">
      <c r="T226">
        <v>2</v>
      </c>
      <c r="U226" s="58">
        <v>44236</v>
      </c>
      <c r="V226" t="s">
        <v>271</v>
      </c>
      <c r="W226" s="18">
        <v>0</v>
      </c>
      <c r="X226" s="18"/>
      <c r="Y226" s="18"/>
      <c r="Z226" s="18"/>
      <c r="AA226" s="18"/>
      <c r="AB226" s="18">
        <v>0</v>
      </c>
    </row>
    <row r="227" spans="18:28" x14ac:dyDescent="0.35">
      <c r="T227">
        <v>5</v>
      </c>
      <c r="U227" s="58">
        <v>44341</v>
      </c>
      <c r="V227" t="s">
        <v>323</v>
      </c>
      <c r="W227" s="18">
        <v>0</v>
      </c>
      <c r="X227" s="18"/>
      <c r="Y227" s="18"/>
      <c r="Z227" s="18"/>
      <c r="AA227" s="18"/>
      <c r="AB227" s="18">
        <v>0</v>
      </c>
    </row>
    <row r="228" spans="18:28" x14ac:dyDescent="0.35">
      <c r="T228">
        <v>10</v>
      </c>
      <c r="U228" s="58">
        <v>44480</v>
      </c>
      <c r="V228" t="s">
        <v>417</v>
      </c>
      <c r="W228" s="18">
        <v>0</v>
      </c>
      <c r="X228" s="18"/>
      <c r="Y228" s="18"/>
      <c r="Z228" s="18"/>
      <c r="AA228" s="18"/>
      <c r="AB228" s="18">
        <v>0</v>
      </c>
    </row>
    <row r="229" spans="18:28" x14ac:dyDescent="0.35">
      <c r="T229">
        <v>11</v>
      </c>
      <c r="U229" s="58">
        <v>44513</v>
      </c>
      <c r="V229" t="s">
        <v>484</v>
      </c>
      <c r="W229" s="18">
        <v>0</v>
      </c>
      <c r="X229" s="18"/>
      <c r="Y229" s="18"/>
      <c r="Z229" s="18"/>
      <c r="AA229" s="18"/>
      <c r="AB229" s="18">
        <v>0</v>
      </c>
    </row>
    <row r="230" spans="18:28" x14ac:dyDescent="0.35">
      <c r="T230">
        <v>12</v>
      </c>
      <c r="U230" s="58">
        <v>44540</v>
      </c>
      <c r="V230" t="s">
        <v>510</v>
      </c>
      <c r="W230" s="18">
        <v>0</v>
      </c>
      <c r="X230" s="18"/>
      <c r="Y230" s="18"/>
      <c r="Z230" s="18"/>
      <c r="AA230" s="18"/>
      <c r="AB230" s="18">
        <v>0</v>
      </c>
    </row>
    <row r="231" spans="18:28" x14ac:dyDescent="0.35">
      <c r="R231" s="36" t="s">
        <v>261</v>
      </c>
      <c r="S231" s="36"/>
      <c r="T231" s="36"/>
      <c r="U231" s="36"/>
      <c r="V231" s="36"/>
      <c r="W231" s="37">
        <v>0</v>
      </c>
      <c r="X231" s="37"/>
      <c r="Y231" s="37"/>
      <c r="Z231" s="37"/>
      <c r="AA231" s="37"/>
      <c r="AB231" s="37">
        <v>0</v>
      </c>
    </row>
    <row r="232" spans="18:28" x14ac:dyDescent="0.35">
      <c r="R232" t="s">
        <v>268</v>
      </c>
      <c r="S232">
        <v>2021</v>
      </c>
      <c r="T232">
        <v>2</v>
      </c>
      <c r="U232" s="58">
        <v>44230</v>
      </c>
      <c r="V232" t="s">
        <v>262</v>
      </c>
      <c r="W232" s="18">
        <v>0</v>
      </c>
      <c r="X232" s="18"/>
      <c r="Y232" s="18"/>
      <c r="Z232" s="18"/>
      <c r="AA232" s="18"/>
      <c r="AB232" s="18">
        <v>0</v>
      </c>
    </row>
    <row r="233" spans="18:28" x14ac:dyDescent="0.35">
      <c r="U233" s="58">
        <v>44233</v>
      </c>
      <c r="V233" t="s">
        <v>267</v>
      </c>
      <c r="W233" s="18">
        <v>0</v>
      </c>
      <c r="X233" s="18"/>
      <c r="Y233" s="18"/>
      <c r="Z233" s="18"/>
      <c r="AA233" s="18"/>
      <c r="AB233" s="18">
        <v>0</v>
      </c>
    </row>
    <row r="234" spans="18:28" x14ac:dyDescent="0.35">
      <c r="T234">
        <v>3</v>
      </c>
      <c r="U234" s="58">
        <v>44280</v>
      </c>
      <c r="V234" t="s">
        <v>327</v>
      </c>
      <c r="W234" s="18">
        <v>0</v>
      </c>
      <c r="X234" s="18"/>
      <c r="Y234" s="18"/>
      <c r="Z234" s="18"/>
      <c r="AA234" s="18"/>
      <c r="AB234" s="18">
        <v>0</v>
      </c>
    </row>
    <row r="235" spans="18:28" x14ac:dyDescent="0.35">
      <c r="T235">
        <v>10</v>
      </c>
      <c r="U235" s="58">
        <v>44484</v>
      </c>
      <c r="V235" t="s">
        <v>426</v>
      </c>
      <c r="W235" s="18">
        <v>0</v>
      </c>
      <c r="X235" s="18"/>
      <c r="Y235" s="18"/>
      <c r="Z235" s="18"/>
      <c r="AA235" s="18"/>
      <c r="AB235" s="18">
        <v>0</v>
      </c>
    </row>
    <row r="236" spans="18:28" x14ac:dyDescent="0.35">
      <c r="S236">
        <v>2023</v>
      </c>
      <c r="T236">
        <v>1</v>
      </c>
      <c r="U236" s="58">
        <v>44937</v>
      </c>
      <c r="V236" t="s">
        <v>1187</v>
      </c>
      <c r="W236" s="18">
        <v>0</v>
      </c>
      <c r="X236" s="18"/>
      <c r="Y236" s="18"/>
      <c r="Z236" s="18"/>
      <c r="AA236" s="18"/>
      <c r="AB236" s="18">
        <v>0</v>
      </c>
    </row>
    <row r="237" spans="18:28" x14ac:dyDescent="0.35">
      <c r="R237" s="36" t="s">
        <v>269</v>
      </c>
      <c r="S237" s="36"/>
      <c r="T237" s="36"/>
      <c r="U237" s="36"/>
      <c r="V237" s="36"/>
      <c r="W237" s="37">
        <v>0</v>
      </c>
      <c r="X237" s="37"/>
      <c r="Y237" s="37"/>
      <c r="Z237" s="37"/>
      <c r="AA237" s="37"/>
      <c r="AB237" s="37">
        <v>0</v>
      </c>
    </row>
    <row r="238" spans="18:28" x14ac:dyDescent="0.35">
      <c r="R238" t="s">
        <v>286</v>
      </c>
      <c r="S238">
        <v>2021</v>
      </c>
      <c r="T238">
        <v>2</v>
      </c>
      <c r="U238" s="58">
        <v>44253</v>
      </c>
      <c r="V238" t="s">
        <v>284</v>
      </c>
      <c r="W238" s="18">
        <v>0</v>
      </c>
      <c r="X238" s="18"/>
      <c r="Y238" s="18"/>
      <c r="Z238" s="18"/>
      <c r="AA238" s="18"/>
      <c r="AB238" s="18">
        <v>0</v>
      </c>
    </row>
    <row r="239" spans="18:28" x14ac:dyDescent="0.35">
      <c r="T239">
        <v>4</v>
      </c>
      <c r="U239" s="58">
        <v>44294</v>
      </c>
      <c r="V239" t="s">
        <v>331</v>
      </c>
      <c r="W239" s="18">
        <v>0</v>
      </c>
      <c r="X239" s="18"/>
      <c r="Y239" s="18"/>
      <c r="Z239" s="18"/>
      <c r="AA239" s="18"/>
      <c r="AB239" s="18">
        <v>0</v>
      </c>
    </row>
    <row r="240" spans="18:28" x14ac:dyDescent="0.35">
      <c r="R240" s="36" t="s">
        <v>287</v>
      </c>
      <c r="S240" s="36"/>
      <c r="T240" s="36"/>
      <c r="U240" s="36"/>
      <c r="V240" s="36"/>
      <c r="W240" s="37">
        <v>0</v>
      </c>
      <c r="X240" s="37"/>
      <c r="Y240" s="37"/>
      <c r="Z240" s="37"/>
      <c r="AA240" s="37"/>
      <c r="AB240" s="37">
        <v>0</v>
      </c>
    </row>
    <row r="241" spans="18:28" x14ac:dyDescent="0.35">
      <c r="R241" t="s">
        <v>295</v>
      </c>
      <c r="S241">
        <v>2021</v>
      </c>
      <c r="T241">
        <v>3</v>
      </c>
      <c r="U241" s="58">
        <v>44265</v>
      </c>
      <c r="V241" t="s">
        <v>321</v>
      </c>
      <c r="W241" s="18">
        <v>0</v>
      </c>
      <c r="X241" s="18"/>
      <c r="Y241" s="18"/>
      <c r="Z241" s="18"/>
      <c r="AA241" s="18"/>
      <c r="AB241" s="18">
        <v>0</v>
      </c>
    </row>
    <row r="242" spans="18:28" x14ac:dyDescent="0.35">
      <c r="R242" s="36" t="s">
        <v>297</v>
      </c>
      <c r="S242" s="36"/>
      <c r="T242" s="36"/>
      <c r="U242" s="36"/>
      <c r="V242" s="36"/>
      <c r="W242" s="37">
        <v>0</v>
      </c>
      <c r="X242" s="37"/>
      <c r="Y242" s="37"/>
      <c r="Z242" s="37"/>
      <c r="AA242" s="37"/>
      <c r="AB242" s="37">
        <v>0</v>
      </c>
    </row>
    <row r="243" spans="18:28" x14ac:dyDescent="0.35">
      <c r="R243" t="s">
        <v>371</v>
      </c>
      <c r="S243">
        <v>2021</v>
      </c>
      <c r="T243">
        <v>9</v>
      </c>
      <c r="U243" s="58">
        <v>44440</v>
      </c>
      <c r="V243" t="s">
        <v>369</v>
      </c>
      <c r="W243" s="18">
        <v>0</v>
      </c>
      <c r="X243" s="18"/>
      <c r="Y243" s="18"/>
      <c r="Z243" s="18"/>
      <c r="AA243" s="18"/>
      <c r="AB243" s="18">
        <v>0</v>
      </c>
    </row>
    <row r="244" spans="18:28" x14ac:dyDescent="0.35">
      <c r="R244" s="36" t="s">
        <v>388</v>
      </c>
      <c r="S244" s="36"/>
      <c r="T244" s="36"/>
      <c r="U244" s="36"/>
      <c r="V244" s="36"/>
      <c r="W244" s="37">
        <v>0</v>
      </c>
      <c r="X244" s="37"/>
      <c r="Y244" s="37"/>
      <c r="Z244" s="37"/>
      <c r="AA244" s="37"/>
      <c r="AB244" s="37">
        <v>0</v>
      </c>
    </row>
    <row r="245" spans="18:28" x14ac:dyDescent="0.35">
      <c r="R245" t="s">
        <v>381</v>
      </c>
      <c r="S245">
        <v>2021</v>
      </c>
      <c r="T245">
        <v>9</v>
      </c>
      <c r="U245" s="58">
        <v>44460</v>
      </c>
      <c r="V245" t="s">
        <v>379</v>
      </c>
      <c r="W245" s="18">
        <v>0</v>
      </c>
      <c r="X245" s="18"/>
      <c r="Y245" s="18"/>
      <c r="Z245" s="18"/>
      <c r="AA245" s="18"/>
      <c r="AB245" s="18">
        <v>0</v>
      </c>
    </row>
    <row r="246" spans="18:28" x14ac:dyDescent="0.35">
      <c r="R246" s="36" t="s">
        <v>389</v>
      </c>
      <c r="S246" s="36"/>
      <c r="T246" s="36"/>
      <c r="U246" s="36"/>
      <c r="V246" s="36"/>
      <c r="W246" s="37">
        <v>0</v>
      </c>
      <c r="X246" s="37"/>
      <c r="Y246" s="37"/>
      <c r="Z246" s="37"/>
      <c r="AA246" s="37"/>
      <c r="AB246" s="37">
        <v>0</v>
      </c>
    </row>
    <row r="247" spans="18:28" x14ac:dyDescent="0.35">
      <c r="R247" t="s">
        <v>407</v>
      </c>
      <c r="S247">
        <v>2021</v>
      </c>
      <c r="T247">
        <v>10</v>
      </c>
      <c r="U247" s="58">
        <v>44471</v>
      </c>
      <c r="V247" t="s">
        <v>405</v>
      </c>
      <c r="W247" s="18">
        <v>0</v>
      </c>
      <c r="X247" s="18"/>
      <c r="Y247" s="18"/>
      <c r="Z247" s="18"/>
      <c r="AA247" s="18"/>
      <c r="AB247" s="18">
        <v>0</v>
      </c>
    </row>
    <row r="248" spans="18:28" x14ac:dyDescent="0.35">
      <c r="U248" s="58">
        <v>44474</v>
      </c>
      <c r="V248" t="s">
        <v>408</v>
      </c>
      <c r="W248" s="18">
        <v>0</v>
      </c>
      <c r="X248" s="18"/>
      <c r="Y248" s="18"/>
      <c r="Z248" s="18"/>
      <c r="AA248" s="18"/>
      <c r="AB248" s="18">
        <v>0</v>
      </c>
    </row>
    <row r="249" spans="18:28" x14ac:dyDescent="0.35">
      <c r="U249" s="58">
        <v>44482</v>
      </c>
      <c r="V249" t="s">
        <v>422</v>
      </c>
      <c r="W249" s="18">
        <v>0</v>
      </c>
      <c r="X249" s="18"/>
      <c r="Y249" s="18"/>
      <c r="Z249" s="18"/>
      <c r="AA249" s="18"/>
      <c r="AB249" s="18">
        <v>0</v>
      </c>
    </row>
    <row r="250" spans="18:28" x14ac:dyDescent="0.35">
      <c r="U250" s="58">
        <v>44483</v>
      </c>
      <c r="V250" t="s">
        <v>423</v>
      </c>
      <c r="W250" s="18">
        <v>0</v>
      </c>
      <c r="X250" s="18"/>
      <c r="Y250" s="18"/>
      <c r="Z250" s="18"/>
      <c r="AA250" s="18"/>
      <c r="AB250" s="18">
        <v>0</v>
      </c>
    </row>
    <row r="251" spans="18:28" x14ac:dyDescent="0.35">
      <c r="U251" s="58">
        <v>44497</v>
      </c>
      <c r="V251" t="s">
        <v>454</v>
      </c>
      <c r="W251" s="18">
        <v>0</v>
      </c>
      <c r="X251" s="18"/>
      <c r="Y251" s="18"/>
      <c r="Z251" s="18"/>
      <c r="AA251" s="18"/>
      <c r="AB251" s="18">
        <v>0</v>
      </c>
    </row>
    <row r="252" spans="18:28" x14ac:dyDescent="0.35">
      <c r="T252">
        <v>11</v>
      </c>
      <c r="U252" s="58">
        <v>44502</v>
      </c>
      <c r="V252" t="s">
        <v>464</v>
      </c>
      <c r="W252" s="18">
        <v>0</v>
      </c>
      <c r="X252" s="18"/>
      <c r="Y252" s="18"/>
      <c r="Z252" s="18"/>
      <c r="AA252" s="18"/>
      <c r="AB252" s="18">
        <v>0</v>
      </c>
    </row>
    <row r="253" spans="18:28" x14ac:dyDescent="0.35">
      <c r="U253" s="58">
        <v>44513</v>
      </c>
      <c r="V253" t="s">
        <v>485</v>
      </c>
      <c r="W253" s="18">
        <v>0</v>
      </c>
      <c r="X253" s="18"/>
      <c r="Y253" s="18"/>
      <c r="Z253" s="18"/>
      <c r="AA253" s="18"/>
      <c r="AB253" s="18">
        <v>0</v>
      </c>
    </row>
    <row r="254" spans="18:28" x14ac:dyDescent="0.35">
      <c r="U254" s="58">
        <v>44526</v>
      </c>
      <c r="V254" t="s">
        <v>489</v>
      </c>
      <c r="W254" s="18">
        <v>0</v>
      </c>
      <c r="X254" s="18"/>
      <c r="Y254" s="18"/>
      <c r="Z254" s="18"/>
      <c r="AA254" s="18"/>
      <c r="AB254" s="18">
        <v>0</v>
      </c>
    </row>
    <row r="255" spans="18:28" x14ac:dyDescent="0.35">
      <c r="V255" t="s">
        <v>490</v>
      </c>
      <c r="W255" s="18">
        <v>0</v>
      </c>
      <c r="X255" s="18"/>
      <c r="Y255" s="18"/>
      <c r="Z255" s="18"/>
      <c r="AA255" s="18"/>
      <c r="AB255" s="18">
        <v>0</v>
      </c>
    </row>
    <row r="256" spans="18:28" x14ac:dyDescent="0.35">
      <c r="T256">
        <v>12</v>
      </c>
      <c r="U256" s="58">
        <v>44561</v>
      </c>
      <c r="V256" t="s">
        <v>545</v>
      </c>
      <c r="W256" s="18">
        <v>0</v>
      </c>
      <c r="X256" s="18"/>
      <c r="Y256" s="18"/>
      <c r="Z256" s="18"/>
      <c r="AA256" s="18"/>
      <c r="AB256" s="18">
        <v>0</v>
      </c>
    </row>
    <row r="257" spans="19:28" x14ac:dyDescent="0.35">
      <c r="S257">
        <v>2022</v>
      </c>
      <c r="T257">
        <v>1</v>
      </c>
      <c r="U257" s="58">
        <v>44567</v>
      </c>
      <c r="V257" t="s">
        <v>556</v>
      </c>
      <c r="W257" s="18">
        <v>0</v>
      </c>
      <c r="X257" s="18"/>
      <c r="Y257" s="18"/>
      <c r="Z257" s="18"/>
      <c r="AA257" s="18"/>
      <c r="AB257" s="18">
        <v>0</v>
      </c>
    </row>
    <row r="258" spans="19:28" x14ac:dyDescent="0.35">
      <c r="U258" s="58">
        <v>44574</v>
      </c>
      <c r="V258" t="s">
        <v>566</v>
      </c>
      <c r="W258" s="18">
        <v>0</v>
      </c>
      <c r="X258" s="18"/>
      <c r="Y258" s="18"/>
      <c r="Z258" s="18"/>
      <c r="AA258" s="18"/>
      <c r="AB258" s="18">
        <v>0</v>
      </c>
    </row>
    <row r="259" spans="19:28" x14ac:dyDescent="0.35">
      <c r="U259" s="58">
        <v>44583</v>
      </c>
      <c r="V259" t="s">
        <v>574</v>
      </c>
      <c r="W259" s="18">
        <v>0</v>
      </c>
      <c r="X259" s="18"/>
      <c r="Y259" s="18"/>
      <c r="Z259" s="18"/>
      <c r="AA259" s="18"/>
      <c r="AB259" s="18">
        <v>0</v>
      </c>
    </row>
    <row r="260" spans="19:28" x14ac:dyDescent="0.35">
      <c r="T260">
        <v>2</v>
      </c>
      <c r="U260" s="58">
        <v>44602</v>
      </c>
      <c r="V260" t="s">
        <v>610</v>
      </c>
      <c r="W260" s="18">
        <v>0</v>
      </c>
      <c r="X260" s="18"/>
      <c r="Y260" s="18"/>
      <c r="Z260" s="18"/>
      <c r="AA260" s="18"/>
      <c r="AB260" s="18">
        <v>0</v>
      </c>
    </row>
    <row r="261" spans="19:28" x14ac:dyDescent="0.35">
      <c r="U261" s="58">
        <v>44614</v>
      </c>
      <c r="V261" t="s">
        <v>617</v>
      </c>
      <c r="W261" s="18">
        <v>0</v>
      </c>
      <c r="X261" s="18"/>
      <c r="Y261" s="18"/>
      <c r="Z261" s="18"/>
      <c r="AA261" s="18"/>
      <c r="AB261" s="18">
        <v>0</v>
      </c>
    </row>
    <row r="262" spans="19:28" x14ac:dyDescent="0.35">
      <c r="T262">
        <v>3</v>
      </c>
      <c r="U262" s="58">
        <v>44631</v>
      </c>
      <c r="V262" t="s">
        <v>652</v>
      </c>
      <c r="W262" s="18">
        <v>0</v>
      </c>
      <c r="X262" s="18"/>
      <c r="Y262" s="18"/>
      <c r="Z262" s="18"/>
      <c r="AA262" s="18"/>
      <c r="AB262" s="18">
        <v>0</v>
      </c>
    </row>
    <row r="263" spans="19:28" x14ac:dyDescent="0.35">
      <c r="U263" s="58">
        <v>44637</v>
      </c>
      <c r="V263" t="s">
        <v>658</v>
      </c>
      <c r="W263" s="18">
        <v>0</v>
      </c>
      <c r="X263" s="18"/>
      <c r="Y263" s="18"/>
      <c r="Z263" s="18"/>
      <c r="AA263" s="18"/>
      <c r="AB263" s="18">
        <v>0</v>
      </c>
    </row>
    <row r="264" spans="19:28" x14ac:dyDescent="0.35">
      <c r="T264">
        <v>5</v>
      </c>
      <c r="U264" s="58">
        <v>44704</v>
      </c>
      <c r="V264" t="s">
        <v>803</v>
      </c>
      <c r="W264" s="18">
        <v>0</v>
      </c>
      <c r="X264" s="18"/>
      <c r="Y264" s="18"/>
      <c r="Z264" s="18"/>
      <c r="AA264" s="18"/>
      <c r="AB264" s="18">
        <v>0</v>
      </c>
    </row>
    <row r="265" spans="19:28" x14ac:dyDescent="0.35">
      <c r="T265">
        <v>6</v>
      </c>
      <c r="U265" s="58">
        <v>44740</v>
      </c>
      <c r="V265" t="s">
        <v>855</v>
      </c>
      <c r="W265" s="18">
        <v>0</v>
      </c>
      <c r="X265" s="18"/>
      <c r="Y265" s="18"/>
      <c r="Z265" s="18"/>
      <c r="AA265" s="18"/>
      <c r="AB265" s="18">
        <v>0</v>
      </c>
    </row>
    <row r="266" spans="19:28" x14ac:dyDescent="0.35">
      <c r="T266">
        <v>7</v>
      </c>
      <c r="U266" s="58">
        <v>44754</v>
      </c>
      <c r="V266" t="s">
        <v>866</v>
      </c>
      <c r="W266" s="18">
        <v>0</v>
      </c>
      <c r="X266" s="18"/>
      <c r="Y266" s="18"/>
      <c r="Z266" s="18"/>
      <c r="AA266" s="18"/>
      <c r="AB266" s="18">
        <v>0</v>
      </c>
    </row>
    <row r="267" spans="19:28" x14ac:dyDescent="0.35">
      <c r="T267">
        <v>8</v>
      </c>
      <c r="U267" s="58">
        <v>44798</v>
      </c>
      <c r="V267" t="s">
        <v>924</v>
      </c>
      <c r="W267" s="18">
        <v>0</v>
      </c>
      <c r="X267" s="18"/>
      <c r="Y267" s="18"/>
      <c r="Z267" s="18"/>
      <c r="AA267" s="18"/>
      <c r="AB267" s="18">
        <v>0</v>
      </c>
    </row>
    <row r="268" spans="19:28" x14ac:dyDescent="0.35">
      <c r="U268" s="58">
        <v>44799</v>
      </c>
      <c r="V268" t="s">
        <v>924</v>
      </c>
      <c r="W268" s="18">
        <v>0</v>
      </c>
      <c r="X268" s="18"/>
      <c r="Y268" s="18"/>
      <c r="Z268" s="18"/>
      <c r="AA268" s="18"/>
      <c r="AB268" s="18">
        <v>0</v>
      </c>
    </row>
    <row r="269" spans="19:28" x14ac:dyDescent="0.35">
      <c r="T269">
        <v>9</v>
      </c>
      <c r="U269" s="58">
        <v>44827</v>
      </c>
      <c r="V269" t="s">
        <v>952</v>
      </c>
      <c r="W269" s="18">
        <v>0</v>
      </c>
      <c r="X269" s="18"/>
      <c r="Y269" s="18"/>
      <c r="Z269" s="18"/>
      <c r="AA269" s="18"/>
      <c r="AB269" s="18">
        <v>0</v>
      </c>
    </row>
    <row r="270" spans="19:28" x14ac:dyDescent="0.35">
      <c r="T270">
        <v>10</v>
      </c>
      <c r="U270" s="58">
        <v>44845</v>
      </c>
      <c r="V270" t="s">
        <v>1007</v>
      </c>
      <c r="W270" s="18">
        <v>0</v>
      </c>
      <c r="X270" s="18"/>
      <c r="Y270" s="18"/>
      <c r="Z270" s="18"/>
      <c r="AA270" s="18"/>
      <c r="AB270" s="18">
        <v>0</v>
      </c>
    </row>
    <row r="271" spans="19:28" x14ac:dyDescent="0.35">
      <c r="T271">
        <v>11</v>
      </c>
      <c r="U271" s="58">
        <v>44880</v>
      </c>
      <c r="V271" t="s">
        <v>1075</v>
      </c>
      <c r="W271" s="18">
        <v>0</v>
      </c>
      <c r="X271" s="18"/>
      <c r="Y271" s="18"/>
      <c r="Z271" s="18"/>
      <c r="AA271" s="18"/>
      <c r="AB271" s="18">
        <v>0</v>
      </c>
    </row>
    <row r="272" spans="19:28" x14ac:dyDescent="0.35">
      <c r="U272" t="s">
        <v>1078</v>
      </c>
      <c r="V272" t="s">
        <v>1076</v>
      </c>
      <c r="W272" s="18">
        <v>0</v>
      </c>
      <c r="X272" s="18"/>
      <c r="Y272" s="18"/>
      <c r="Z272" s="18"/>
      <c r="AA272" s="18"/>
      <c r="AB272" s="18">
        <v>0</v>
      </c>
    </row>
    <row r="273" spans="18:28" x14ac:dyDescent="0.35">
      <c r="T273">
        <v>12</v>
      </c>
      <c r="U273" t="s">
        <v>1143</v>
      </c>
      <c r="V273" t="s">
        <v>1142</v>
      </c>
      <c r="W273" s="18">
        <v>4524.2999999999993</v>
      </c>
      <c r="X273" s="18"/>
      <c r="Y273" s="18"/>
      <c r="Z273" s="18"/>
      <c r="AA273" s="18"/>
      <c r="AB273" s="18">
        <v>4524.2999999999993</v>
      </c>
    </row>
    <row r="274" spans="18:28" x14ac:dyDescent="0.35">
      <c r="T274">
        <v>4</v>
      </c>
      <c r="U274" s="58">
        <v>44659</v>
      </c>
      <c r="V274" t="s">
        <v>695</v>
      </c>
      <c r="W274" s="18">
        <v>0</v>
      </c>
      <c r="X274" s="18"/>
      <c r="Y274" s="18"/>
      <c r="Z274" s="18"/>
      <c r="AA274" s="18"/>
      <c r="AB274" s="18">
        <v>0</v>
      </c>
    </row>
    <row r="275" spans="18:28" x14ac:dyDescent="0.35">
      <c r="U275" s="58">
        <v>44679</v>
      </c>
      <c r="V275" t="s">
        <v>735</v>
      </c>
      <c r="W275" s="18">
        <v>0</v>
      </c>
      <c r="X275" s="18"/>
      <c r="Y275" s="18"/>
      <c r="Z275" s="18"/>
      <c r="AA275" s="18"/>
      <c r="AB275" s="18">
        <v>0</v>
      </c>
    </row>
    <row r="276" spans="18:28" x14ac:dyDescent="0.35">
      <c r="S276">
        <v>2023</v>
      </c>
      <c r="T276">
        <v>1</v>
      </c>
      <c r="U276" s="58">
        <v>44946</v>
      </c>
      <c r="V276" t="s">
        <v>1204</v>
      </c>
      <c r="W276" s="18">
        <v>6152.1</v>
      </c>
      <c r="X276" s="18"/>
      <c r="Y276" s="18"/>
      <c r="Z276" s="18"/>
      <c r="AA276" s="18"/>
      <c r="AB276" s="18">
        <v>6152.1</v>
      </c>
    </row>
    <row r="277" spans="18:28" x14ac:dyDescent="0.35">
      <c r="R277" s="36" t="s">
        <v>428</v>
      </c>
      <c r="S277" s="36"/>
      <c r="T277" s="36"/>
      <c r="U277" s="36"/>
      <c r="V277" s="36"/>
      <c r="W277" s="37">
        <v>10676.4</v>
      </c>
      <c r="X277" s="37"/>
      <c r="Y277" s="37"/>
      <c r="Z277" s="37"/>
      <c r="AA277" s="37"/>
      <c r="AB277" s="37">
        <v>10676.4</v>
      </c>
    </row>
    <row r="278" spans="18:28" x14ac:dyDescent="0.35">
      <c r="R278" t="s">
        <v>416</v>
      </c>
      <c r="S278">
        <v>2021</v>
      </c>
      <c r="T278">
        <v>10</v>
      </c>
      <c r="U278" s="58">
        <v>44478</v>
      </c>
      <c r="V278" t="s">
        <v>414</v>
      </c>
      <c r="W278" s="18">
        <v>0</v>
      </c>
      <c r="X278" s="18"/>
      <c r="Y278" s="18"/>
      <c r="Z278" s="18"/>
      <c r="AA278" s="18"/>
      <c r="AB278" s="18">
        <v>0</v>
      </c>
    </row>
    <row r="279" spans="18:28" x14ac:dyDescent="0.35">
      <c r="U279" s="58">
        <v>44481</v>
      </c>
      <c r="V279" t="s">
        <v>418</v>
      </c>
      <c r="W279" s="18">
        <v>0</v>
      </c>
      <c r="X279" s="18"/>
      <c r="Y279" s="18"/>
      <c r="Z279" s="18"/>
      <c r="AA279" s="18"/>
      <c r="AB279" s="18">
        <v>0</v>
      </c>
    </row>
    <row r="280" spans="18:28" x14ac:dyDescent="0.35">
      <c r="U280" s="58">
        <v>44484</v>
      </c>
      <c r="V280" t="s">
        <v>431</v>
      </c>
      <c r="W280" s="18">
        <v>0</v>
      </c>
      <c r="X280" s="18"/>
      <c r="Y280" s="18"/>
      <c r="Z280" s="18"/>
      <c r="AA280" s="18"/>
      <c r="AB280" s="18">
        <v>0</v>
      </c>
    </row>
    <row r="281" spans="18:28" x14ac:dyDescent="0.35">
      <c r="U281" s="58">
        <v>44487</v>
      </c>
      <c r="V281" t="s">
        <v>432</v>
      </c>
      <c r="W281" s="18">
        <v>0</v>
      </c>
      <c r="X281" s="18"/>
      <c r="Y281" s="18"/>
      <c r="Z281" s="18"/>
      <c r="AA281" s="18"/>
      <c r="AB281" s="18">
        <v>0</v>
      </c>
    </row>
    <row r="282" spans="18:28" x14ac:dyDescent="0.35">
      <c r="U282" s="58">
        <v>44488</v>
      </c>
      <c r="V282" t="s">
        <v>433</v>
      </c>
      <c r="W282" s="18">
        <v>0</v>
      </c>
      <c r="X282" s="18"/>
      <c r="Y282" s="18"/>
      <c r="Z282" s="18"/>
      <c r="AA282" s="18"/>
      <c r="AB282" s="18">
        <v>0</v>
      </c>
    </row>
    <row r="283" spans="18:28" x14ac:dyDescent="0.35">
      <c r="U283" s="58">
        <v>44489</v>
      </c>
      <c r="V283" t="s">
        <v>434</v>
      </c>
      <c r="W283" s="18">
        <v>0</v>
      </c>
      <c r="X283" s="18"/>
      <c r="Y283" s="18"/>
      <c r="Z283" s="18"/>
      <c r="AA283" s="18"/>
      <c r="AB283" s="18">
        <v>0</v>
      </c>
    </row>
    <row r="284" spans="18:28" x14ac:dyDescent="0.35">
      <c r="U284" s="58">
        <v>44495</v>
      </c>
      <c r="V284" t="s">
        <v>450</v>
      </c>
      <c r="W284" s="18">
        <v>0</v>
      </c>
      <c r="X284" s="18"/>
      <c r="Y284" s="18"/>
      <c r="Z284" s="18"/>
      <c r="AA284" s="18"/>
      <c r="AB284" s="18">
        <v>0</v>
      </c>
    </row>
    <row r="285" spans="18:28" x14ac:dyDescent="0.35">
      <c r="U285" s="58">
        <v>44496</v>
      </c>
      <c r="V285" t="s">
        <v>452</v>
      </c>
      <c r="W285" s="18">
        <v>0</v>
      </c>
      <c r="X285" s="18"/>
      <c r="Y285" s="18"/>
      <c r="Z285" s="18"/>
      <c r="AA285" s="18"/>
      <c r="AB285" s="18">
        <v>0</v>
      </c>
    </row>
    <row r="286" spans="18:28" x14ac:dyDescent="0.35">
      <c r="T286">
        <v>11</v>
      </c>
      <c r="U286" s="58">
        <v>44503</v>
      </c>
      <c r="V286" t="s">
        <v>466</v>
      </c>
      <c r="W286" s="18">
        <v>0</v>
      </c>
      <c r="X286" s="18"/>
      <c r="Y286" s="18"/>
      <c r="Z286" s="18"/>
      <c r="AA286" s="18"/>
      <c r="AB286" s="18">
        <v>0</v>
      </c>
    </row>
    <row r="287" spans="18:28" x14ac:dyDescent="0.35">
      <c r="U287" s="58">
        <v>44506</v>
      </c>
      <c r="V287" t="s">
        <v>471</v>
      </c>
      <c r="W287" s="18">
        <v>0</v>
      </c>
      <c r="X287" s="18"/>
      <c r="Y287" s="18"/>
      <c r="Z287" s="18"/>
      <c r="AA287" s="18"/>
      <c r="AB287" s="18">
        <v>0</v>
      </c>
    </row>
    <row r="288" spans="18:28" x14ac:dyDescent="0.35">
      <c r="U288" s="58">
        <v>44511</v>
      </c>
      <c r="V288" t="s">
        <v>481</v>
      </c>
      <c r="W288" s="18">
        <v>0</v>
      </c>
      <c r="X288" s="18"/>
      <c r="Y288" s="18"/>
      <c r="Z288" s="18"/>
      <c r="AA288" s="18"/>
      <c r="AB288" s="18">
        <v>0</v>
      </c>
    </row>
    <row r="289" spans="19:28" x14ac:dyDescent="0.35">
      <c r="V289" t="s">
        <v>483</v>
      </c>
      <c r="W289" s="18">
        <v>0</v>
      </c>
      <c r="X289" s="18"/>
      <c r="Y289" s="18"/>
      <c r="Z289" s="18"/>
      <c r="AA289" s="18"/>
      <c r="AB289" s="18">
        <v>0</v>
      </c>
    </row>
    <row r="290" spans="19:28" x14ac:dyDescent="0.35">
      <c r="T290">
        <v>12</v>
      </c>
      <c r="U290" s="58">
        <v>44537</v>
      </c>
      <c r="V290" t="s">
        <v>509</v>
      </c>
      <c r="W290" s="18">
        <v>0</v>
      </c>
      <c r="X290" s="18"/>
      <c r="Y290" s="18"/>
      <c r="Z290" s="18"/>
      <c r="AA290" s="18"/>
      <c r="AB290" s="18">
        <v>0</v>
      </c>
    </row>
    <row r="291" spans="19:28" x14ac:dyDescent="0.35">
      <c r="U291" s="58">
        <v>44540</v>
      </c>
      <c r="V291" t="s">
        <v>512</v>
      </c>
      <c r="W291" s="18">
        <v>0</v>
      </c>
      <c r="X291" s="18"/>
      <c r="Y291" s="18"/>
      <c r="Z291" s="18"/>
      <c r="AA291" s="18"/>
      <c r="AB291" s="18">
        <v>0</v>
      </c>
    </row>
    <row r="292" spans="19:28" x14ac:dyDescent="0.35">
      <c r="U292" s="58">
        <v>44550</v>
      </c>
      <c r="V292" t="s">
        <v>520</v>
      </c>
      <c r="W292" s="18">
        <v>0</v>
      </c>
      <c r="X292" s="18"/>
      <c r="Y292" s="18"/>
      <c r="Z292" s="18"/>
      <c r="AA292" s="18"/>
      <c r="AB292" s="18">
        <v>0</v>
      </c>
    </row>
    <row r="293" spans="19:28" x14ac:dyDescent="0.35">
      <c r="U293" s="58">
        <v>44552</v>
      </c>
      <c r="V293" t="s">
        <v>531</v>
      </c>
      <c r="W293" s="18">
        <v>0</v>
      </c>
      <c r="X293" s="18"/>
      <c r="Y293" s="18"/>
      <c r="Z293" s="18"/>
      <c r="AA293" s="18"/>
      <c r="AB293" s="18">
        <v>0</v>
      </c>
    </row>
    <row r="294" spans="19:28" x14ac:dyDescent="0.35">
      <c r="U294" s="58">
        <v>44554</v>
      </c>
      <c r="V294" t="s">
        <v>538</v>
      </c>
      <c r="W294" s="18">
        <v>0</v>
      </c>
      <c r="X294" s="18"/>
      <c r="Y294" s="18"/>
      <c r="Z294" s="18"/>
      <c r="AA294" s="18"/>
      <c r="AB294" s="18">
        <v>0</v>
      </c>
    </row>
    <row r="295" spans="19:28" x14ac:dyDescent="0.35">
      <c r="U295" s="58">
        <v>44557</v>
      </c>
      <c r="V295" t="s">
        <v>539</v>
      </c>
      <c r="W295" s="18">
        <v>0</v>
      </c>
      <c r="X295" s="18"/>
      <c r="Y295" s="18"/>
      <c r="Z295" s="18"/>
      <c r="AA295" s="18"/>
      <c r="AB295" s="18">
        <v>0</v>
      </c>
    </row>
    <row r="296" spans="19:28" x14ac:dyDescent="0.35">
      <c r="U296" s="58">
        <v>44560</v>
      </c>
      <c r="V296" t="s">
        <v>541</v>
      </c>
      <c r="W296" s="18">
        <v>0</v>
      </c>
      <c r="X296" s="18"/>
      <c r="Y296" s="18"/>
      <c r="Z296" s="18"/>
      <c r="AA296" s="18"/>
      <c r="AB296" s="18">
        <v>0</v>
      </c>
    </row>
    <row r="297" spans="19:28" x14ac:dyDescent="0.35">
      <c r="S297">
        <v>2022</v>
      </c>
      <c r="T297">
        <v>1</v>
      </c>
      <c r="U297" s="58">
        <v>44564</v>
      </c>
      <c r="V297" t="s">
        <v>555</v>
      </c>
      <c r="W297" s="18">
        <v>0</v>
      </c>
      <c r="X297" s="18"/>
      <c r="Y297" s="18"/>
      <c r="Z297" s="18"/>
      <c r="AA297" s="18"/>
      <c r="AB297" s="18">
        <v>0</v>
      </c>
    </row>
    <row r="298" spans="19:28" x14ac:dyDescent="0.35">
      <c r="U298" s="58">
        <v>44568</v>
      </c>
      <c r="V298" t="s">
        <v>557</v>
      </c>
      <c r="W298" s="18">
        <v>0</v>
      </c>
      <c r="X298" s="18"/>
      <c r="Y298" s="18"/>
      <c r="Z298" s="18"/>
      <c r="AA298" s="18"/>
      <c r="AB298" s="18">
        <v>0</v>
      </c>
    </row>
    <row r="299" spans="19:28" x14ac:dyDescent="0.35">
      <c r="U299" s="58">
        <v>44569</v>
      </c>
      <c r="V299" t="s">
        <v>558</v>
      </c>
      <c r="W299" s="18">
        <v>0</v>
      </c>
      <c r="X299" s="18"/>
      <c r="Y299" s="18"/>
      <c r="Z299" s="18"/>
      <c r="AA299" s="18"/>
      <c r="AB299" s="18">
        <v>0</v>
      </c>
    </row>
    <row r="300" spans="19:28" x14ac:dyDescent="0.35">
      <c r="U300" s="58">
        <v>44574</v>
      </c>
      <c r="V300" t="s">
        <v>567</v>
      </c>
      <c r="W300" s="18">
        <v>0</v>
      </c>
      <c r="X300" s="18"/>
      <c r="Y300" s="18"/>
      <c r="Z300" s="18"/>
      <c r="AA300" s="18"/>
      <c r="AB300" s="18">
        <v>0</v>
      </c>
    </row>
    <row r="301" spans="19:28" x14ac:dyDescent="0.35">
      <c r="U301" s="58">
        <v>44579</v>
      </c>
      <c r="V301" t="s">
        <v>573</v>
      </c>
      <c r="W301" s="18">
        <v>0</v>
      </c>
      <c r="X301" s="18"/>
      <c r="Y301" s="18"/>
      <c r="Z301" s="18"/>
      <c r="AA301" s="18"/>
      <c r="AB301" s="18">
        <v>0</v>
      </c>
    </row>
    <row r="302" spans="19:28" x14ac:dyDescent="0.35">
      <c r="T302">
        <v>2</v>
      </c>
      <c r="U302" s="58">
        <v>44616</v>
      </c>
      <c r="V302" t="s">
        <v>618</v>
      </c>
      <c r="W302" s="18">
        <v>0</v>
      </c>
      <c r="X302" s="18"/>
      <c r="Y302" s="18"/>
      <c r="Z302" s="18"/>
      <c r="AA302" s="18"/>
      <c r="AB302" s="18">
        <v>0</v>
      </c>
    </row>
    <row r="303" spans="19:28" x14ac:dyDescent="0.35">
      <c r="U303" s="58">
        <v>44618</v>
      </c>
      <c r="V303" t="s">
        <v>619</v>
      </c>
      <c r="W303" s="18">
        <v>0</v>
      </c>
      <c r="X303" s="18"/>
      <c r="Y303" s="18"/>
      <c r="Z303" s="18"/>
      <c r="AA303" s="18"/>
      <c r="AB303" s="18">
        <v>0</v>
      </c>
    </row>
    <row r="304" spans="19:28" x14ac:dyDescent="0.35">
      <c r="T304">
        <v>3</v>
      </c>
      <c r="U304" s="58">
        <v>44634</v>
      </c>
      <c r="V304" t="s">
        <v>655</v>
      </c>
      <c r="W304" s="18">
        <v>0</v>
      </c>
      <c r="X304" s="18"/>
      <c r="Y304" s="18"/>
      <c r="Z304" s="18"/>
      <c r="AA304" s="18"/>
      <c r="AB304" s="18">
        <v>0</v>
      </c>
    </row>
    <row r="305" spans="20:28" x14ac:dyDescent="0.35">
      <c r="U305" s="58">
        <v>44635</v>
      </c>
      <c r="V305" t="s">
        <v>657</v>
      </c>
      <c r="W305" s="18">
        <v>0</v>
      </c>
      <c r="X305" s="18"/>
      <c r="Y305" s="18"/>
      <c r="Z305" s="18"/>
      <c r="AA305" s="18"/>
      <c r="AB305" s="18">
        <v>0</v>
      </c>
    </row>
    <row r="306" spans="20:28" x14ac:dyDescent="0.35">
      <c r="U306" s="58">
        <v>44638</v>
      </c>
      <c r="V306" t="s">
        <v>659</v>
      </c>
      <c r="W306" s="18">
        <v>0</v>
      </c>
      <c r="X306" s="18"/>
      <c r="Y306" s="18"/>
      <c r="Z306" s="18"/>
      <c r="AA306" s="18"/>
      <c r="AB306" s="18">
        <v>0</v>
      </c>
    </row>
    <row r="307" spans="20:28" x14ac:dyDescent="0.35">
      <c r="U307" s="58">
        <v>44643</v>
      </c>
      <c r="V307" t="s">
        <v>662</v>
      </c>
      <c r="W307" s="18">
        <v>0</v>
      </c>
      <c r="X307" s="18"/>
      <c r="Y307" s="18"/>
      <c r="Z307" s="18"/>
      <c r="AA307" s="18"/>
      <c r="AB307" s="18">
        <v>0</v>
      </c>
    </row>
    <row r="308" spans="20:28" x14ac:dyDescent="0.35">
      <c r="U308" s="58">
        <v>44645</v>
      </c>
      <c r="V308" t="s">
        <v>669</v>
      </c>
      <c r="W308" s="18">
        <v>0</v>
      </c>
      <c r="X308" s="18"/>
      <c r="Y308" s="18"/>
      <c r="Z308" s="18"/>
      <c r="AA308" s="18"/>
      <c r="AB308" s="18">
        <v>0</v>
      </c>
    </row>
    <row r="309" spans="20:28" x14ac:dyDescent="0.35">
      <c r="U309" s="58">
        <v>44649</v>
      </c>
      <c r="V309" t="s">
        <v>671</v>
      </c>
      <c r="W309" s="18">
        <v>0</v>
      </c>
      <c r="X309" s="18"/>
      <c r="Y309" s="18"/>
      <c r="Z309" s="18"/>
      <c r="AA309" s="18"/>
      <c r="AB309" s="18">
        <v>0</v>
      </c>
    </row>
    <row r="310" spans="20:28" x14ac:dyDescent="0.35">
      <c r="T310">
        <v>5</v>
      </c>
      <c r="U310" s="58">
        <v>44687</v>
      </c>
      <c r="V310" t="s">
        <v>771</v>
      </c>
      <c r="W310" s="18">
        <v>0</v>
      </c>
      <c r="X310" s="18"/>
      <c r="Y310" s="18"/>
      <c r="Z310" s="18"/>
      <c r="AA310" s="18"/>
      <c r="AB310" s="18">
        <v>0</v>
      </c>
    </row>
    <row r="311" spans="20:28" x14ac:dyDescent="0.35">
      <c r="U311" s="58">
        <v>44688</v>
      </c>
      <c r="V311" t="s">
        <v>773</v>
      </c>
      <c r="W311" s="18">
        <v>0</v>
      </c>
      <c r="X311" s="18"/>
      <c r="Y311" s="18"/>
      <c r="Z311" s="18"/>
      <c r="AA311" s="18"/>
      <c r="AB311" s="18">
        <v>0</v>
      </c>
    </row>
    <row r="312" spans="20:28" x14ac:dyDescent="0.35">
      <c r="U312" s="58">
        <v>44695</v>
      </c>
      <c r="V312" t="s">
        <v>786</v>
      </c>
      <c r="W312" s="18">
        <v>0</v>
      </c>
      <c r="X312" s="18"/>
      <c r="Y312" s="18"/>
      <c r="Z312" s="18"/>
      <c r="AA312" s="18"/>
      <c r="AB312" s="18">
        <v>0</v>
      </c>
    </row>
    <row r="313" spans="20:28" x14ac:dyDescent="0.35">
      <c r="U313" s="58">
        <v>44699</v>
      </c>
      <c r="V313" t="s">
        <v>789</v>
      </c>
      <c r="W313" s="18">
        <v>0</v>
      </c>
      <c r="X313" s="18"/>
      <c r="Y313" s="18"/>
      <c r="Z313" s="18"/>
      <c r="AA313" s="18"/>
      <c r="AB313" s="18">
        <v>0</v>
      </c>
    </row>
    <row r="314" spans="20:28" x14ac:dyDescent="0.35">
      <c r="U314" s="58">
        <v>44701</v>
      </c>
      <c r="V314" t="s">
        <v>792</v>
      </c>
      <c r="W314" s="18">
        <v>0</v>
      </c>
      <c r="X314" s="18"/>
      <c r="Y314" s="18"/>
      <c r="Z314" s="18"/>
      <c r="AA314" s="18"/>
      <c r="AB314" s="18">
        <v>0</v>
      </c>
    </row>
    <row r="315" spans="20:28" x14ac:dyDescent="0.35">
      <c r="U315" s="58">
        <v>44702</v>
      </c>
      <c r="V315" t="s">
        <v>798</v>
      </c>
      <c r="W315" s="18">
        <v>0</v>
      </c>
      <c r="X315" s="18"/>
      <c r="Y315" s="18"/>
      <c r="Z315" s="18"/>
      <c r="AA315" s="18"/>
      <c r="AB315" s="18">
        <v>0</v>
      </c>
    </row>
    <row r="316" spans="20:28" x14ac:dyDescent="0.35">
      <c r="U316" s="58">
        <v>44704</v>
      </c>
      <c r="V316" t="s">
        <v>802</v>
      </c>
      <c r="W316" s="18">
        <v>0</v>
      </c>
      <c r="X316" s="18"/>
      <c r="Y316" s="18"/>
      <c r="Z316" s="18"/>
      <c r="AA316" s="18"/>
      <c r="AB316" s="18">
        <v>0</v>
      </c>
    </row>
    <row r="317" spans="20:28" x14ac:dyDescent="0.35">
      <c r="U317" s="58">
        <v>44706</v>
      </c>
      <c r="V317" t="s">
        <v>805</v>
      </c>
      <c r="W317" s="18">
        <v>0</v>
      </c>
      <c r="X317" s="18"/>
      <c r="Y317" s="18"/>
      <c r="Z317" s="18"/>
      <c r="AA317" s="18"/>
      <c r="AB317" s="18">
        <v>0</v>
      </c>
    </row>
    <row r="318" spans="20:28" x14ac:dyDescent="0.35">
      <c r="T318">
        <v>6</v>
      </c>
      <c r="U318" s="58">
        <v>44714</v>
      </c>
      <c r="V318" t="s">
        <v>835</v>
      </c>
      <c r="W318" s="18">
        <v>0</v>
      </c>
      <c r="X318" s="18"/>
      <c r="Y318" s="18"/>
      <c r="Z318" s="18"/>
      <c r="AA318" s="18"/>
      <c r="AB318" s="18">
        <v>0</v>
      </c>
    </row>
    <row r="319" spans="20:28" x14ac:dyDescent="0.35">
      <c r="U319" s="58">
        <v>44716</v>
      </c>
      <c r="V319" t="s">
        <v>837</v>
      </c>
      <c r="W319" s="18">
        <v>0</v>
      </c>
      <c r="X319" s="18"/>
      <c r="Y319" s="18"/>
      <c r="Z319" s="18"/>
      <c r="AA319" s="18"/>
      <c r="AB319" s="18">
        <v>0</v>
      </c>
    </row>
    <row r="320" spans="20:28" x14ac:dyDescent="0.35">
      <c r="U320" s="58">
        <v>44723</v>
      </c>
      <c r="V320" t="s">
        <v>843</v>
      </c>
      <c r="W320" s="18">
        <v>0</v>
      </c>
      <c r="X320" s="18"/>
      <c r="Y320" s="18"/>
      <c r="Z320" s="18"/>
      <c r="AA320" s="18"/>
      <c r="AB320" s="18">
        <v>0</v>
      </c>
    </row>
    <row r="321" spans="20:28" x14ac:dyDescent="0.35">
      <c r="U321" s="58">
        <v>44730</v>
      </c>
      <c r="V321" t="s">
        <v>851</v>
      </c>
      <c r="W321" s="18">
        <v>0</v>
      </c>
      <c r="X321" s="18"/>
      <c r="Y321" s="18"/>
      <c r="Z321" s="18"/>
      <c r="AA321" s="18"/>
      <c r="AB321" s="18">
        <v>0</v>
      </c>
    </row>
    <row r="322" spans="20:28" x14ac:dyDescent="0.35">
      <c r="U322" s="58">
        <v>44736</v>
      </c>
      <c r="V322" t="s">
        <v>854</v>
      </c>
      <c r="W322" s="18">
        <v>0</v>
      </c>
      <c r="X322" s="18"/>
      <c r="Y322" s="18"/>
      <c r="Z322" s="18"/>
      <c r="AA322" s="18"/>
      <c r="AB322" s="18">
        <v>0</v>
      </c>
    </row>
    <row r="323" spans="20:28" x14ac:dyDescent="0.35">
      <c r="T323">
        <v>7</v>
      </c>
      <c r="U323" s="58">
        <v>44756</v>
      </c>
      <c r="V323" t="s">
        <v>867</v>
      </c>
      <c r="W323" s="18">
        <v>0</v>
      </c>
      <c r="X323" s="18"/>
      <c r="Y323" s="18"/>
      <c r="Z323" s="18"/>
      <c r="AA323" s="18"/>
      <c r="AB323" s="18">
        <v>0</v>
      </c>
    </row>
    <row r="324" spans="20:28" x14ac:dyDescent="0.35">
      <c r="U324" s="58">
        <v>44760</v>
      </c>
      <c r="V324" t="s">
        <v>875</v>
      </c>
      <c r="W324" s="18">
        <v>0</v>
      </c>
      <c r="X324" s="18"/>
      <c r="Y324" s="18"/>
      <c r="Z324" s="18"/>
      <c r="AA324" s="18"/>
      <c r="AB324" s="18">
        <v>0</v>
      </c>
    </row>
    <row r="325" spans="20:28" x14ac:dyDescent="0.35">
      <c r="U325" s="58">
        <v>44762</v>
      </c>
      <c r="V325" t="s">
        <v>876</v>
      </c>
      <c r="W325" s="18">
        <v>0</v>
      </c>
      <c r="X325" s="18"/>
      <c r="Y325" s="18"/>
      <c r="Z325" s="18"/>
      <c r="AA325" s="18"/>
      <c r="AB325" s="18">
        <v>0</v>
      </c>
    </row>
    <row r="326" spans="20:28" x14ac:dyDescent="0.35">
      <c r="U326" s="58">
        <v>44765</v>
      </c>
      <c r="V326" t="s">
        <v>877</v>
      </c>
      <c r="W326" s="18">
        <v>0</v>
      </c>
      <c r="X326" s="18"/>
      <c r="Y326" s="18"/>
      <c r="Z326" s="18"/>
      <c r="AA326" s="18"/>
      <c r="AB326" s="18">
        <v>0</v>
      </c>
    </row>
    <row r="327" spans="20:28" x14ac:dyDescent="0.35">
      <c r="T327">
        <v>8</v>
      </c>
      <c r="U327" s="58">
        <v>44779</v>
      </c>
      <c r="V327" t="s">
        <v>904</v>
      </c>
      <c r="W327" s="18">
        <v>0</v>
      </c>
      <c r="X327" s="18"/>
      <c r="Y327" s="18"/>
      <c r="Z327" s="18"/>
      <c r="AA327" s="18"/>
      <c r="AB327" s="18">
        <v>0</v>
      </c>
    </row>
    <row r="328" spans="20:28" x14ac:dyDescent="0.35">
      <c r="U328" s="58">
        <v>44785</v>
      </c>
      <c r="V328" t="s">
        <v>908</v>
      </c>
      <c r="W328" s="18">
        <v>0</v>
      </c>
      <c r="X328" s="18"/>
      <c r="Y328" s="18"/>
      <c r="Z328" s="18"/>
      <c r="AA328" s="18"/>
      <c r="AB328" s="18">
        <v>0</v>
      </c>
    </row>
    <row r="329" spans="20:28" x14ac:dyDescent="0.35">
      <c r="U329" s="58">
        <v>44796</v>
      </c>
      <c r="V329" t="s">
        <v>919</v>
      </c>
      <c r="W329" s="18">
        <v>0</v>
      </c>
      <c r="X329" s="18"/>
      <c r="Y329" s="18"/>
      <c r="Z329" s="18"/>
      <c r="AA329" s="18"/>
      <c r="AB329" s="18">
        <v>0</v>
      </c>
    </row>
    <row r="330" spans="20:28" x14ac:dyDescent="0.35">
      <c r="T330">
        <v>9</v>
      </c>
      <c r="U330" s="58">
        <v>44806</v>
      </c>
      <c r="V330" t="s">
        <v>933</v>
      </c>
      <c r="W330" s="18">
        <v>0</v>
      </c>
      <c r="X330" s="18"/>
      <c r="Y330" s="18"/>
      <c r="Z330" s="18"/>
      <c r="AA330" s="18"/>
      <c r="AB330" s="18">
        <v>0</v>
      </c>
    </row>
    <row r="331" spans="20:28" x14ac:dyDescent="0.35">
      <c r="U331" s="58">
        <v>44810</v>
      </c>
      <c r="V331" t="s">
        <v>936</v>
      </c>
      <c r="W331" s="18">
        <v>0</v>
      </c>
      <c r="X331" s="18"/>
      <c r="Y331" s="18"/>
      <c r="Z331" s="18"/>
      <c r="AA331" s="18"/>
      <c r="AB331" s="18">
        <v>0</v>
      </c>
    </row>
    <row r="332" spans="20:28" x14ac:dyDescent="0.35">
      <c r="U332" s="58">
        <v>44813</v>
      </c>
      <c r="V332" t="s">
        <v>940</v>
      </c>
      <c r="W332" s="18">
        <v>0</v>
      </c>
      <c r="X332" s="18"/>
      <c r="Y332" s="18"/>
      <c r="Z332" s="18"/>
      <c r="AA332" s="18"/>
      <c r="AB332" s="18">
        <v>0</v>
      </c>
    </row>
    <row r="333" spans="20:28" x14ac:dyDescent="0.35">
      <c r="U333" s="58">
        <v>44817</v>
      </c>
      <c r="V333" t="s">
        <v>942</v>
      </c>
      <c r="W333" s="18">
        <v>0</v>
      </c>
      <c r="X333" s="18"/>
      <c r="Y333" s="18"/>
      <c r="Z333" s="18"/>
      <c r="AA333" s="18"/>
      <c r="AB333" s="18">
        <v>0</v>
      </c>
    </row>
    <row r="334" spans="20:28" x14ac:dyDescent="0.35">
      <c r="V334" t="s">
        <v>943</v>
      </c>
      <c r="W334" s="18">
        <v>0</v>
      </c>
      <c r="X334" s="18"/>
      <c r="Y334" s="18"/>
      <c r="Z334" s="18"/>
      <c r="AA334" s="18"/>
      <c r="AB334" s="18">
        <v>0</v>
      </c>
    </row>
    <row r="335" spans="20:28" x14ac:dyDescent="0.35">
      <c r="T335">
        <v>10</v>
      </c>
      <c r="U335" t="s">
        <v>1001</v>
      </c>
      <c r="V335" t="s">
        <v>996</v>
      </c>
      <c r="W335" s="18">
        <v>47244.3</v>
      </c>
      <c r="X335" s="18"/>
      <c r="Y335" s="18"/>
      <c r="Z335" s="18"/>
      <c r="AA335" s="18"/>
      <c r="AB335" s="18">
        <v>47244.3</v>
      </c>
    </row>
    <row r="336" spans="20:28" x14ac:dyDescent="0.35">
      <c r="U336" s="58">
        <v>44847</v>
      </c>
      <c r="V336" t="s">
        <v>1008</v>
      </c>
      <c r="W336" s="18">
        <v>10166.299999999999</v>
      </c>
      <c r="X336" s="18"/>
      <c r="Y336" s="18"/>
      <c r="Z336" s="18"/>
      <c r="AA336" s="18"/>
      <c r="AB336" s="18">
        <v>10166.299999999999</v>
      </c>
    </row>
    <row r="337" spans="20:28" x14ac:dyDescent="0.35">
      <c r="U337" s="58">
        <v>44856</v>
      </c>
      <c r="V337" t="s">
        <v>1019</v>
      </c>
      <c r="W337" s="18">
        <v>0</v>
      </c>
      <c r="X337" s="18"/>
      <c r="Y337" s="18"/>
      <c r="Z337" s="18"/>
      <c r="AA337" s="18"/>
      <c r="AB337" s="18">
        <v>0</v>
      </c>
    </row>
    <row r="338" spans="20:28" x14ac:dyDescent="0.35">
      <c r="U338" s="58">
        <v>44861</v>
      </c>
      <c r="V338" t="s">
        <v>1021</v>
      </c>
      <c r="W338" s="18">
        <v>0</v>
      </c>
      <c r="X338" s="18"/>
      <c r="Y338" s="18"/>
      <c r="Z338" s="18"/>
      <c r="AA338" s="18"/>
      <c r="AB338" s="18">
        <v>0</v>
      </c>
    </row>
    <row r="339" spans="20:28" x14ac:dyDescent="0.35">
      <c r="U339" s="58">
        <v>44865</v>
      </c>
      <c r="V339" t="s">
        <v>1023</v>
      </c>
      <c r="W339" s="18">
        <v>47685</v>
      </c>
      <c r="X339" s="18"/>
      <c r="Y339" s="18"/>
      <c r="Z339" s="18"/>
      <c r="AA339" s="18"/>
      <c r="AB339" s="18">
        <v>47685</v>
      </c>
    </row>
    <row r="340" spans="20:28" x14ac:dyDescent="0.35">
      <c r="T340">
        <v>11</v>
      </c>
      <c r="U340" s="58">
        <v>44869</v>
      </c>
      <c r="V340" t="s">
        <v>1059</v>
      </c>
      <c r="W340" s="18">
        <v>0</v>
      </c>
      <c r="X340" s="18"/>
      <c r="Y340" s="18"/>
      <c r="Z340" s="18"/>
      <c r="AA340" s="18"/>
      <c r="AB340" s="18">
        <v>0</v>
      </c>
    </row>
    <row r="341" spans="20:28" x14ac:dyDescent="0.35">
      <c r="U341" s="58">
        <v>44876</v>
      </c>
      <c r="V341" t="s">
        <v>1073</v>
      </c>
      <c r="W341" s="18">
        <v>14886.5</v>
      </c>
      <c r="X341" s="18"/>
      <c r="Y341" s="18"/>
      <c r="Z341" s="18"/>
      <c r="AA341" s="18"/>
      <c r="AB341" s="18">
        <v>14886.5</v>
      </c>
    </row>
    <row r="342" spans="20:28" x14ac:dyDescent="0.35">
      <c r="U342" t="s">
        <v>1079</v>
      </c>
      <c r="V342" t="s">
        <v>1084</v>
      </c>
      <c r="W342" s="18">
        <v>17236.599999999999</v>
      </c>
      <c r="X342" s="18"/>
      <c r="Y342" s="18"/>
      <c r="Z342" s="18"/>
      <c r="AA342" s="18"/>
      <c r="AB342" s="18">
        <v>17236.599999999999</v>
      </c>
    </row>
    <row r="343" spans="20:28" x14ac:dyDescent="0.35">
      <c r="T343">
        <v>12</v>
      </c>
      <c r="U343" s="58">
        <v>44897</v>
      </c>
      <c r="V343" t="s">
        <v>1118</v>
      </c>
      <c r="W343" s="18">
        <v>4489</v>
      </c>
      <c r="X343" s="18"/>
      <c r="Y343" s="18"/>
      <c r="Z343" s="18"/>
      <c r="AA343" s="18"/>
      <c r="AB343" s="18">
        <v>4489</v>
      </c>
    </row>
    <row r="344" spans="20:28" x14ac:dyDescent="0.35">
      <c r="V344" t="s">
        <v>1120</v>
      </c>
      <c r="W344" s="18">
        <v>3915</v>
      </c>
      <c r="X344" s="18"/>
      <c r="Y344" s="18"/>
      <c r="Z344" s="18"/>
      <c r="AA344" s="18"/>
      <c r="AB344" s="18">
        <v>3915</v>
      </c>
    </row>
    <row r="345" spans="20:28" x14ac:dyDescent="0.35">
      <c r="U345" s="58">
        <v>44898</v>
      </c>
      <c r="V345" t="s">
        <v>1124</v>
      </c>
      <c r="W345" s="18">
        <v>7395.5</v>
      </c>
      <c r="X345" s="18"/>
      <c r="Y345" s="18"/>
      <c r="Z345" s="18"/>
      <c r="AA345" s="18"/>
      <c r="AB345" s="18">
        <v>7395.5</v>
      </c>
    </row>
    <row r="346" spans="20:28" x14ac:dyDescent="0.35">
      <c r="U346" s="58">
        <v>44904</v>
      </c>
      <c r="V346" t="s">
        <v>1131</v>
      </c>
      <c r="W346" s="18">
        <v>49088.1</v>
      </c>
      <c r="X346" s="18"/>
      <c r="Y346" s="18"/>
      <c r="Z346" s="18"/>
      <c r="AA346" s="18"/>
      <c r="AB346" s="18">
        <v>49088.1</v>
      </c>
    </row>
    <row r="347" spans="20:28" x14ac:dyDescent="0.35">
      <c r="U347" s="58">
        <v>44917</v>
      </c>
      <c r="V347" t="s">
        <v>1136</v>
      </c>
      <c r="W347" s="18">
        <v>47686.5</v>
      </c>
      <c r="X347" s="18"/>
      <c r="Y347" s="18"/>
      <c r="Z347" s="18"/>
      <c r="AA347" s="18"/>
      <c r="AB347" s="18">
        <v>47686.5</v>
      </c>
    </row>
    <row r="348" spans="20:28" x14ac:dyDescent="0.35">
      <c r="U348" s="58">
        <v>44923</v>
      </c>
      <c r="V348" t="s">
        <v>1147</v>
      </c>
      <c r="W348" s="18">
        <v>0</v>
      </c>
      <c r="X348" s="18"/>
      <c r="Y348" s="18"/>
      <c r="Z348" s="18"/>
      <c r="AA348" s="18"/>
      <c r="AB348" s="18">
        <v>0</v>
      </c>
    </row>
    <row r="349" spans="20:28" x14ac:dyDescent="0.35">
      <c r="U349" s="58">
        <v>44925</v>
      </c>
      <c r="V349" t="s">
        <v>1148</v>
      </c>
      <c r="W349" s="18">
        <v>21740.5</v>
      </c>
      <c r="X349" s="18"/>
      <c r="Y349" s="18"/>
      <c r="Z349" s="18"/>
      <c r="AA349" s="18"/>
      <c r="AB349" s="18">
        <v>21740.5</v>
      </c>
    </row>
    <row r="350" spans="20:28" x14ac:dyDescent="0.35">
      <c r="T350">
        <v>4</v>
      </c>
      <c r="U350" s="58">
        <v>44652</v>
      </c>
      <c r="V350" t="s">
        <v>692</v>
      </c>
      <c r="W350" s="18">
        <v>0</v>
      </c>
      <c r="X350" s="18"/>
      <c r="Y350" s="18"/>
      <c r="Z350" s="18"/>
      <c r="AA350" s="18"/>
      <c r="AB350" s="18">
        <v>0</v>
      </c>
    </row>
    <row r="351" spans="20:28" x14ac:dyDescent="0.35">
      <c r="U351" s="58">
        <v>44656</v>
      </c>
      <c r="V351" t="s">
        <v>694</v>
      </c>
      <c r="W351" s="18">
        <v>0</v>
      </c>
      <c r="X351" s="18"/>
      <c r="Y351" s="18"/>
      <c r="Z351" s="18"/>
      <c r="AA351" s="18"/>
      <c r="AB351" s="18">
        <v>0</v>
      </c>
    </row>
    <row r="352" spans="20:28" x14ac:dyDescent="0.35">
      <c r="U352" s="58">
        <v>44660</v>
      </c>
      <c r="V352" t="s">
        <v>698</v>
      </c>
      <c r="W352" s="18">
        <v>0</v>
      </c>
      <c r="X352" s="18"/>
      <c r="Y352" s="18"/>
      <c r="Z352" s="18"/>
      <c r="AA352" s="18"/>
      <c r="AB352" s="18">
        <v>0</v>
      </c>
    </row>
    <row r="353" spans="18:28" x14ac:dyDescent="0.35">
      <c r="U353" s="58">
        <v>44664</v>
      </c>
      <c r="V353" t="s">
        <v>702</v>
      </c>
      <c r="W353" s="18">
        <v>0</v>
      </c>
      <c r="X353" s="18"/>
      <c r="Y353" s="18"/>
      <c r="Z353" s="18"/>
      <c r="AA353" s="18"/>
      <c r="AB353" s="18">
        <v>0</v>
      </c>
    </row>
    <row r="354" spans="18:28" x14ac:dyDescent="0.35">
      <c r="U354" s="58">
        <v>44667</v>
      </c>
      <c r="V354" t="s">
        <v>705</v>
      </c>
      <c r="W354" s="18">
        <v>0</v>
      </c>
      <c r="X354" s="18"/>
      <c r="Y354" s="18"/>
      <c r="Z354" s="18"/>
      <c r="AA354" s="18"/>
      <c r="AB354" s="18">
        <v>0</v>
      </c>
    </row>
    <row r="355" spans="18:28" x14ac:dyDescent="0.35">
      <c r="U355" s="58">
        <v>44670</v>
      </c>
      <c r="V355" t="s">
        <v>707</v>
      </c>
      <c r="W355" s="18">
        <v>0</v>
      </c>
      <c r="X355" s="18"/>
      <c r="Y355" s="18"/>
      <c r="Z355" s="18"/>
      <c r="AA355" s="18"/>
      <c r="AB355" s="18">
        <v>0</v>
      </c>
    </row>
    <row r="356" spans="18:28" x14ac:dyDescent="0.35">
      <c r="U356" s="58">
        <v>44674</v>
      </c>
      <c r="V356" t="s">
        <v>727</v>
      </c>
      <c r="W356" s="18">
        <v>0</v>
      </c>
      <c r="X356" s="18"/>
      <c r="Y356" s="18"/>
      <c r="Z356" s="18"/>
      <c r="AA356" s="18"/>
      <c r="AB356" s="18">
        <v>0</v>
      </c>
    </row>
    <row r="357" spans="18:28" x14ac:dyDescent="0.35">
      <c r="U357" s="58">
        <v>44679</v>
      </c>
      <c r="V357" t="s">
        <v>734</v>
      </c>
      <c r="W357" s="18">
        <v>0</v>
      </c>
      <c r="X357" s="18"/>
      <c r="Y357" s="18"/>
      <c r="Z357" s="18"/>
      <c r="AA357" s="18"/>
      <c r="AB357" s="18">
        <v>0</v>
      </c>
    </row>
    <row r="358" spans="18:28" x14ac:dyDescent="0.35">
      <c r="U358" s="58">
        <v>44681</v>
      </c>
      <c r="V358" t="s">
        <v>738</v>
      </c>
      <c r="W358" s="18">
        <v>0</v>
      </c>
      <c r="X358" s="18"/>
      <c r="Y358" s="18"/>
      <c r="Z358" s="18"/>
      <c r="AA358" s="18"/>
      <c r="AB358" s="18">
        <v>0</v>
      </c>
    </row>
    <row r="359" spans="18:28" x14ac:dyDescent="0.35">
      <c r="S359">
        <v>2023</v>
      </c>
      <c r="T359">
        <v>1</v>
      </c>
      <c r="U359" s="58">
        <v>44931</v>
      </c>
      <c r="V359" t="s">
        <v>1177</v>
      </c>
      <c r="W359" s="18">
        <v>31500</v>
      </c>
      <c r="X359" s="18"/>
      <c r="Y359" s="18"/>
      <c r="Z359" s="18"/>
      <c r="AA359" s="18"/>
      <c r="AB359" s="18">
        <v>31500</v>
      </c>
    </row>
    <row r="360" spans="18:28" x14ac:dyDescent="0.35">
      <c r="U360" s="58">
        <v>44933</v>
      </c>
      <c r="V360" t="s">
        <v>1181</v>
      </c>
      <c r="W360" s="18">
        <v>9213.5</v>
      </c>
      <c r="X360" s="18"/>
      <c r="Y360" s="18"/>
      <c r="Z360" s="18"/>
      <c r="AA360" s="18"/>
      <c r="AB360" s="18">
        <v>9213.5</v>
      </c>
    </row>
    <row r="361" spans="18:28" x14ac:dyDescent="0.35">
      <c r="U361" s="58">
        <v>44935</v>
      </c>
      <c r="V361" t="s">
        <v>1184</v>
      </c>
      <c r="W361" s="18">
        <v>800</v>
      </c>
      <c r="X361" s="18"/>
      <c r="Y361" s="18"/>
      <c r="Z361" s="18"/>
      <c r="AA361" s="18"/>
      <c r="AB361" s="18">
        <v>800</v>
      </c>
    </row>
    <row r="362" spans="18:28" x14ac:dyDescent="0.35">
      <c r="U362" s="58">
        <v>44938</v>
      </c>
      <c r="V362" t="s">
        <v>1191</v>
      </c>
      <c r="W362" s="18">
        <v>15570.5</v>
      </c>
      <c r="X362" s="18"/>
      <c r="Y362" s="18"/>
      <c r="Z362" s="18"/>
      <c r="AA362" s="18"/>
      <c r="AB362" s="18">
        <v>15570.5</v>
      </c>
    </row>
    <row r="363" spans="18:28" x14ac:dyDescent="0.35">
      <c r="U363" s="58">
        <v>44940</v>
      </c>
      <c r="V363" t="s">
        <v>1199</v>
      </c>
      <c r="W363" s="18">
        <v>14150.5</v>
      </c>
      <c r="X363" s="18"/>
      <c r="Y363" s="18"/>
      <c r="Z363" s="18"/>
      <c r="AA363" s="18"/>
      <c r="AB363" s="18">
        <v>14150.5</v>
      </c>
    </row>
    <row r="364" spans="18:28" x14ac:dyDescent="0.35">
      <c r="U364" s="58">
        <v>44945</v>
      </c>
      <c r="V364" t="s">
        <v>1203</v>
      </c>
      <c r="W364" s="18">
        <v>14565</v>
      </c>
      <c r="X364" s="18"/>
      <c r="Y364" s="18"/>
      <c r="Z364" s="18"/>
      <c r="AA364" s="18"/>
      <c r="AB364" s="18">
        <v>14565</v>
      </c>
    </row>
    <row r="365" spans="18:28" x14ac:dyDescent="0.35">
      <c r="U365" s="58">
        <v>44956</v>
      </c>
      <c r="V365" t="s">
        <v>1214</v>
      </c>
      <c r="W365" s="18">
        <v>14617.8</v>
      </c>
      <c r="X365" s="18"/>
      <c r="Y365" s="18"/>
      <c r="Z365" s="18"/>
      <c r="AA365" s="18"/>
      <c r="AB365" s="18">
        <v>14617.8</v>
      </c>
    </row>
    <row r="366" spans="18:28" x14ac:dyDescent="0.35">
      <c r="R366" s="36" t="s">
        <v>429</v>
      </c>
      <c r="S366" s="36"/>
      <c r="T366" s="36"/>
      <c r="U366" s="36"/>
      <c r="V366" s="36"/>
      <c r="W366" s="37">
        <v>371950.60000000003</v>
      </c>
      <c r="X366" s="37"/>
      <c r="Y366" s="37"/>
      <c r="Z366" s="37"/>
      <c r="AA366" s="37"/>
      <c r="AB366" s="37">
        <v>371950.60000000003</v>
      </c>
    </row>
    <row r="367" spans="18:28" x14ac:dyDescent="0.35">
      <c r="R367" t="s">
        <v>476</v>
      </c>
      <c r="S367">
        <v>2021</v>
      </c>
      <c r="T367">
        <v>11</v>
      </c>
      <c r="U367" s="58">
        <v>44509</v>
      </c>
      <c r="V367" t="s">
        <v>478</v>
      </c>
      <c r="W367" s="18">
        <v>0</v>
      </c>
      <c r="X367" s="18"/>
      <c r="Y367" s="18"/>
      <c r="Z367" s="18"/>
      <c r="AA367" s="18"/>
      <c r="AB367" s="18">
        <v>0</v>
      </c>
    </row>
    <row r="368" spans="18:28" x14ac:dyDescent="0.35">
      <c r="R368" s="36" t="s">
        <v>491</v>
      </c>
      <c r="S368" s="36"/>
      <c r="T368" s="36"/>
      <c r="U368" s="36"/>
      <c r="V368" s="36"/>
      <c r="W368" s="37">
        <v>0</v>
      </c>
      <c r="X368" s="37"/>
      <c r="Y368" s="37"/>
      <c r="Z368" s="37"/>
      <c r="AA368" s="37"/>
      <c r="AB368" s="37">
        <v>0</v>
      </c>
    </row>
    <row r="369" spans="18:28" x14ac:dyDescent="0.35">
      <c r="R369" t="s">
        <v>499</v>
      </c>
      <c r="S369">
        <v>2021</v>
      </c>
      <c r="T369">
        <v>11</v>
      </c>
      <c r="U369" s="58">
        <v>44510</v>
      </c>
      <c r="V369" t="s">
        <v>480</v>
      </c>
      <c r="W369" s="18">
        <v>0</v>
      </c>
      <c r="X369" s="18"/>
      <c r="Y369" s="18"/>
      <c r="Z369" s="18"/>
      <c r="AA369" s="18"/>
      <c r="AB369" s="18">
        <v>0</v>
      </c>
    </row>
    <row r="370" spans="18:28" x14ac:dyDescent="0.35">
      <c r="S370">
        <v>2022</v>
      </c>
      <c r="T370">
        <v>2</v>
      </c>
      <c r="U370" s="58">
        <v>44613</v>
      </c>
      <c r="V370" t="s">
        <v>615</v>
      </c>
      <c r="W370" s="18">
        <v>0</v>
      </c>
      <c r="X370" s="18"/>
      <c r="Y370" s="18"/>
      <c r="Z370" s="18"/>
      <c r="AA370" s="18"/>
      <c r="AB370" s="18">
        <v>0</v>
      </c>
    </row>
    <row r="371" spans="18:28" x14ac:dyDescent="0.35">
      <c r="T371">
        <v>3</v>
      </c>
      <c r="U371" s="58">
        <v>44625</v>
      </c>
      <c r="V371" t="s">
        <v>642</v>
      </c>
      <c r="W371" s="18">
        <v>0</v>
      </c>
      <c r="X371" s="18"/>
      <c r="Y371" s="18"/>
      <c r="Z371" s="18"/>
      <c r="AA371" s="18"/>
      <c r="AB371" s="18">
        <v>0</v>
      </c>
    </row>
    <row r="372" spans="18:28" x14ac:dyDescent="0.35">
      <c r="U372" s="58">
        <v>44639</v>
      </c>
      <c r="V372" t="s">
        <v>660</v>
      </c>
      <c r="W372" s="18">
        <v>0</v>
      </c>
      <c r="X372" s="18"/>
      <c r="Y372" s="18"/>
      <c r="Z372" s="18"/>
      <c r="AA372" s="18"/>
      <c r="AB372" s="18">
        <v>0</v>
      </c>
    </row>
    <row r="373" spans="18:28" x14ac:dyDescent="0.35">
      <c r="T373">
        <v>5</v>
      </c>
      <c r="U373" s="58">
        <v>44700</v>
      </c>
      <c r="V373" t="s">
        <v>790</v>
      </c>
      <c r="W373" s="18">
        <v>0</v>
      </c>
      <c r="X373" s="18"/>
      <c r="Y373" s="18"/>
      <c r="Z373" s="18"/>
      <c r="AA373" s="18"/>
      <c r="AB373" s="18">
        <v>0</v>
      </c>
    </row>
    <row r="374" spans="18:28" x14ac:dyDescent="0.35">
      <c r="U374" s="58">
        <v>44709</v>
      </c>
      <c r="V374" t="s">
        <v>806</v>
      </c>
      <c r="W374" s="18">
        <v>0</v>
      </c>
      <c r="X374" s="18"/>
      <c r="Y374" s="18"/>
      <c r="Z374" s="18"/>
      <c r="AA374" s="18"/>
      <c r="AB374" s="18">
        <v>0</v>
      </c>
    </row>
    <row r="375" spans="18:28" x14ac:dyDescent="0.35">
      <c r="T375">
        <v>6</v>
      </c>
      <c r="U375" s="58">
        <v>44722</v>
      </c>
      <c r="V375" t="s">
        <v>842</v>
      </c>
      <c r="W375" s="18">
        <v>0</v>
      </c>
      <c r="X375" s="18"/>
      <c r="Y375" s="18"/>
      <c r="Z375" s="18"/>
      <c r="AA375" s="18"/>
      <c r="AB375" s="18">
        <v>0</v>
      </c>
    </row>
    <row r="376" spans="18:28" x14ac:dyDescent="0.35">
      <c r="U376" s="58">
        <v>44736</v>
      </c>
      <c r="V376" t="s">
        <v>853</v>
      </c>
      <c r="W376" s="18">
        <v>0</v>
      </c>
      <c r="X376" s="18"/>
      <c r="Y376" s="18"/>
      <c r="Z376" s="18"/>
      <c r="AA376" s="18"/>
      <c r="AB376" s="18">
        <v>0</v>
      </c>
    </row>
    <row r="377" spans="18:28" x14ac:dyDescent="0.35">
      <c r="T377">
        <v>7</v>
      </c>
      <c r="U377" s="58">
        <v>44771</v>
      </c>
      <c r="V377" t="s">
        <v>880</v>
      </c>
      <c r="W377" s="18">
        <v>0</v>
      </c>
      <c r="X377" s="18"/>
      <c r="Y377" s="18"/>
      <c r="Z377" s="18"/>
      <c r="AA377" s="18"/>
      <c r="AB377" s="18">
        <v>0</v>
      </c>
    </row>
    <row r="378" spans="18:28" x14ac:dyDescent="0.35">
      <c r="T378">
        <v>8</v>
      </c>
      <c r="U378" s="58">
        <v>44789</v>
      </c>
      <c r="V378" t="s">
        <v>916</v>
      </c>
      <c r="W378" s="18">
        <v>0</v>
      </c>
      <c r="X378" s="18"/>
      <c r="Y378" s="18"/>
      <c r="Z378" s="18"/>
      <c r="AA378" s="18"/>
      <c r="AB378" s="18">
        <v>0</v>
      </c>
    </row>
    <row r="379" spans="18:28" x14ac:dyDescent="0.35">
      <c r="T379">
        <v>9</v>
      </c>
      <c r="U379" s="58">
        <v>44813</v>
      </c>
      <c r="V379" t="s">
        <v>941</v>
      </c>
      <c r="W379" s="18">
        <v>0</v>
      </c>
      <c r="X379" s="18"/>
      <c r="Y379" s="18"/>
      <c r="Z379" s="18"/>
      <c r="AA379" s="18"/>
      <c r="AB379" s="18">
        <v>0</v>
      </c>
    </row>
    <row r="380" spans="18:28" x14ac:dyDescent="0.35">
      <c r="U380" s="58">
        <v>44819</v>
      </c>
      <c r="V380" t="s">
        <v>946</v>
      </c>
      <c r="W380" s="18">
        <v>0</v>
      </c>
      <c r="X380" s="18"/>
      <c r="Y380" s="18"/>
      <c r="Z380" s="18"/>
      <c r="AA380" s="18"/>
      <c r="AB380" s="18">
        <v>0</v>
      </c>
    </row>
    <row r="381" spans="18:28" x14ac:dyDescent="0.35">
      <c r="U381" s="58">
        <v>44830</v>
      </c>
      <c r="V381" t="s">
        <v>959</v>
      </c>
      <c r="W381" s="18">
        <v>0</v>
      </c>
      <c r="X381" s="18"/>
      <c r="Y381" s="18"/>
      <c r="Z381" s="18"/>
      <c r="AA381" s="18"/>
      <c r="AB381" s="18">
        <v>0</v>
      </c>
    </row>
    <row r="382" spans="18:28" x14ac:dyDescent="0.35">
      <c r="T382">
        <v>10</v>
      </c>
      <c r="U382" t="s">
        <v>1003</v>
      </c>
      <c r="V382" t="s">
        <v>1002</v>
      </c>
      <c r="W382" s="18">
        <v>0</v>
      </c>
      <c r="X382" s="18"/>
      <c r="Y382" s="18"/>
      <c r="Z382" s="18"/>
      <c r="AA382" s="18"/>
      <c r="AB382" s="18">
        <v>0</v>
      </c>
    </row>
    <row r="383" spans="18:28" x14ac:dyDescent="0.35">
      <c r="U383" s="58">
        <v>44847</v>
      </c>
      <c r="V383" t="s">
        <v>1009</v>
      </c>
      <c r="W383" s="18">
        <v>0</v>
      </c>
      <c r="X383" s="18"/>
      <c r="Y383" s="18"/>
      <c r="Z383" s="18"/>
      <c r="AA383" s="18"/>
      <c r="AB383" s="18">
        <v>0</v>
      </c>
    </row>
    <row r="384" spans="18:28" x14ac:dyDescent="0.35">
      <c r="U384" s="58">
        <v>44856</v>
      </c>
      <c r="V384" t="s">
        <v>1020</v>
      </c>
      <c r="W384" s="18">
        <v>2837</v>
      </c>
      <c r="X384" s="18"/>
      <c r="Y384" s="18"/>
      <c r="Z384" s="18"/>
      <c r="AA384" s="18"/>
      <c r="AB384" s="18">
        <v>2837</v>
      </c>
    </row>
    <row r="385" spans="18:28" x14ac:dyDescent="0.35">
      <c r="U385" s="58">
        <v>44865</v>
      </c>
      <c r="V385" t="s">
        <v>1024</v>
      </c>
      <c r="W385" s="18">
        <v>3095</v>
      </c>
      <c r="X385" s="18"/>
      <c r="Y385" s="18"/>
      <c r="Z385" s="18"/>
      <c r="AA385" s="18"/>
      <c r="AB385" s="18">
        <v>3095</v>
      </c>
    </row>
    <row r="386" spans="18:28" x14ac:dyDescent="0.35">
      <c r="T386">
        <v>11</v>
      </c>
      <c r="U386" s="58">
        <v>44874</v>
      </c>
      <c r="V386" t="s">
        <v>1072</v>
      </c>
      <c r="W386" s="18">
        <v>3094</v>
      </c>
      <c r="X386" s="18"/>
      <c r="Y386" s="18"/>
      <c r="Z386" s="18"/>
      <c r="AA386" s="18"/>
      <c r="AB386" s="18">
        <v>3094</v>
      </c>
    </row>
    <row r="387" spans="18:28" x14ac:dyDescent="0.35">
      <c r="T387">
        <v>12</v>
      </c>
      <c r="U387" s="58">
        <v>44901</v>
      </c>
      <c r="V387" t="s">
        <v>1128</v>
      </c>
      <c r="W387" s="18">
        <v>3067</v>
      </c>
      <c r="X387" s="18"/>
      <c r="Y387" s="18"/>
      <c r="Z387" s="18"/>
      <c r="AA387" s="18"/>
      <c r="AB387" s="18">
        <v>3067</v>
      </c>
    </row>
    <row r="388" spans="18:28" x14ac:dyDescent="0.35">
      <c r="U388" s="58">
        <v>44908</v>
      </c>
      <c r="V388" t="s">
        <v>1132</v>
      </c>
      <c r="W388" s="18">
        <v>2842</v>
      </c>
      <c r="X388" s="18"/>
      <c r="Y388" s="18"/>
      <c r="Z388" s="18"/>
      <c r="AA388" s="18"/>
      <c r="AB388" s="18">
        <v>2842</v>
      </c>
    </row>
    <row r="389" spans="18:28" x14ac:dyDescent="0.35">
      <c r="U389" s="58">
        <v>44919</v>
      </c>
      <c r="V389" t="s">
        <v>1144</v>
      </c>
      <c r="W389" s="18">
        <v>2842</v>
      </c>
      <c r="X389" s="18"/>
      <c r="Y389" s="18"/>
      <c r="Z389" s="18"/>
      <c r="AA389" s="18"/>
      <c r="AB389" s="18">
        <v>2842</v>
      </c>
    </row>
    <row r="390" spans="18:28" x14ac:dyDescent="0.35">
      <c r="T390">
        <v>4</v>
      </c>
      <c r="U390" s="58">
        <v>44652</v>
      </c>
      <c r="V390" t="s">
        <v>689</v>
      </c>
      <c r="W390" s="18">
        <v>0</v>
      </c>
      <c r="X390" s="18"/>
      <c r="Y390" s="18"/>
      <c r="Z390" s="18"/>
      <c r="AA390" s="18"/>
      <c r="AB390" s="18">
        <v>0</v>
      </c>
    </row>
    <row r="391" spans="18:28" x14ac:dyDescent="0.35">
      <c r="U391" s="58">
        <v>44665</v>
      </c>
      <c r="V391" t="s">
        <v>703</v>
      </c>
      <c r="W391" s="18">
        <v>0</v>
      </c>
      <c r="X391" s="18"/>
      <c r="Y391" s="18"/>
      <c r="Z391" s="18"/>
      <c r="AA391" s="18"/>
      <c r="AB391" s="18">
        <v>0</v>
      </c>
    </row>
    <row r="392" spans="18:28" x14ac:dyDescent="0.35">
      <c r="U392" s="58">
        <v>44679</v>
      </c>
      <c r="V392" t="s">
        <v>733</v>
      </c>
      <c r="W392" s="18">
        <v>0</v>
      </c>
      <c r="X392" s="18"/>
      <c r="Y392" s="18"/>
      <c r="Z392" s="18"/>
      <c r="AA392" s="18"/>
      <c r="AB392" s="18">
        <v>0</v>
      </c>
    </row>
    <row r="393" spans="18:28" x14ac:dyDescent="0.35">
      <c r="S393">
        <v>2023</v>
      </c>
      <c r="T393">
        <v>1</v>
      </c>
      <c r="U393" s="58">
        <v>44935</v>
      </c>
      <c r="V393" t="s">
        <v>1182</v>
      </c>
      <c r="W393" s="18">
        <v>3373.5</v>
      </c>
      <c r="X393" s="18"/>
      <c r="Y393" s="18"/>
      <c r="Z393" s="18"/>
      <c r="AA393" s="18"/>
      <c r="AB393" s="18">
        <v>3373.5</v>
      </c>
    </row>
    <row r="394" spans="18:28" x14ac:dyDescent="0.35">
      <c r="U394" s="58">
        <v>44942</v>
      </c>
      <c r="V394" t="s">
        <v>1200</v>
      </c>
      <c r="W394" s="18">
        <v>2832</v>
      </c>
      <c r="X394" s="18"/>
      <c r="Y394" s="18"/>
      <c r="Z394" s="18"/>
      <c r="AA394" s="18"/>
      <c r="AB394" s="18">
        <v>2832</v>
      </c>
    </row>
    <row r="395" spans="18:28" x14ac:dyDescent="0.35">
      <c r="R395" s="36" t="s">
        <v>508</v>
      </c>
      <c r="S395" s="36"/>
      <c r="T395" s="36"/>
      <c r="U395" s="36"/>
      <c r="V395" s="36"/>
      <c r="W395" s="37">
        <v>23982.5</v>
      </c>
      <c r="X395" s="37"/>
      <c r="Y395" s="37"/>
      <c r="Z395" s="37"/>
      <c r="AA395" s="37"/>
      <c r="AB395" s="37">
        <v>23982.5</v>
      </c>
    </row>
    <row r="396" spans="18:28" x14ac:dyDescent="0.35">
      <c r="R396" t="s">
        <v>646</v>
      </c>
      <c r="S396">
        <v>2022</v>
      </c>
      <c r="T396">
        <v>3</v>
      </c>
      <c r="U396" s="58">
        <v>44628</v>
      </c>
      <c r="V396" t="s">
        <v>643</v>
      </c>
      <c r="W396" s="18">
        <v>0</v>
      </c>
      <c r="X396" s="18"/>
      <c r="Y396" s="18"/>
      <c r="Z396" s="18"/>
      <c r="AA396" s="18"/>
      <c r="AB396" s="18">
        <v>0</v>
      </c>
    </row>
    <row r="397" spans="18:28" x14ac:dyDescent="0.35">
      <c r="U397" s="58">
        <v>44629</v>
      </c>
      <c r="V397" t="s">
        <v>651</v>
      </c>
      <c r="W397" s="18">
        <v>0</v>
      </c>
      <c r="X397" s="18"/>
      <c r="Y397" s="18"/>
      <c r="Z397" s="18"/>
      <c r="AA397" s="18"/>
      <c r="AB397" s="18">
        <v>0</v>
      </c>
    </row>
    <row r="398" spans="18:28" x14ac:dyDescent="0.35">
      <c r="U398" s="58">
        <v>44632</v>
      </c>
      <c r="V398" t="s">
        <v>653</v>
      </c>
      <c r="W398" s="18">
        <v>0</v>
      </c>
      <c r="X398" s="18"/>
      <c r="Y398" s="18"/>
      <c r="Z398" s="18"/>
      <c r="AA398" s="18"/>
      <c r="AB398" s="18">
        <v>0</v>
      </c>
    </row>
    <row r="399" spans="18:28" x14ac:dyDescent="0.35">
      <c r="T399">
        <v>5</v>
      </c>
      <c r="U399" s="58">
        <v>44693</v>
      </c>
      <c r="V399" t="s">
        <v>778</v>
      </c>
      <c r="W399" s="18">
        <v>0</v>
      </c>
      <c r="X399" s="18"/>
      <c r="Y399" s="18"/>
      <c r="Z399" s="18"/>
      <c r="AA399" s="18"/>
      <c r="AB399" s="18">
        <v>0</v>
      </c>
    </row>
    <row r="400" spans="18:28" x14ac:dyDescent="0.35">
      <c r="T400">
        <v>6</v>
      </c>
      <c r="U400" s="58">
        <v>44715</v>
      </c>
      <c r="V400" t="s">
        <v>836</v>
      </c>
      <c r="W400" s="18">
        <v>0</v>
      </c>
      <c r="X400" s="18"/>
      <c r="Y400" s="18"/>
      <c r="Z400" s="18"/>
      <c r="AA400" s="18"/>
      <c r="AB400" s="18">
        <v>0</v>
      </c>
    </row>
    <row r="401" spans="18:28" x14ac:dyDescent="0.35">
      <c r="U401" s="58">
        <v>44721</v>
      </c>
      <c r="V401" t="s">
        <v>841</v>
      </c>
      <c r="W401" s="18">
        <v>0</v>
      </c>
      <c r="X401" s="18"/>
      <c r="Y401" s="18"/>
      <c r="Z401" s="18"/>
      <c r="AA401" s="18"/>
      <c r="AB401" s="18">
        <v>0</v>
      </c>
    </row>
    <row r="402" spans="18:28" x14ac:dyDescent="0.35">
      <c r="T402">
        <v>9</v>
      </c>
      <c r="U402" s="58">
        <v>44830</v>
      </c>
      <c r="V402" t="s">
        <v>961</v>
      </c>
      <c r="W402" s="18">
        <v>0</v>
      </c>
      <c r="X402" s="18"/>
      <c r="Y402" s="18"/>
      <c r="Z402" s="18"/>
      <c r="AA402" s="18"/>
      <c r="AB402" s="18">
        <v>0</v>
      </c>
    </row>
    <row r="403" spans="18:28" x14ac:dyDescent="0.35">
      <c r="V403" t="s">
        <v>962</v>
      </c>
      <c r="W403" s="18">
        <v>0</v>
      </c>
      <c r="X403" s="18"/>
      <c r="Y403" s="18"/>
      <c r="Z403" s="18"/>
      <c r="AA403" s="18"/>
      <c r="AB403" s="18">
        <v>0</v>
      </c>
    </row>
    <row r="404" spans="18:28" x14ac:dyDescent="0.35">
      <c r="T404">
        <v>11</v>
      </c>
      <c r="U404" s="58">
        <v>44872</v>
      </c>
      <c r="V404" t="s">
        <v>1064</v>
      </c>
      <c r="W404" s="18">
        <v>0</v>
      </c>
      <c r="X404" s="18"/>
      <c r="Y404" s="18"/>
      <c r="Z404" s="18"/>
      <c r="AA404" s="18"/>
      <c r="AB404" s="18">
        <v>0</v>
      </c>
    </row>
    <row r="405" spans="18:28" x14ac:dyDescent="0.35">
      <c r="T405">
        <v>12</v>
      </c>
      <c r="U405" s="58">
        <v>44896</v>
      </c>
      <c r="V405" t="s">
        <v>1117</v>
      </c>
      <c r="W405" s="18">
        <v>0</v>
      </c>
      <c r="X405" s="18"/>
      <c r="Y405" s="18"/>
      <c r="Z405" s="18"/>
      <c r="AA405" s="18"/>
      <c r="AB405" s="18">
        <v>0</v>
      </c>
    </row>
    <row r="406" spans="18:28" x14ac:dyDescent="0.35">
      <c r="U406" s="58">
        <v>44900</v>
      </c>
      <c r="V406" t="s">
        <v>1125</v>
      </c>
      <c r="W406" s="18">
        <v>0</v>
      </c>
      <c r="X406" s="18"/>
      <c r="Y406" s="18"/>
      <c r="Z406" s="18"/>
      <c r="AA406" s="18"/>
      <c r="AB406" s="18">
        <v>0</v>
      </c>
    </row>
    <row r="407" spans="18:28" x14ac:dyDescent="0.35">
      <c r="U407" s="58">
        <v>44902</v>
      </c>
      <c r="V407" t="s">
        <v>1129</v>
      </c>
      <c r="W407" s="18">
        <v>524</v>
      </c>
      <c r="X407" s="18"/>
      <c r="Y407" s="18"/>
      <c r="Z407" s="18"/>
      <c r="AA407" s="18"/>
      <c r="AB407" s="18">
        <v>524</v>
      </c>
    </row>
    <row r="408" spans="18:28" x14ac:dyDescent="0.35">
      <c r="U408" s="58">
        <v>44917</v>
      </c>
      <c r="V408" t="s">
        <v>1139</v>
      </c>
      <c r="W408" s="18">
        <v>0</v>
      </c>
      <c r="X408" s="18"/>
      <c r="Y408" s="18"/>
      <c r="Z408" s="18"/>
      <c r="AA408" s="18"/>
      <c r="AB408" s="18">
        <v>0</v>
      </c>
    </row>
    <row r="409" spans="18:28" x14ac:dyDescent="0.35">
      <c r="T409">
        <v>4</v>
      </c>
      <c r="U409" s="58">
        <v>44652</v>
      </c>
      <c r="V409" t="s">
        <v>693</v>
      </c>
      <c r="W409" s="18">
        <v>0</v>
      </c>
      <c r="X409" s="18"/>
      <c r="Y409" s="18"/>
      <c r="Z409" s="18"/>
      <c r="AA409" s="18"/>
      <c r="AB409" s="18">
        <v>0</v>
      </c>
    </row>
    <row r="410" spans="18:28" x14ac:dyDescent="0.35">
      <c r="U410" s="58">
        <v>44663</v>
      </c>
      <c r="V410" t="s">
        <v>700</v>
      </c>
      <c r="W410" s="18">
        <v>0</v>
      </c>
      <c r="X410" s="18"/>
      <c r="Y410" s="18"/>
      <c r="Z410" s="18"/>
      <c r="AA410" s="18"/>
      <c r="AB410" s="18">
        <v>0</v>
      </c>
    </row>
    <row r="411" spans="18:28" x14ac:dyDescent="0.35">
      <c r="S411">
        <v>2023</v>
      </c>
      <c r="T411">
        <v>1</v>
      </c>
      <c r="U411" s="58">
        <v>44938</v>
      </c>
      <c r="V411" t="s">
        <v>1192</v>
      </c>
      <c r="W411" s="18">
        <v>256</v>
      </c>
      <c r="X411" s="18"/>
      <c r="Y411" s="18"/>
      <c r="Z411" s="18"/>
      <c r="AA411" s="18"/>
      <c r="AB411" s="18">
        <v>256</v>
      </c>
    </row>
    <row r="412" spans="18:28" x14ac:dyDescent="0.35">
      <c r="U412" s="58">
        <v>44944</v>
      </c>
      <c r="V412" t="s">
        <v>1201</v>
      </c>
      <c r="W412" s="18">
        <v>1936</v>
      </c>
      <c r="X412" s="18"/>
      <c r="Y412" s="18"/>
      <c r="Z412" s="18"/>
      <c r="AA412" s="18"/>
      <c r="AB412" s="18">
        <v>1936</v>
      </c>
    </row>
    <row r="413" spans="18:28" x14ac:dyDescent="0.35">
      <c r="U413" s="58">
        <v>44956</v>
      </c>
      <c r="V413" t="s">
        <v>1215</v>
      </c>
      <c r="W413" s="18">
        <v>570</v>
      </c>
      <c r="X413" s="18"/>
      <c r="Y413" s="18"/>
      <c r="Z413" s="18"/>
      <c r="AA413" s="18"/>
      <c r="AB413" s="18">
        <v>570</v>
      </c>
    </row>
    <row r="414" spans="18:28" x14ac:dyDescent="0.35">
      <c r="R414" s="36" t="s">
        <v>650</v>
      </c>
      <c r="S414" s="36"/>
      <c r="T414" s="36"/>
      <c r="U414" s="36"/>
      <c r="V414" s="36"/>
      <c r="W414" s="37">
        <v>3286</v>
      </c>
      <c r="X414" s="37"/>
      <c r="Y414" s="37"/>
      <c r="Z414" s="37"/>
      <c r="AA414" s="37"/>
      <c r="AB414" s="37">
        <v>3286</v>
      </c>
    </row>
    <row r="415" spans="18:28" x14ac:dyDescent="0.35">
      <c r="R415" t="s">
        <v>674</v>
      </c>
      <c r="S415">
        <v>2022</v>
      </c>
      <c r="T415">
        <v>3</v>
      </c>
      <c r="U415" s="58">
        <v>44651</v>
      </c>
      <c r="V415" t="s">
        <v>672</v>
      </c>
      <c r="W415" s="18">
        <v>0</v>
      </c>
      <c r="X415" s="18"/>
      <c r="Y415" s="18"/>
      <c r="Z415" s="18"/>
      <c r="AA415" s="18"/>
      <c r="AB415" s="18">
        <v>0</v>
      </c>
    </row>
    <row r="416" spans="18:28" x14ac:dyDescent="0.35">
      <c r="T416">
        <v>5</v>
      </c>
      <c r="U416" s="58">
        <v>44687</v>
      </c>
      <c r="V416" t="s">
        <v>772</v>
      </c>
      <c r="W416" s="18">
        <v>0</v>
      </c>
      <c r="X416" s="18"/>
      <c r="Y416" s="18"/>
      <c r="Z416" s="18"/>
      <c r="AA416" s="18"/>
      <c r="AB416" s="18">
        <v>0</v>
      </c>
    </row>
    <row r="417" spans="18:28" x14ac:dyDescent="0.35">
      <c r="T417">
        <v>6</v>
      </c>
      <c r="U417" s="58">
        <v>44725</v>
      </c>
      <c r="V417" t="s">
        <v>844</v>
      </c>
      <c r="W417" s="18">
        <v>0</v>
      </c>
      <c r="X417" s="18"/>
      <c r="Y417" s="18"/>
      <c r="Z417" s="18"/>
      <c r="AA417" s="18"/>
      <c r="AB417" s="18">
        <v>0</v>
      </c>
    </row>
    <row r="418" spans="18:28" x14ac:dyDescent="0.35">
      <c r="T418">
        <v>4</v>
      </c>
      <c r="U418" s="58">
        <v>44667</v>
      </c>
      <c r="V418" t="s">
        <v>706</v>
      </c>
      <c r="W418" s="18">
        <v>0</v>
      </c>
      <c r="X418" s="18"/>
      <c r="Y418" s="18"/>
      <c r="Z418" s="18"/>
      <c r="AA418" s="18"/>
      <c r="AB418" s="18">
        <v>0</v>
      </c>
    </row>
    <row r="419" spans="18:28" x14ac:dyDescent="0.35">
      <c r="U419" t="s">
        <v>730</v>
      </c>
      <c r="V419" t="s">
        <v>729</v>
      </c>
      <c r="W419" s="18">
        <v>0</v>
      </c>
      <c r="X419" s="18"/>
      <c r="Y419" s="18"/>
      <c r="Z419" s="18"/>
      <c r="AA419" s="18"/>
      <c r="AB419" s="18">
        <v>0</v>
      </c>
    </row>
    <row r="420" spans="18:28" x14ac:dyDescent="0.35">
      <c r="U420" s="58">
        <v>44680</v>
      </c>
      <c r="V420" t="s">
        <v>737</v>
      </c>
      <c r="W420" s="18">
        <v>0</v>
      </c>
      <c r="X420" s="18"/>
      <c r="Y420" s="18"/>
      <c r="Z420" s="18"/>
      <c r="AA420" s="18"/>
      <c r="AB420" s="18">
        <v>0</v>
      </c>
    </row>
    <row r="421" spans="18:28" x14ac:dyDescent="0.35">
      <c r="S421">
        <v>2023</v>
      </c>
      <c r="T421">
        <v>1</v>
      </c>
      <c r="U421" s="58">
        <v>44932</v>
      </c>
      <c r="V421" t="s">
        <v>1180</v>
      </c>
      <c r="W421" s="18">
        <v>0</v>
      </c>
      <c r="X421" s="18"/>
      <c r="Y421" s="18"/>
      <c r="Z421" s="18"/>
      <c r="AA421" s="18"/>
      <c r="AB421" s="18">
        <v>0</v>
      </c>
    </row>
    <row r="422" spans="18:28" x14ac:dyDescent="0.35">
      <c r="U422" s="58">
        <v>44935</v>
      </c>
      <c r="V422" t="s">
        <v>1183</v>
      </c>
      <c r="W422" s="18">
        <v>0</v>
      </c>
      <c r="X422" s="18"/>
      <c r="Y422" s="18"/>
      <c r="Z422" s="18"/>
      <c r="AA422" s="18"/>
      <c r="AB422" s="18">
        <v>0</v>
      </c>
    </row>
    <row r="423" spans="18:28" x14ac:dyDescent="0.35">
      <c r="U423" s="58">
        <v>44937</v>
      </c>
      <c r="V423" t="s">
        <v>1189</v>
      </c>
      <c r="W423" s="18">
        <v>0</v>
      </c>
      <c r="X423" s="18"/>
      <c r="Y423" s="18"/>
      <c r="Z423" s="18"/>
      <c r="AA423" s="18"/>
      <c r="AB423" s="18">
        <v>0</v>
      </c>
    </row>
    <row r="424" spans="18:28" x14ac:dyDescent="0.35">
      <c r="U424" s="58">
        <v>44939</v>
      </c>
      <c r="V424" t="s">
        <v>1193</v>
      </c>
      <c r="W424" s="18">
        <v>0</v>
      </c>
      <c r="X424" s="18"/>
      <c r="Y424" s="18"/>
      <c r="Z424" s="18"/>
      <c r="AA424" s="18"/>
      <c r="AB424" s="18">
        <v>0</v>
      </c>
    </row>
    <row r="425" spans="18:28" x14ac:dyDescent="0.35">
      <c r="R425" s="36" t="s">
        <v>688</v>
      </c>
      <c r="S425" s="36"/>
      <c r="T425" s="36"/>
      <c r="U425" s="36"/>
      <c r="V425" s="36"/>
      <c r="W425" s="37">
        <v>0</v>
      </c>
      <c r="X425" s="37"/>
      <c r="Y425" s="37"/>
      <c r="Z425" s="37"/>
      <c r="AA425" s="37"/>
      <c r="AB425" s="37">
        <v>0</v>
      </c>
    </row>
    <row r="426" spans="18:28" x14ac:dyDescent="0.35">
      <c r="R426" t="s">
        <v>718</v>
      </c>
      <c r="S426">
        <v>2022</v>
      </c>
      <c r="T426">
        <v>4</v>
      </c>
      <c r="U426" s="58">
        <v>44671</v>
      </c>
      <c r="V426" t="s">
        <v>708</v>
      </c>
      <c r="W426" s="18">
        <v>0</v>
      </c>
      <c r="X426" s="18"/>
      <c r="Y426" s="18"/>
      <c r="Z426" s="18"/>
      <c r="AA426" s="18"/>
      <c r="AB426" s="18">
        <v>0</v>
      </c>
    </row>
    <row r="427" spans="18:28" x14ac:dyDescent="0.35">
      <c r="U427" s="58">
        <v>44672</v>
      </c>
      <c r="V427" t="s">
        <v>710</v>
      </c>
      <c r="W427" s="18">
        <v>0</v>
      </c>
      <c r="X427" s="18"/>
      <c r="Y427" s="18"/>
      <c r="Z427" s="18"/>
      <c r="AA427" s="18"/>
      <c r="AB427" s="18">
        <v>0</v>
      </c>
    </row>
    <row r="428" spans="18:28" x14ac:dyDescent="0.35">
      <c r="R428" s="36" t="s">
        <v>763</v>
      </c>
      <c r="S428" s="36"/>
      <c r="T428" s="36"/>
      <c r="U428" s="36"/>
      <c r="V428" s="36"/>
      <c r="W428" s="37">
        <v>0</v>
      </c>
      <c r="X428" s="37"/>
      <c r="Y428" s="37"/>
      <c r="Z428" s="37"/>
      <c r="AA428" s="37"/>
      <c r="AB428" s="37">
        <v>0</v>
      </c>
    </row>
    <row r="429" spans="18:28" x14ac:dyDescent="0.35">
      <c r="R429" t="s">
        <v>782</v>
      </c>
      <c r="S429">
        <v>2022</v>
      </c>
      <c r="T429">
        <v>5</v>
      </c>
      <c r="U429" s="58">
        <v>44693</v>
      </c>
      <c r="V429" t="s">
        <v>783</v>
      </c>
      <c r="W429" s="18">
        <v>0</v>
      </c>
      <c r="X429" s="18"/>
      <c r="Y429" s="18"/>
      <c r="Z429" s="18"/>
      <c r="AA429" s="18"/>
      <c r="AB429" s="18">
        <v>0</v>
      </c>
    </row>
    <row r="430" spans="18:28" x14ac:dyDescent="0.35">
      <c r="T430">
        <v>4</v>
      </c>
      <c r="U430" s="58">
        <v>44660</v>
      </c>
      <c r="V430" t="s">
        <v>699</v>
      </c>
      <c r="W430" s="18">
        <v>0</v>
      </c>
      <c r="X430" s="18"/>
      <c r="Y430" s="18"/>
      <c r="Z430" s="18"/>
      <c r="AA430" s="18"/>
      <c r="AB430" s="18">
        <v>0</v>
      </c>
    </row>
    <row r="431" spans="18:28" x14ac:dyDescent="0.35">
      <c r="U431" s="58">
        <v>44664</v>
      </c>
      <c r="V431" t="s">
        <v>701</v>
      </c>
      <c r="W431" s="18">
        <v>0</v>
      </c>
      <c r="X431" s="18"/>
      <c r="Y431" s="18"/>
      <c r="Z431" s="18"/>
      <c r="AA431" s="18"/>
      <c r="AB431" s="18">
        <v>0</v>
      </c>
    </row>
    <row r="432" spans="18:28" x14ac:dyDescent="0.35">
      <c r="U432" s="58">
        <v>44666</v>
      </c>
      <c r="V432" t="s">
        <v>704</v>
      </c>
      <c r="W432" s="18">
        <v>0</v>
      </c>
      <c r="X432" s="18"/>
      <c r="Y432" s="18"/>
      <c r="Z432" s="18"/>
      <c r="AA432" s="18"/>
      <c r="AB432" s="18">
        <v>0</v>
      </c>
    </row>
    <row r="433" spans="18:28" x14ac:dyDescent="0.35">
      <c r="R433" s="36" t="s">
        <v>807</v>
      </c>
      <c r="S433" s="36"/>
      <c r="T433" s="36"/>
      <c r="U433" s="36"/>
      <c r="V433" s="36"/>
      <c r="W433" s="37">
        <v>0</v>
      </c>
      <c r="X433" s="37"/>
      <c r="Y433" s="37"/>
      <c r="Z433" s="37"/>
      <c r="AA433" s="37"/>
      <c r="AB433" s="37">
        <v>0</v>
      </c>
    </row>
    <row r="434" spans="18:28" x14ac:dyDescent="0.35">
      <c r="R434" t="s">
        <v>793</v>
      </c>
      <c r="S434">
        <v>2022</v>
      </c>
      <c r="T434">
        <v>5</v>
      </c>
      <c r="U434" s="58">
        <v>44702</v>
      </c>
      <c r="V434" t="s">
        <v>797</v>
      </c>
      <c r="W434" s="18">
        <v>0</v>
      </c>
      <c r="X434" s="18"/>
      <c r="Y434" s="18"/>
      <c r="Z434" s="18"/>
      <c r="AA434" s="18"/>
      <c r="AB434" s="18">
        <v>0</v>
      </c>
    </row>
    <row r="435" spans="18:28" x14ac:dyDescent="0.35">
      <c r="T435">
        <v>8</v>
      </c>
      <c r="U435" s="58">
        <v>44782</v>
      </c>
      <c r="V435" t="s">
        <v>907</v>
      </c>
      <c r="W435" s="18">
        <v>0</v>
      </c>
      <c r="X435" s="18"/>
      <c r="Y435" s="18"/>
      <c r="Z435" s="18"/>
      <c r="AA435" s="18"/>
      <c r="AB435" s="18">
        <v>0</v>
      </c>
    </row>
    <row r="436" spans="18:28" x14ac:dyDescent="0.35">
      <c r="T436">
        <v>10</v>
      </c>
      <c r="U436" s="58">
        <v>44851</v>
      </c>
      <c r="V436" t="s">
        <v>1013</v>
      </c>
      <c r="W436" s="18">
        <v>0</v>
      </c>
      <c r="X436" s="18"/>
      <c r="Y436" s="18"/>
      <c r="Z436" s="18"/>
      <c r="AA436" s="18"/>
      <c r="AB436" s="18">
        <v>0</v>
      </c>
    </row>
    <row r="437" spans="18:28" x14ac:dyDescent="0.35">
      <c r="T437">
        <v>12</v>
      </c>
      <c r="U437" t="s">
        <v>1133</v>
      </c>
      <c r="V437" t="s">
        <v>1134</v>
      </c>
      <c r="W437" s="18">
        <v>0</v>
      </c>
      <c r="X437" s="18"/>
      <c r="Y437" s="18"/>
      <c r="Z437" s="18"/>
      <c r="AA437" s="18"/>
      <c r="AB437" s="18">
        <v>0</v>
      </c>
    </row>
    <row r="438" spans="18:28" x14ac:dyDescent="0.35">
      <c r="R438" s="36" t="s">
        <v>808</v>
      </c>
      <c r="S438" s="36"/>
      <c r="T438" s="36"/>
      <c r="U438" s="36"/>
      <c r="V438" s="36"/>
      <c r="W438" s="37">
        <v>0</v>
      </c>
      <c r="X438" s="37"/>
      <c r="Y438" s="37"/>
      <c r="Z438" s="37"/>
      <c r="AA438" s="37"/>
      <c r="AB438" s="37">
        <v>0</v>
      </c>
    </row>
    <row r="439" spans="18:28" x14ac:dyDescent="0.35">
      <c r="R439" t="s">
        <v>868</v>
      </c>
      <c r="S439">
        <v>2022</v>
      </c>
      <c r="T439">
        <v>7</v>
      </c>
      <c r="U439" s="58">
        <v>44756</v>
      </c>
      <c r="V439" t="s">
        <v>870</v>
      </c>
      <c r="W439" s="18">
        <v>0</v>
      </c>
      <c r="X439" s="18"/>
      <c r="Y439" s="18"/>
      <c r="Z439" s="18"/>
      <c r="AA439" s="18"/>
      <c r="AB439" s="18">
        <v>0</v>
      </c>
    </row>
    <row r="440" spans="18:28" x14ac:dyDescent="0.35">
      <c r="T440">
        <v>8</v>
      </c>
      <c r="U440" s="58">
        <v>44777</v>
      </c>
      <c r="V440" t="s">
        <v>900</v>
      </c>
      <c r="W440" s="18">
        <v>0.20000000000004547</v>
      </c>
      <c r="X440" s="18"/>
      <c r="Y440" s="18"/>
      <c r="Z440" s="18"/>
      <c r="AA440" s="18"/>
      <c r="AB440" s="18">
        <v>0.20000000000004547</v>
      </c>
    </row>
    <row r="441" spans="18:28" x14ac:dyDescent="0.35">
      <c r="U441" s="58">
        <v>44796</v>
      </c>
      <c r="V441" t="s">
        <v>918</v>
      </c>
      <c r="W441" s="18">
        <v>0</v>
      </c>
      <c r="X441" s="18"/>
      <c r="Y441" s="18"/>
      <c r="Z441" s="18"/>
      <c r="AA441" s="18"/>
      <c r="AB441" s="18">
        <v>0</v>
      </c>
    </row>
    <row r="442" spans="18:28" x14ac:dyDescent="0.35">
      <c r="U442" s="58">
        <v>44798</v>
      </c>
      <c r="V442" t="s">
        <v>923</v>
      </c>
      <c r="W442" s="18">
        <v>0</v>
      </c>
      <c r="X442" s="18"/>
      <c r="Y442" s="18"/>
      <c r="Z442" s="18"/>
      <c r="AA442" s="18"/>
      <c r="AB442" s="18">
        <v>0</v>
      </c>
    </row>
    <row r="443" spans="18:28" x14ac:dyDescent="0.35">
      <c r="T443">
        <v>9</v>
      </c>
      <c r="U443" s="58">
        <v>44832</v>
      </c>
      <c r="V443" t="s">
        <v>964</v>
      </c>
      <c r="W443" s="18">
        <v>11266.800000000001</v>
      </c>
      <c r="X443" s="18"/>
      <c r="Y443" s="18"/>
      <c r="Z443" s="18"/>
      <c r="AA443" s="18"/>
      <c r="AB443" s="18">
        <v>11266.800000000001</v>
      </c>
    </row>
    <row r="444" spans="18:28" x14ac:dyDescent="0.35">
      <c r="T444">
        <v>11</v>
      </c>
      <c r="U444" s="58">
        <v>44879</v>
      </c>
      <c r="V444" t="s">
        <v>1074</v>
      </c>
      <c r="W444" s="18">
        <v>14564.6</v>
      </c>
      <c r="X444" s="18"/>
      <c r="Y444" s="18"/>
      <c r="Z444" s="18"/>
      <c r="AA444" s="18"/>
      <c r="AB444" s="18">
        <v>14564.6</v>
      </c>
    </row>
    <row r="445" spans="18:28" x14ac:dyDescent="0.35">
      <c r="R445" s="36" t="s">
        <v>883</v>
      </c>
      <c r="S445" s="36"/>
      <c r="T445" s="36"/>
      <c r="U445" s="36"/>
      <c r="V445" s="36"/>
      <c r="W445" s="37">
        <v>25831.600000000002</v>
      </c>
      <c r="X445" s="37"/>
      <c r="Y445" s="37"/>
      <c r="Z445" s="37"/>
      <c r="AA445" s="37"/>
      <c r="AB445" s="37">
        <v>25831.600000000002</v>
      </c>
    </row>
    <row r="446" spans="18:28" x14ac:dyDescent="0.35">
      <c r="R446" t="s">
        <v>967</v>
      </c>
      <c r="S446">
        <v>2022</v>
      </c>
      <c r="T446">
        <v>9</v>
      </c>
      <c r="U446" s="58">
        <v>44813</v>
      </c>
      <c r="V446" t="s">
        <v>939</v>
      </c>
      <c r="W446" s="18">
        <v>0</v>
      </c>
      <c r="X446" s="18"/>
      <c r="Y446" s="18"/>
      <c r="Z446" s="18"/>
      <c r="AA446" s="18"/>
      <c r="AB446" s="18">
        <v>0</v>
      </c>
    </row>
    <row r="447" spans="18:28" x14ac:dyDescent="0.35">
      <c r="U447" s="58">
        <v>44832</v>
      </c>
      <c r="V447" t="s">
        <v>965</v>
      </c>
      <c r="W447" s="18">
        <v>0</v>
      </c>
      <c r="X447" s="18"/>
      <c r="Y447" s="18"/>
      <c r="Z447" s="18"/>
      <c r="AA447" s="18"/>
      <c r="AB447" s="18">
        <v>0</v>
      </c>
    </row>
    <row r="448" spans="18:28" x14ac:dyDescent="0.35">
      <c r="S448">
        <v>2023</v>
      </c>
      <c r="T448">
        <v>1</v>
      </c>
      <c r="U448" s="58">
        <v>44940</v>
      </c>
      <c r="V448" t="s">
        <v>1198</v>
      </c>
      <c r="W448" s="18">
        <v>0</v>
      </c>
      <c r="X448" s="18"/>
      <c r="Y448" s="18"/>
      <c r="Z448" s="18"/>
      <c r="AA448" s="18"/>
      <c r="AB448" s="18">
        <v>0</v>
      </c>
    </row>
    <row r="449" spans="18:28" x14ac:dyDescent="0.35">
      <c r="R449" s="36" t="s">
        <v>994</v>
      </c>
      <c r="S449" s="36"/>
      <c r="T449" s="36"/>
      <c r="U449" s="36"/>
      <c r="V449" s="36"/>
      <c r="W449" s="37">
        <v>0</v>
      </c>
      <c r="X449" s="37"/>
      <c r="Y449" s="37"/>
      <c r="Z449" s="37"/>
      <c r="AA449" s="37"/>
      <c r="AB449" s="37">
        <v>0</v>
      </c>
    </row>
    <row r="450" spans="18:28" x14ac:dyDescent="0.35">
      <c r="R450" t="s">
        <v>1053</v>
      </c>
      <c r="S450">
        <v>2022</v>
      </c>
      <c r="T450">
        <v>8</v>
      </c>
      <c r="U450" s="58">
        <v>44788</v>
      </c>
      <c r="V450" t="s">
        <v>909</v>
      </c>
      <c r="W450" s="18">
        <v>0</v>
      </c>
      <c r="X450" s="18"/>
      <c r="Y450" s="18"/>
      <c r="Z450" s="18"/>
      <c r="AA450" s="18"/>
      <c r="AB450" s="18">
        <v>0</v>
      </c>
    </row>
    <row r="451" spans="18:28" x14ac:dyDescent="0.35">
      <c r="R451" s="36" t="s">
        <v>1054</v>
      </c>
      <c r="S451" s="36"/>
      <c r="T451" s="36"/>
      <c r="U451" s="36"/>
      <c r="V451" s="36"/>
      <c r="W451" s="37">
        <v>0</v>
      </c>
      <c r="X451" s="37"/>
      <c r="Y451" s="37"/>
      <c r="Z451" s="37"/>
      <c r="AA451" s="37"/>
      <c r="AB451" s="37">
        <v>0</v>
      </c>
    </row>
    <row r="452" spans="18:28" x14ac:dyDescent="0.35">
      <c r="R452" t="s">
        <v>1060</v>
      </c>
      <c r="S452">
        <v>2022</v>
      </c>
      <c r="T452">
        <v>11</v>
      </c>
      <c r="U452" s="58">
        <v>44870</v>
      </c>
      <c r="V452" t="s">
        <v>1062</v>
      </c>
      <c r="W452" s="18">
        <v>0</v>
      </c>
      <c r="X452" s="18"/>
      <c r="Y452" s="18"/>
      <c r="Z452" s="18"/>
      <c r="AA452" s="18"/>
      <c r="AB452" s="18">
        <v>0</v>
      </c>
    </row>
    <row r="453" spans="18:28" x14ac:dyDescent="0.35">
      <c r="U453" t="s">
        <v>1079</v>
      </c>
      <c r="V453" t="s">
        <v>1080</v>
      </c>
      <c r="W453" s="18">
        <v>0</v>
      </c>
      <c r="X453" s="18"/>
      <c r="Y453" s="18"/>
      <c r="Z453" s="18"/>
      <c r="AA453" s="18"/>
      <c r="AB453" s="18">
        <v>0</v>
      </c>
    </row>
    <row r="454" spans="18:28" x14ac:dyDescent="0.35">
      <c r="T454">
        <v>12</v>
      </c>
      <c r="U454" s="58">
        <v>44896</v>
      </c>
      <c r="V454" t="s">
        <v>1115</v>
      </c>
      <c r="W454" s="18">
        <v>0</v>
      </c>
      <c r="X454" s="18"/>
      <c r="Y454" s="18"/>
      <c r="Z454" s="18"/>
      <c r="AA454" s="18"/>
      <c r="AB454" s="18">
        <v>0</v>
      </c>
    </row>
    <row r="455" spans="18:28" x14ac:dyDescent="0.35">
      <c r="R455" s="36" t="s">
        <v>1097</v>
      </c>
      <c r="S455" s="36"/>
      <c r="T455" s="36"/>
      <c r="U455" s="36"/>
      <c r="V455" s="36"/>
      <c r="W455" s="37">
        <v>0</v>
      </c>
      <c r="X455" s="37"/>
      <c r="Y455" s="37"/>
      <c r="Z455" s="37"/>
      <c r="AA455" s="37"/>
      <c r="AB455" s="37">
        <v>0</v>
      </c>
    </row>
    <row r="456" spans="18:28" x14ac:dyDescent="0.35">
      <c r="R456" t="s">
        <v>1066</v>
      </c>
      <c r="S456">
        <v>2022</v>
      </c>
      <c r="T456">
        <v>11</v>
      </c>
      <c r="U456" s="58">
        <v>44873</v>
      </c>
      <c r="V456" t="s">
        <v>1071</v>
      </c>
      <c r="W456" s="18">
        <v>0</v>
      </c>
      <c r="X456" s="18"/>
      <c r="Y456" s="18"/>
      <c r="Z456" s="18"/>
      <c r="AA456" s="18"/>
      <c r="AB456" s="18">
        <v>0</v>
      </c>
    </row>
    <row r="457" spans="18:28" x14ac:dyDescent="0.35">
      <c r="R457" s="36" t="s">
        <v>1098</v>
      </c>
      <c r="S457" s="36"/>
      <c r="T457" s="36"/>
      <c r="U457" s="36"/>
      <c r="V457" s="36"/>
      <c r="W457" s="37">
        <v>0</v>
      </c>
      <c r="X457" s="37"/>
      <c r="Y457" s="37"/>
      <c r="Z457" s="37"/>
      <c r="AA457" s="37"/>
      <c r="AB457" s="37">
        <v>0</v>
      </c>
    </row>
    <row r="458" spans="18:28" x14ac:dyDescent="0.35">
      <c r="R458" t="s">
        <v>1110</v>
      </c>
      <c r="S458">
        <v>2022</v>
      </c>
      <c r="T458">
        <v>11</v>
      </c>
      <c r="U458" s="58">
        <v>44895</v>
      </c>
      <c r="V458" t="s">
        <v>1105</v>
      </c>
      <c r="W458" s="18">
        <v>0</v>
      </c>
      <c r="X458" s="18"/>
      <c r="Y458" s="18"/>
      <c r="Z458" s="18"/>
      <c r="AA458" s="18"/>
      <c r="AB458" s="18">
        <v>0</v>
      </c>
    </row>
    <row r="459" spans="18:28" x14ac:dyDescent="0.35">
      <c r="R459" s="36" t="s">
        <v>1113</v>
      </c>
      <c r="S459" s="36"/>
      <c r="T459" s="36"/>
      <c r="U459" s="36"/>
      <c r="V459" s="36"/>
      <c r="W459" s="37">
        <v>0</v>
      </c>
      <c r="X459" s="37"/>
      <c r="Y459" s="37"/>
      <c r="Z459" s="37"/>
      <c r="AA459" s="37"/>
      <c r="AB459" s="37">
        <v>0</v>
      </c>
    </row>
    <row r="460" spans="18:28" x14ac:dyDescent="0.35">
      <c r="R460" t="s">
        <v>1109</v>
      </c>
      <c r="S460">
        <v>2022</v>
      </c>
      <c r="T460">
        <v>11</v>
      </c>
      <c r="U460" s="58">
        <v>44895</v>
      </c>
      <c r="V460" t="s">
        <v>1106</v>
      </c>
      <c r="W460" s="18">
        <v>0</v>
      </c>
      <c r="X460" s="18"/>
      <c r="Y460" s="18"/>
      <c r="Z460" s="18"/>
      <c r="AA460" s="18"/>
      <c r="AB460" s="18">
        <v>0</v>
      </c>
    </row>
    <row r="461" spans="18:28" x14ac:dyDescent="0.35">
      <c r="R461" s="36" t="s">
        <v>1114</v>
      </c>
      <c r="S461" s="36"/>
      <c r="T461" s="36"/>
      <c r="U461" s="36"/>
      <c r="V461" s="36"/>
      <c r="W461" s="37">
        <v>0</v>
      </c>
      <c r="X461" s="37"/>
      <c r="Y461" s="37"/>
      <c r="Z461" s="37"/>
      <c r="AA461" s="37"/>
      <c r="AB461" s="37">
        <v>0</v>
      </c>
    </row>
    <row r="462" spans="18:28" x14ac:dyDescent="0.35">
      <c r="R462" t="s">
        <v>1206</v>
      </c>
      <c r="S462">
        <v>2023</v>
      </c>
      <c r="T462">
        <v>1</v>
      </c>
      <c r="U462" s="58">
        <v>44953</v>
      </c>
      <c r="V462" t="s">
        <v>1213</v>
      </c>
      <c r="W462" s="18">
        <v>0</v>
      </c>
      <c r="X462" s="18"/>
      <c r="Y462" s="18"/>
      <c r="Z462" s="18"/>
      <c r="AA462" s="18"/>
      <c r="AB462" s="18">
        <v>0</v>
      </c>
    </row>
    <row r="463" spans="18:28" x14ac:dyDescent="0.35">
      <c r="R463" s="36" t="s">
        <v>1246</v>
      </c>
      <c r="S463" s="36"/>
      <c r="T463" s="36"/>
      <c r="U463" s="36"/>
      <c r="V463" s="36"/>
      <c r="W463" s="37">
        <v>0</v>
      </c>
      <c r="X463" s="37"/>
      <c r="Y463" s="37"/>
      <c r="Z463" s="37"/>
      <c r="AA463" s="37"/>
      <c r="AB463" s="37">
        <v>0</v>
      </c>
    </row>
    <row r="464" spans="18:28" x14ac:dyDescent="0.35">
      <c r="R464" t="s">
        <v>135</v>
      </c>
      <c r="W464" s="18">
        <v>435727.1</v>
      </c>
      <c r="X464" s="18">
        <v>1219</v>
      </c>
      <c r="Y464" s="18">
        <v>16691.8</v>
      </c>
      <c r="Z464" s="18">
        <v>0</v>
      </c>
      <c r="AA464" s="18">
        <v>94616.3</v>
      </c>
      <c r="AB464" s="18">
        <v>548254.19999999995</v>
      </c>
    </row>
  </sheetData>
  <pageMargins left="0.78740157480314965" right="0.19685039370078741" top="0.59055118110236227" bottom="0.78740157480314965" header="0.31496062992125984" footer="0.31496062992125984"/>
  <pageSetup scale="97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 filterMode="1">
    <tabColor rgb="FFFF0000"/>
    <pageSetUpPr fitToPage="1"/>
  </sheetPr>
  <dimension ref="A1:X1376"/>
  <sheetViews>
    <sheetView topLeftCell="D1076" zoomScale="70" zoomScaleNormal="70" workbookViewId="0">
      <selection activeCell="D1362" sqref="D1362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8" style="5" customWidth="1"/>
    <col min="5" max="5" width="11.36328125" style="5" customWidth="1"/>
    <col min="6" max="6" width="18.7265625" style="1" customWidth="1"/>
    <col min="7" max="7" width="28.26953125" style="11" customWidth="1"/>
    <col min="8" max="8" width="4.36328125" style="5" customWidth="1"/>
    <col min="9" max="9" width="8.90625" style="5" hidden="1" customWidth="1"/>
    <col min="10" max="10" width="5.453125" style="5" hidden="1" customWidth="1"/>
    <col min="11" max="11" width="12.1796875" style="5" hidden="1" customWidth="1"/>
    <col min="12" max="12" width="6.81640625" style="5" hidden="1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167</v>
      </c>
      <c r="C1" s="3" t="s">
        <v>230</v>
      </c>
      <c r="D1" s="3" t="s">
        <v>2</v>
      </c>
      <c r="E1" s="3" t="s">
        <v>0</v>
      </c>
      <c r="F1" s="3" t="s">
        <v>1</v>
      </c>
      <c r="G1" s="76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hidden="1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317</v>
      </c>
      <c r="E2" s="5" t="s">
        <v>6</v>
      </c>
      <c r="F2" s="1" t="s">
        <v>7</v>
      </c>
      <c r="G2" s="11" t="s">
        <v>9</v>
      </c>
      <c r="H2" s="5">
        <v>1</v>
      </c>
      <c r="I2" s="5" t="s">
        <v>5</v>
      </c>
      <c r="J2" s="5"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5" t="s">
        <v>87</v>
      </c>
      <c r="S2" s="1" t="s">
        <v>79</v>
      </c>
    </row>
    <row r="3" spans="1:20" hidden="1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317</v>
      </c>
      <c r="E3" s="5" t="s">
        <v>6</v>
      </c>
      <c r="F3" s="1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5" t="s">
        <v>87</v>
      </c>
      <c r="S3" s="1" t="s">
        <v>79</v>
      </c>
    </row>
    <row r="4" spans="1:20" hidden="1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">
        <v>6</v>
      </c>
      <c r="F4" s="1" t="s">
        <v>7</v>
      </c>
      <c r="G4" s="11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5" t="s">
        <v>87</v>
      </c>
      <c r="S4" s="1" t="s">
        <v>80</v>
      </c>
    </row>
    <row r="5" spans="1:20" hidden="1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">
        <v>13</v>
      </c>
      <c r="F5" s="1" t="s">
        <v>14</v>
      </c>
      <c r="G5" s="11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5" t="s">
        <v>88</v>
      </c>
      <c r="S5" s="1" t="s">
        <v>85</v>
      </c>
    </row>
    <row r="6" spans="1:20" hidden="1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">
        <v>13</v>
      </c>
      <c r="F6" s="1" t="s">
        <v>14</v>
      </c>
      <c r="G6" s="11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5" t="s">
        <v>88</v>
      </c>
      <c r="S6" s="1" t="s">
        <v>85</v>
      </c>
    </row>
    <row r="7" spans="1:20" hidden="1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">
        <v>6</v>
      </c>
      <c r="F7" s="1" t="s">
        <v>7</v>
      </c>
      <c r="G7" s="11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5" t="s">
        <v>87</v>
      </c>
      <c r="S7" s="8" t="s">
        <v>80</v>
      </c>
    </row>
    <row r="8" spans="1:20" hidden="1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">
        <v>6</v>
      </c>
      <c r="F8" s="1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5" t="s">
        <v>87</v>
      </c>
      <c r="S8" s="8" t="s">
        <v>80</v>
      </c>
    </row>
    <row r="9" spans="1:20" hidden="1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">
        <v>6</v>
      </c>
      <c r="F9" s="1" t="s">
        <v>7</v>
      </c>
      <c r="G9" s="11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5" t="s">
        <v>87</v>
      </c>
      <c r="S9" s="8" t="s">
        <v>80</v>
      </c>
    </row>
    <row r="10" spans="1:20" hidden="1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">
        <v>19</v>
      </c>
      <c r="F10" s="1" t="s">
        <v>20</v>
      </c>
      <c r="G10" s="11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5" t="s">
        <v>89</v>
      </c>
      <c r="S10" s="13" t="s">
        <v>196</v>
      </c>
    </row>
    <row r="11" spans="1:20" hidden="1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">
        <v>19</v>
      </c>
      <c r="F11" s="1" t="s">
        <v>20</v>
      </c>
      <c r="G11" s="11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5" t="s">
        <v>89</v>
      </c>
      <c r="S11" s="13" t="s">
        <v>196</v>
      </c>
    </row>
    <row r="12" spans="1:20" hidden="1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">
        <v>22</v>
      </c>
      <c r="F12" s="1" t="s">
        <v>23</v>
      </c>
      <c r="G12" s="11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5" t="s">
        <v>91</v>
      </c>
      <c r="S12" s="21" t="s">
        <v>168</v>
      </c>
    </row>
    <row r="13" spans="1:20" hidden="1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">
        <v>19</v>
      </c>
      <c r="F13" s="1" t="s">
        <v>20</v>
      </c>
      <c r="G13" s="11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5" t="s">
        <v>89</v>
      </c>
      <c r="S13" s="13" t="s">
        <v>74</v>
      </c>
    </row>
    <row r="14" spans="1:20" hidden="1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">
        <v>6</v>
      </c>
      <c r="F14" s="1" t="s">
        <v>7</v>
      </c>
      <c r="G14" s="2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5" t="s">
        <v>87</v>
      </c>
      <c r="S14" s="1" t="s">
        <v>81</v>
      </c>
    </row>
    <row r="15" spans="1:20" hidden="1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">
        <v>6</v>
      </c>
      <c r="F15" s="1" t="s">
        <v>7</v>
      </c>
      <c r="G15" s="11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5" t="s">
        <v>87</v>
      </c>
      <c r="S15" s="1" t="s">
        <v>81</v>
      </c>
    </row>
    <row r="16" spans="1:20" hidden="1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">
        <v>6</v>
      </c>
      <c r="F16" s="1" t="s">
        <v>7</v>
      </c>
      <c r="G16" s="11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5" t="s">
        <v>87</v>
      </c>
      <c r="S16" s="1" t="s">
        <v>81</v>
      </c>
      <c r="T16" s="1" t="s">
        <v>29</v>
      </c>
    </row>
    <row r="17" spans="1:19" hidden="1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">
        <v>22</v>
      </c>
      <c r="F17" s="1" t="s">
        <v>23</v>
      </c>
      <c r="G17" s="2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5" t="s">
        <v>91</v>
      </c>
      <c r="S17" s="20" t="s">
        <v>169</v>
      </c>
    </row>
    <row r="18" spans="1:19" hidden="1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">
        <v>22</v>
      </c>
      <c r="F18" s="1" t="s">
        <v>23</v>
      </c>
      <c r="G18" s="2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5" t="s">
        <v>91</v>
      </c>
      <c r="S18" s="20" t="s">
        <v>169</v>
      </c>
    </row>
    <row r="19" spans="1:19" hidden="1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">
        <v>22</v>
      </c>
      <c r="F19" s="1" t="s">
        <v>23</v>
      </c>
      <c r="G19" s="11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5" t="s">
        <v>91</v>
      </c>
      <c r="S19" s="20" t="s">
        <v>169</v>
      </c>
    </row>
    <row r="20" spans="1:19" hidden="1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">
        <v>34</v>
      </c>
      <c r="F20" s="1" t="s">
        <v>35</v>
      </c>
      <c r="G20" s="2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5" t="s">
        <v>88</v>
      </c>
      <c r="S20" s="1" t="s">
        <v>83</v>
      </c>
    </row>
    <row r="21" spans="1:19" hidden="1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">
        <v>34</v>
      </c>
      <c r="F21" s="1" t="s">
        <v>35</v>
      </c>
      <c r="G21" s="11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5" t="s">
        <v>88</v>
      </c>
      <c r="S21" s="1" t="s">
        <v>83</v>
      </c>
    </row>
    <row r="22" spans="1:19" hidden="1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">
        <v>19</v>
      </c>
      <c r="F22" s="1" t="s">
        <v>20</v>
      </c>
      <c r="G22" s="2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5" t="s">
        <v>89</v>
      </c>
      <c r="S22" s="13" t="s">
        <v>78</v>
      </c>
    </row>
    <row r="23" spans="1:19" hidden="1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">
        <v>19</v>
      </c>
      <c r="F23" s="1" t="s">
        <v>20</v>
      </c>
      <c r="G23" s="11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5" t="s">
        <v>90</v>
      </c>
      <c r="S23" s="13" t="s">
        <v>78</v>
      </c>
    </row>
    <row r="24" spans="1:19" hidden="1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">
        <v>6</v>
      </c>
      <c r="F24" s="1" t="s">
        <v>7</v>
      </c>
      <c r="G24" s="2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5" t="s">
        <v>87</v>
      </c>
      <c r="S24" s="1" t="s">
        <v>82</v>
      </c>
    </row>
    <row r="25" spans="1:19" hidden="1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">
        <v>6</v>
      </c>
      <c r="F25" s="1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5" t="s">
        <v>87</v>
      </c>
      <c r="S25" s="1" t="s">
        <v>82</v>
      </c>
    </row>
    <row r="26" spans="1:19" hidden="1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">
        <v>6</v>
      </c>
      <c r="F26" s="1" t="s">
        <v>7</v>
      </c>
      <c r="G26" s="11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5" t="s">
        <v>87</v>
      </c>
      <c r="S26" s="1" t="s">
        <v>82</v>
      </c>
    </row>
    <row r="27" spans="1:19" hidden="1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">
        <v>6</v>
      </c>
      <c r="F27" s="1" t="s">
        <v>7</v>
      </c>
      <c r="G27" s="11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5" t="s">
        <v>87</v>
      </c>
      <c r="S27" s="1" t="s">
        <v>82</v>
      </c>
    </row>
    <row r="28" spans="1:19" hidden="1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">
        <v>19</v>
      </c>
      <c r="F28" s="1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5" t="s">
        <v>89</v>
      </c>
      <c r="S28" s="13" t="s">
        <v>93</v>
      </c>
    </row>
    <row r="29" spans="1:19" hidden="1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">
        <v>42</v>
      </c>
      <c r="F29" s="1" t="s">
        <v>43</v>
      </c>
      <c r="G29" s="2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5" t="s">
        <v>88</v>
      </c>
      <c r="S29" s="1" t="s">
        <v>84</v>
      </c>
    </row>
    <row r="30" spans="1:19" hidden="1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">
        <v>42</v>
      </c>
      <c r="F30" s="1" t="s">
        <v>43</v>
      </c>
      <c r="G30" s="11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5" t="s">
        <v>88</v>
      </c>
      <c r="S30" s="8" t="s">
        <v>84</v>
      </c>
    </row>
    <row r="31" spans="1:19" hidden="1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5">
        <v>4</v>
      </c>
      <c r="I31" s="5" t="s">
        <v>51</v>
      </c>
      <c r="J31" s="5">
        <v>60</v>
      </c>
      <c r="K31" s="4">
        <f t="shared" si="2"/>
        <v>44125</v>
      </c>
      <c r="L31" s="5">
        <f t="shared" si="3"/>
        <v>10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5" t="s">
        <v>91</v>
      </c>
      <c r="S31" s="15" t="s">
        <v>112</v>
      </c>
    </row>
    <row r="32" spans="1:19" hidden="1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">
        <v>48</v>
      </c>
      <c r="F32" s="1" t="s">
        <v>47</v>
      </c>
      <c r="G32" s="11" t="s">
        <v>44</v>
      </c>
      <c r="H32" s="5">
        <v>4</v>
      </c>
      <c r="I32" s="5" t="s">
        <v>51</v>
      </c>
      <c r="J32" s="5">
        <v>60</v>
      </c>
      <c r="K32" s="4">
        <f t="shared" si="2"/>
        <v>44125</v>
      </c>
      <c r="L32" s="5">
        <f t="shared" si="3"/>
        <v>10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5" t="s">
        <v>91</v>
      </c>
      <c r="S32" s="15" t="s">
        <v>112</v>
      </c>
    </row>
    <row r="33" spans="1:19" hidden="1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5">
        <v>2</v>
      </c>
      <c r="I33" s="5" t="s">
        <v>51</v>
      </c>
      <c r="J33" s="5">
        <v>60</v>
      </c>
      <c r="K33" s="4">
        <f t="shared" si="2"/>
        <v>44125</v>
      </c>
      <c r="L33" s="5">
        <f t="shared" si="3"/>
        <v>10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5" t="s">
        <v>91</v>
      </c>
      <c r="S33" s="15" t="s">
        <v>112</v>
      </c>
    </row>
    <row r="34" spans="1:19" hidden="1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">
        <v>48</v>
      </c>
      <c r="F34" s="1" t="s">
        <v>47</v>
      </c>
      <c r="G34" s="11" t="s">
        <v>46</v>
      </c>
      <c r="H34" s="5">
        <v>4</v>
      </c>
      <c r="I34" s="5" t="s">
        <v>51</v>
      </c>
      <c r="J34" s="5">
        <v>60</v>
      </c>
      <c r="K34" s="4">
        <f t="shared" si="2"/>
        <v>44125</v>
      </c>
      <c r="L34" s="5">
        <f t="shared" si="3"/>
        <v>10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5" t="s">
        <v>91</v>
      </c>
      <c r="S34" s="15" t="s">
        <v>112</v>
      </c>
    </row>
    <row r="35" spans="1:19" hidden="1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52</v>
      </c>
      <c r="E35" s="5" t="s">
        <v>53</v>
      </c>
      <c r="F35" s="1" t="s">
        <v>54</v>
      </c>
      <c r="G35" s="2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5" t="s">
        <v>87</v>
      </c>
      <c r="S35" s="1" t="s">
        <v>76</v>
      </c>
    </row>
    <row r="36" spans="1:19" hidden="1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55</v>
      </c>
      <c r="E36" s="5" t="s">
        <v>19</v>
      </c>
      <c r="F36" s="1" t="s">
        <v>20</v>
      </c>
      <c r="G36" s="2" t="s">
        <v>99</v>
      </c>
      <c r="H36" s="5">
        <v>1</v>
      </c>
      <c r="I36" s="5" t="s">
        <v>72</v>
      </c>
      <c r="J36" s="5"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5" t="s">
        <v>89</v>
      </c>
      <c r="S36" s="13" t="s">
        <v>94</v>
      </c>
    </row>
    <row r="37" spans="1:19" hidden="1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55</v>
      </c>
      <c r="E37" s="5" t="s">
        <v>19</v>
      </c>
      <c r="F37" s="1" t="s">
        <v>20</v>
      </c>
      <c r="G37" s="11" t="s">
        <v>56</v>
      </c>
      <c r="H37" s="5">
        <v>4</v>
      </c>
      <c r="I37" s="5" t="s">
        <v>72</v>
      </c>
      <c r="J37" s="5"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5" t="s">
        <v>89</v>
      </c>
      <c r="S37" s="13" t="s">
        <v>75</v>
      </c>
    </row>
    <row r="38" spans="1:19" hidden="1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55</v>
      </c>
      <c r="E38" s="5" t="s">
        <v>19</v>
      </c>
      <c r="F38" s="1" t="s">
        <v>20</v>
      </c>
      <c r="G38" s="11" t="s">
        <v>46</v>
      </c>
      <c r="H38" s="5">
        <v>2</v>
      </c>
      <c r="I38" s="5" t="s">
        <v>72</v>
      </c>
      <c r="J38" s="5"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5" t="s">
        <v>89</v>
      </c>
      <c r="S38" s="13" t="s">
        <v>75</v>
      </c>
    </row>
    <row r="39" spans="1:19" hidden="1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57</v>
      </c>
      <c r="E39" s="5" t="s">
        <v>61</v>
      </c>
      <c r="F39" s="1" t="s">
        <v>60</v>
      </c>
      <c r="G39" s="2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5" t="s">
        <v>91</v>
      </c>
      <c r="S39" s="15" t="s">
        <v>191</v>
      </c>
    </row>
    <row r="40" spans="1:19" hidden="1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5" t="s">
        <v>91</v>
      </c>
      <c r="S40" s="15" t="s">
        <v>191</v>
      </c>
    </row>
    <row r="41" spans="1:19" hidden="1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58</v>
      </c>
      <c r="E41" s="5" t="s">
        <v>6</v>
      </c>
      <c r="F41" s="1" t="s">
        <v>7</v>
      </c>
      <c r="G41" s="2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5" t="s">
        <v>87</v>
      </c>
      <c r="S41" s="1" t="s">
        <v>98</v>
      </c>
    </row>
    <row r="42" spans="1:19" hidden="1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62</v>
      </c>
      <c r="E42" s="5" t="s">
        <v>63</v>
      </c>
      <c r="F42" s="1" t="s">
        <v>64</v>
      </c>
      <c r="G42" s="2" t="s">
        <v>99</v>
      </c>
      <c r="H42" s="5">
        <v>4</v>
      </c>
      <c r="I42" s="5" t="s">
        <v>50</v>
      </c>
      <c r="J42" s="5" t="s">
        <v>154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5" t="s">
        <v>91</v>
      </c>
      <c r="S42" s="13" t="s">
        <v>217</v>
      </c>
    </row>
    <row r="43" spans="1:19" hidden="1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62</v>
      </c>
      <c r="E43" s="5" t="s">
        <v>63</v>
      </c>
      <c r="F43" s="1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5" t="s">
        <v>91</v>
      </c>
      <c r="S43" s="13" t="s">
        <v>217</v>
      </c>
    </row>
    <row r="44" spans="1:19" hidden="1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62</v>
      </c>
      <c r="E44" s="5" t="s">
        <v>63</v>
      </c>
      <c r="F44" s="1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5" t="s">
        <v>91</v>
      </c>
      <c r="S44" s="13" t="s">
        <v>217</v>
      </c>
    </row>
    <row r="45" spans="1:19" hidden="1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62</v>
      </c>
      <c r="E45" s="5" t="s">
        <v>63</v>
      </c>
      <c r="F45" s="1" t="s">
        <v>64</v>
      </c>
      <c r="G45" s="11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5" t="s">
        <v>91</v>
      </c>
      <c r="S45" s="13" t="s">
        <v>217</v>
      </c>
    </row>
    <row r="46" spans="1:19" hidden="1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62</v>
      </c>
      <c r="E46" s="5" t="s">
        <v>63</v>
      </c>
      <c r="F46" s="1" t="s">
        <v>64</v>
      </c>
      <c r="G46" s="11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5" t="s">
        <v>91</v>
      </c>
      <c r="S46" s="13" t="s">
        <v>217</v>
      </c>
    </row>
    <row r="47" spans="1:19" hidden="1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68</v>
      </c>
      <c r="E47" s="5" t="s">
        <v>53</v>
      </c>
      <c r="F47" s="1" t="s">
        <v>54</v>
      </c>
      <c r="G47" s="11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5" t="s">
        <v>87</v>
      </c>
      <c r="S47" s="1" t="s">
        <v>97</v>
      </c>
    </row>
    <row r="48" spans="1:19" hidden="1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68</v>
      </c>
      <c r="E48" s="5" t="s">
        <v>53</v>
      </c>
      <c r="F48" s="1" t="s">
        <v>54</v>
      </c>
      <c r="G48" s="11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5" t="s">
        <v>87</v>
      </c>
      <c r="S48" s="1" t="s">
        <v>97</v>
      </c>
    </row>
    <row r="49" spans="1:20" hidden="1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68</v>
      </c>
      <c r="E49" s="5" t="s">
        <v>53</v>
      </c>
      <c r="F49" s="1" t="s">
        <v>54</v>
      </c>
      <c r="G49" s="11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5" t="s">
        <v>87</v>
      </c>
      <c r="S49" s="1" t="s">
        <v>97</v>
      </c>
    </row>
    <row r="50" spans="1:20" hidden="1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70</v>
      </c>
      <c r="E50" s="5" t="s">
        <v>6</v>
      </c>
      <c r="F50" s="1" t="s">
        <v>7</v>
      </c>
      <c r="G50" s="11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5" t="s">
        <v>87</v>
      </c>
      <c r="S50" s="1" t="s">
        <v>96</v>
      </c>
      <c r="T50" s="1" t="s">
        <v>77</v>
      </c>
    </row>
    <row r="51" spans="1:20" hidden="1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95</v>
      </c>
      <c r="E51" s="5" t="s">
        <v>6</v>
      </c>
      <c r="F51" s="1" t="s">
        <v>7</v>
      </c>
      <c r="G51" s="11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5" t="s">
        <v>87</v>
      </c>
      <c r="S51" s="1" t="s">
        <v>96</v>
      </c>
    </row>
    <row r="52" spans="1:20" hidden="1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95</v>
      </c>
      <c r="E52" s="5" t="s">
        <v>6</v>
      </c>
      <c r="F52" s="1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5" t="s">
        <v>87</v>
      </c>
      <c r="S52" s="1" t="s">
        <v>96</v>
      </c>
    </row>
    <row r="53" spans="1:20" hidden="1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103</v>
      </c>
      <c r="E53" s="5" t="s">
        <v>22</v>
      </c>
      <c r="F53" s="1" t="s">
        <v>23</v>
      </c>
      <c r="G53" s="2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5" t="s">
        <v>91</v>
      </c>
      <c r="S53" s="13" t="s">
        <v>253</v>
      </c>
    </row>
    <row r="54" spans="1:20" hidden="1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103</v>
      </c>
      <c r="E54" s="5" t="s">
        <v>22</v>
      </c>
      <c r="F54" s="1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5" t="s">
        <v>91</v>
      </c>
      <c r="S54" s="13" t="s">
        <v>253</v>
      </c>
    </row>
    <row r="55" spans="1:20" hidden="1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103</v>
      </c>
      <c r="E55" s="5" t="s">
        <v>22</v>
      </c>
      <c r="F55" s="1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5" t="s">
        <v>91</v>
      </c>
      <c r="S55" s="13" t="s">
        <v>253</v>
      </c>
    </row>
    <row r="56" spans="1:20" hidden="1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103</v>
      </c>
      <c r="E56" s="5" t="s">
        <v>22</v>
      </c>
      <c r="F56" s="1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5" t="s">
        <v>91</v>
      </c>
      <c r="S56" s="13" t="s">
        <v>253</v>
      </c>
    </row>
    <row r="57" spans="1:20" hidden="1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103</v>
      </c>
      <c r="E57" s="5" t="s">
        <v>22</v>
      </c>
      <c r="F57" s="1" t="s">
        <v>23</v>
      </c>
      <c r="G57" s="11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5" t="s">
        <v>91</v>
      </c>
      <c r="S57" s="13" t="s">
        <v>253</v>
      </c>
    </row>
    <row r="58" spans="1:20" hidden="1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103</v>
      </c>
      <c r="E58" s="5" t="s">
        <v>22</v>
      </c>
      <c r="F58" s="1" t="s">
        <v>23</v>
      </c>
      <c r="G58" s="11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5" t="s">
        <v>91</v>
      </c>
      <c r="S58" s="13" t="s">
        <v>253</v>
      </c>
    </row>
    <row r="59" spans="1:20" hidden="1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103</v>
      </c>
      <c r="E59" s="5" t="s">
        <v>22</v>
      </c>
      <c r="F59" s="1" t="s">
        <v>23</v>
      </c>
      <c r="G59" s="11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5" t="s">
        <v>91</v>
      </c>
      <c r="S59" s="13" t="s">
        <v>253</v>
      </c>
    </row>
    <row r="60" spans="1:20" hidden="1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104</v>
      </c>
      <c r="E60" s="5" t="s">
        <v>6</v>
      </c>
      <c r="F60" s="1" t="s">
        <v>7</v>
      </c>
      <c r="G60" s="11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5" t="s">
        <v>87</v>
      </c>
      <c r="S60" s="1" t="s">
        <v>108</v>
      </c>
    </row>
    <row r="61" spans="1:20" hidden="1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104</v>
      </c>
      <c r="E61" s="5" t="s">
        <v>6</v>
      </c>
      <c r="F61" s="1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5" t="s">
        <v>87</v>
      </c>
      <c r="S61" s="1" t="s">
        <v>108</v>
      </c>
    </row>
    <row r="62" spans="1:20" hidden="1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105</v>
      </c>
      <c r="E62" s="5" t="s">
        <v>22</v>
      </c>
      <c r="F62" s="1" t="s">
        <v>23</v>
      </c>
      <c r="G62" s="2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5" t="s">
        <v>91</v>
      </c>
      <c r="S62" s="13" t="s">
        <v>253</v>
      </c>
    </row>
    <row r="63" spans="1:20" hidden="1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105</v>
      </c>
      <c r="E63" s="5" t="s">
        <v>22</v>
      </c>
      <c r="F63" s="1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5" t="s">
        <v>91</v>
      </c>
      <c r="S63" s="13" t="s">
        <v>253</v>
      </c>
    </row>
    <row r="64" spans="1:20" hidden="1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105</v>
      </c>
      <c r="E64" s="5" t="s">
        <v>22</v>
      </c>
      <c r="F64" s="1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5" t="s">
        <v>91</v>
      </c>
      <c r="S64" s="13" t="s">
        <v>253</v>
      </c>
    </row>
    <row r="65" spans="1:19" hidden="1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105</v>
      </c>
      <c r="E65" s="5" t="s">
        <v>22</v>
      </c>
      <c r="F65" s="1" t="s">
        <v>23</v>
      </c>
      <c r="G65" s="11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5" t="s">
        <v>91</v>
      </c>
      <c r="S65" s="13" t="s">
        <v>253</v>
      </c>
    </row>
    <row r="66" spans="1:19" hidden="1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105</v>
      </c>
      <c r="E66" s="5" t="s">
        <v>22</v>
      </c>
      <c r="F66" s="1" t="s">
        <v>23</v>
      </c>
      <c r="G66" s="11" t="s">
        <v>44</v>
      </c>
      <c r="H66" s="5">
        <v>10</v>
      </c>
      <c r="I66" s="5" t="s">
        <v>50</v>
      </c>
      <c r="J66" s="5" t="s">
        <v>154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5" t="s">
        <v>91</v>
      </c>
      <c r="S66" s="13" t="s">
        <v>253</v>
      </c>
    </row>
    <row r="67" spans="1:19" hidden="1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106</v>
      </c>
      <c r="E67" s="5" t="s">
        <v>63</v>
      </c>
      <c r="F67" s="1" t="s">
        <v>64</v>
      </c>
      <c r="G67" s="2" t="s">
        <v>99</v>
      </c>
      <c r="H67" s="5">
        <v>5</v>
      </c>
      <c r="I67" s="5" t="s">
        <v>50</v>
      </c>
      <c r="J67" s="5" t="s">
        <v>154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5" t="s">
        <v>91</v>
      </c>
      <c r="S67" s="13" t="s">
        <v>254</v>
      </c>
    </row>
    <row r="68" spans="1:19" hidden="1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106</v>
      </c>
      <c r="E68" s="5" t="s">
        <v>63</v>
      </c>
      <c r="F68" s="1" t="s">
        <v>64</v>
      </c>
      <c r="G68" s="11" t="s">
        <v>65</v>
      </c>
      <c r="H68" s="5">
        <v>4</v>
      </c>
      <c r="I68" s="5" t="s">
        <v>50</v>
      </c>
      <c r="J68" s="5" t="s">
        <v>154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5" t="s">
        <v>91</v>
      </c>
      <c r="S68" s="13" t="s">
        <v>254</v>
      </c>
    </row>
    <row r="69" spans="1:19" hidden="1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106</v>
      </c>
      <c r="E69" s="5" t="s">
        <v>63</v>
      </c>
      <c r="F69" s="1" t="s">
        <v>64</v>
      </c>
      <c r="G69" s="11" t="s">
        <v>66</v>
      </c>
      <c r="H69" s="5">
        <v>5</v>
      </c>
      <c r="I69" s="5" t="s">
        <v>50</v>
      </c>
      <c r="J69" s="5" t="s">
        <v>154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5" t="s">
        <v>91</v>
      </c>
      <c r="S69" s="13" t="s">
        <v>254</v>
      </c>
    </row>
    <row r="70" spans="1:19" hidden="1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106</v>
      </c>
      <c r="E70" s="5" t="s">
        <v>63</v>
      </c>
      <c r="F70" s="1" t="s">
        <v>64</v>
      </c>
      <c r="G70" s="11" t="s">
        <v>46</v>
      </c>
      <c r="H70" s="5">
        <v>4</v>
      </c>
      <c r="I70" s="5" t="s">
        <v>50</v>
      </c>
      <c r="J70" s="5" t="s">
        <v>154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5" t="s">
        <v>91</v>
      </c>
      <c r="S70" s="13" t="s">
        <v>254</v>
      </c>
    </row>
    <row r="71" spans="1:19" ht="15" hidden="1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107</v>
      </c>
      <c r="E71" s="5" t="s">
        <v>6</v>
      </c>
      <c r="F71" s="1" t="s">
        <v>7</v>
      </c>
      <c r="G71" s="11" t="s">
        <v>206</v>
      </c>
      <c r="H71" s="5">
        <v>6</v>
      </c>
      <c r="I71" s="5" t="s">
        <v>5</v>
      </c>
      <c r="J71" s="5"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5" t="s">
        <v>91</v>
      </c>
      <c r="S71" s="1" t="s">
        <v>111</v>
      </c>
    </row>
    <row r="72" spans="1:19" hidden="1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109</v>
      </c>
      <c r="E72" s="5" t="s">
        <v>6</v>
      </c>
      <c r="F72" s="1" t="s">
        <v>7</v>
      </c>
      <c r="G72" s="2" t="s">
        <v>99</v>
      </c>
      <c r="H72" s="5">
        <v>1</v>
      </c>
      <c r="I72" s="5" t="s">
        <v>5</v>
      </c>
      <c r="J72" s="5"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5" t="s">
        <v>91</v>
      </c>
      <c r="S72" s="1" t="s">
        <v>111</v>
      </c>
    </row>
    <row r="73" spans="1:19" hidden="1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110</v>
      </c>
      <c r="E73" s="5" t="s">
        <v>34</v>
      </c>
      <c r="F73" s="1" t="s">
        <v>35</v>
      </c>
      <c r="G73" s="11" t="s">
        <v>69</v>
      </c>
      <c r="H73" s="5">
        <v>1</v>
      </c>
      <c r="I73" s="5" t="s">
        <v>5</v>
      </c>
      <c r="J73" s="5"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5" t="s">
        <v>91</v>
      </c>
      <c r="S73" s="1" t="s">
        <v>132</v>
      </c>
    </row>
    <row r="74" spans="1:19" hidden="1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113</v>
      </c>
      <c r="E74" s="5" t="s">
        <v>19</v>
      </c>
      <c r="F74" s="1" t="s">
        <v>20</v>
      </c>
      <c r="G74" s="2" t="s">
        <v>69</v>
      </c>
      <c r="H74" s="5">
        <v>3</v>
      </c>
      <c r="I74" s="5" t="s">
        <v>72</v>
      </c>
      <c r="J74" s="5"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5" t="s">
        <v>91</v>
      </c>
      <c r="S74" s="13" t="s">
        <v>117</v>
      </c>
    </row>
    <row r="75" spans="1:19" hidden="1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113</v>
      </c>
      <c r="E75" s="5" t="s">
        <v>19</v>
      </c>
      <c r="F75" s="1" t="s">
        <v>20</v>
      </c>
      <c r="G75" s="11" t="s">
        <v>56</v>
      </c>
      <c r="H75" s="5">
        <v>8</v>
      </c>
      <c r="I75" s="5" t="s">
        <v>72</v>
      </c>
      <c r="J75" s="5"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5" t="s">
        <v>91</v>
      </c>
      <c r="S75" s="13" t="s">
        <v>118</v>
      </c>
    </row>
    <row r="76" spans="1:19" hidden="1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113</v>
      </c>
      <c r="E76" s="5" t="s">
        <v>19</v>
      </c>
      <c r="F76" s="1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5" t="s">
        <v>91</v>
      </c>
      <c r="S76" s="13" t="s">
        <v>119</v>
      </c>
    </row>
    <row r="77" spans="1:19" hidden="1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113</v>
      </c>
      <c r="E77" s="5" t="s">
        <v>19</v>
      </c>
      <c r="F77" s="1" t="s">
        <v>20</v>
      </c>
      <c r="G77" s="11" t="s">
        <v>115</v>
      </c>
      <c r="H77" s="5">
        <v>1</v>
      </c>
      <c r="I77" s="5" t="s">
        <v>72</v>
      </c>
      <c r="J77" s="5"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5" t="s">
        <v>91</v>
      </c>
      <c r="S77" s="13" t="s">
        <v>119</v>
      </c>
    </row>
    <row r="78" spans="1:19" hidden="1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114</v>
      </c>
      <c r="E78" s="5" t="s">
        <v>22</v>
      </c>
      <c r="F78" s="2" t="s">
        <v>23</v>
      </c>
      <c r="G78" s="2" t="s">
        <v>99</v>
      </c>
      <c r="H78" s="5">
        <v>5</v>
      </c>
      <c r="I78" s="5" t="s">
        <v>50</v>
      </c>
      <c r="J78" s="5" t="s">
        <v>154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5" t="s">
        <v>91</v>
      </c>
      <c r="S78" s="13" t="s">
        <v>282</v>
      </c>
    </row>
    <row r="79" spans="1:19" hidden="1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114</v>
      </c>
      <c r="E79" s="5" t="s">
        <v>22</v>
      </c>
      <c r="F79" s="2" t="s">
        <v>23</v>
      </c>
      <c r="G79" s="2" t="s">
        <v>59</v>
      </c>
      <c r="H79" s="5">
        <v>1</v>
      </c>
      <c r="I79" s="5" t="s">
        <v>50</v>
      </c>
      <c r="J79" s="5" t="s">
        <v>154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5" t="s">
        <v>91</v>
      </c>
      <c r="S79" s="13" t="s">
        <v>282</v>
      </c>
    </row>
    <row r="80" spans="1:19" hidden="1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114</v>
      </c>
      <c r="E80" s="5" t="s">
        <v>22</v>
      </c>
      <c r="F80" s="2" t="s">
        <v>23</v>
      </c>
      <c r="G80" s="11" t="s">
        <v>101</v>
      </c>
      <c r="H80" s="5">
        <v>3</v>
      </c>
      <c r="I80" s="5" t="s">
        <v>50</v>
      </c>
      <c r="J80" s="5" t="s">
        <v>154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5" t="s">
        <v>91</v>
      </c>
      <c r="S80" s="13" t="s">
        <v>282</v>
      </c>
    </row>
    <row r="81" spans="1:19" hidden="1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114</v>
      </c>
      <c r="E81" s="5" t="s">
        <v>22</v>
      </c>
      <c r="F81" s="2" t="s">
        <v>23</v>
      </c>
      <c r="G81" s="11" t="s">
        <v>44</v>
      </c>
      <c r="H81" s="5">
        <v>10</v>
      </c>
      <c r="I81" s="5" t="s">
        <v>50</v>
      </c>
      <c r="J81" s="5" t="s">
        <v>154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5" t="s">
        <v>91</v>
      </c>
      <c r="S81" s="13" t="s">
        <v>282</v>
      </c>
    </row>
    <row r="82" spans="1:19" hidden="1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114</v>
      </c>
      <c r="E82" s="5" t="s">
        <v>22</v>
      </c>
      <c r="F82" s="2" t="s">
        <v>23</v>
      </c>
      <c r="G82" s="11" t="s">
        <v>46</v>
      </c>
      <c r="H82" s="5">
        <v>2</v>
      </c>
      <c r="I82" s="5" t="s">
        <v>50</v>
      </c>
      <c r="J82" s="5" t="s">
        <v>154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5" t="s">
        <v>91</v>
      </c>
      <c r="S82" s="13" t="s">
        <v>282</v>
      </c>
    </row>
    <row r="83" spans="1:19" hidden="1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116</v>
      </c>
      <c r="E83" s="5" t="s">
        <v>22</v>
      </c>
      <c r="F83" s="2" t="s">
        <v>23</v>
      </c>
      <c r="G83" s="2" t="s">
        <v>99</v>
      </c>
      <c r="H83" s="5">
        <v>6</v>
      </c>
      <c r="I83" s="5" t="s">
        <v>50</v>
      </c>
      <c r="J83" s="5" t="s">
        <v>154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5" t="s">
        <v>91</v>
      </c>
      <c r="S83" s="13" t="s">
        <v>282</v>
      </c>
    </row>
    <row r="84" spans="1:19" hidden="1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116</v>
      </c>
      <c r="E84" s="5" t="s">
        <v>22</v>
      </c>
      <c r="F84" s="2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5" t="s">
        <v>91</v>
      </c>
      <c r="S84" s="13" t="s">
        <v>282</v>
      </c>
    </row>
    <row r="85" spans="1:19" hidden="1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120</v>
      </c>
      <c r="E85" s="5" t="s">
        <v>6</v>
      </c>
      <c r="F85" s="1" t="s">
        <v>7</v>
      </c>
      <c r="G85" s="11" t="s">
        <v>69</v>
      </c>
      <c r="H85" s="5">
        <v>1</v>
      </c>
      <c r="I85" s="5" t="s">
        <v>5</v>
      </c>
      <c r="J85" s="5"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5" t="s">
        <v>87</v>
      </c>
      <c r="S85" s="1" t="s">
        <v>133</v>
      </c>
    </row>
    <row r="86" spans="1:19" hidden="1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120</v>
      </c>
      <c r="E86" s="5" t="s">
        <v>6</v>
      </c>
      <c r="F86" s="1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5" t="s">
        <v>87</v>
      </c>
      <c r="S86" s="1" t="s">
        <v>133</v>
      </c>
    </row>
    <row r="87" spans="1:19" hidden="1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121</v>
      </c>
      <c r="E87" s="5" t="s">
        <v>48</v>
      </c>
      <c r="F87" s="1" t="s">
        <v>47</v>
      </c>
      <c r="G87" s="11" t="s">
        <v>44</v>
      </c>
      <c r="H87" s="5">
        <v>7</v>
      </c>
      <c r="I87" s="5" t="s">
        <v>51</v>
      </c>
      <c r="J87" s="5">
        <v>60</v>
      </c>
      <c r="K87" s="4">
        <f t="shared" si="14"/>
        <v>44178</v>
      </c>
      <c r="L87" s="5">
        <f t="shared" si="15"/>
        <v>12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5" t="s">
        <v>91</v>
      </c>
      <c r="S87" s="10" t="s">
        <v>73</v>
      </c>
    </row>
    <row r="88" spans="1:19" hidden="1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121</v>
      </c>
      <c r="E88" s="5" t="s">
        <v>48</v>
      </c>
      <c r="F88" s="1" t="s">
        <v>47</v>
      </c>
      <c r="G88" s="11" t="s">
        <v>46</v>
      </c>
      <c r="H88" s="5">
        <v>8</v>
      </c>
      <c r="I88" s="5" t="s">
        <v>51</v>
      </c>
      <c r="J88" s="5">
        <v>60</v>
      </c>
      <c r="K88" s="4">
        <f t="shared" si="14"/>
        <v>44178</v>
      </c>
      <c r="L88" s="5">
        <f t="shared" si="15"/>
        <v>12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5" t="s">
        <v>91</v>
      </c>
      <c r="S88" s="10" t="s">
        <v>73</v>
      </c>
    </row>
    <row r="89" spans="1:19" hidden="1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121</v>
      </c>
      <c r="E89" s="5" t="s">
        <v>48</v>
      </c>
      <c r="F89" s="1" t="s">
        <v>47</v>
      </c>
      <c r="G89" s="11" t="s">
        <v>45</v>
      </c>
      <c r="H89" s="5">
        <v>2</v>
      </c>
      <c r="I89" s="5" t="s">
        <v>51</v>
      </c>
      <c r="J89" s="5">
        <v>60</v>
      </c>
      <c r="K89" s="4">
        <f t="shared" si="14"/>
        <v>44183</v>
      </c>
      <c r="L89" s="5">
        <f t="shared" si="15"/>
        <v>12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5" t="s">
        <v>91</v>
      </c>
      <c r="S89" s="10" t="s">
        <v>73</v>
      </c>
    </row>
    <row r="90" spans="1:19" ht="15" hidden="1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122</v>
      </c>
      <c r="E90" s="5" t="s">
        <v>19</v>
      </c>
      <c r="F90" s="1" t="s">
        <v>20</v>
      </c>
      <c r="G90" s="2" t="s">
        <v>123</v>
      </c>
      <c r="H90" s="5">
        <v>4</v>
      </c>
      <c r="I90" s="5" t="s">
        <v>72</v>
      </c>
      <c r="J90" s="5"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5" t="s">
        <v>91</v>
      </c>
      <c r="S90" s="13" t="s">
        <v>125</v>
      </c>
    </row>
    <row r="91" spans="1:19" hidden="1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124</v>
      </c>
      <c r="E91" s="5" t="s">
        <v>19</v>
      </c>
      <c r="F91" s="1" t="s">
        <v>20</v>
      </c>
      <c r="G91" s="11" t="s">
        <v>115</v>
      </c>
      <c r="H91" s="5">
        <v>1</v>
      </c>
      <c r="I91" s="5" t="s">
        <v>72</v>
      </c>
      <c r="J91" s="5"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5" t="s">
        <v>91</v>
      </c>
      <c r="S91" s="13" t="s">
        <v>125</v>
      </c>
    </row>
    <row r="92" spans="1:19" hidden="1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126</v>
      </c>
      <c r="E92" s="5" t="s">
        <v>6</v>
      </c>
      <c r="F92" s="1" t="s">
        <v>7</v>
      </c>
      <c r="G92" s="11" t="s">
        <v>39</v>
      </c>
      <c r="H92" s="5">
        <v>4</v>
      </c>
      <c r="I92" s="5" t="s">
        <v>5</v>
      </c>
      <c r="J92" s="5"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5" t="s">
        <v>87</v>
      </c>
      <c r="S92" s="1" t="s">
        <v>164</v>
      </c>
    </row>
    <row r="93" spans="1:19" hidden="1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126</v>
      </c>
      <c r="E93" s="5" t="s">
        <v>6</v>
      </c>
      <c r="F93" s="1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5" t="s">
        <v>87</v>
      </c>
      <c r="S93" s="1" t="s">
        <v>164</v>
      </c>
    </row>
    <row r="94" spans="1:19" hidden="1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126</v>
      </c>
      <c r="E94" s="5" t="s">
        <v>6</v>
      </c>
      <c r="F94" s="1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5" t="s">
        <v>87</v>
      </c>
      <c r="S94" s="1" t="s">
        <v>164</v>
      </c>
    </row>
    <row r="95" spans="1:19" hidden="1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127</v>
      </c>
      <c r="E95" s="5" t="s">
        <v>34</v>
      </c>
      <c r="F95" s="1" t="s">
        <v>35</v>
      </c>
      <c r="G95" s="11" t="s">
        <v>46</v>
      </c>
      <c r="H95" s="5">
        <v>1</v>
      </c>
      <c r="I95" s="5" t="s">
        <v>5</v>
      </c>
      <c r="J95" s="5"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5" t="s">
        <v>88</v>
      </c>
      <c r="S95" s="1" t="s">
        <v>162</v>
      </c>
    </row>
    <row r="96" spans="1:19" hidden="1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130</v>
      </c>
      <c r="E96" s="5" t="s">
        <v>34</v>
      </c>
      <c r="F96" s="1" t="s">
        <v>35</v>
      </c>
      <c r="G96" s="11" t="s">
        <v>69</v>
      </c>
      <c r="H96" s="5">
        <v>1</v>
      </c>
      <c r="I96" s="5" t="s">
        <v>5</v>
      </c>
      <c r="J96" s="5"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5" t="s">
        <v>88</v>
      </c>
      <c r="S96" s="1" t="s">
        <v>161</v>
      </c>
    </row>
    <row r="97" spans="1:19" hidden="1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131</v>
      </c>
      <c r="E97" s="5" t="s">
        <v>63</v>
      </c>
      <c r="F97" s="1" t="s">
        <v>64</v>
      </c>
      <c r="G97" s="2" t="s">
        <v>99</v>
      </c>
      <c r="H97" s="5">
        <v>5</v>
      </c>
      <c r="I97" s="5" t="s">
        <v>50</v>
      </c>
      <c r="J97" s="5" t="s">
        <v>154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5" t="s">
        <v>91</v>
      </c>
      <c r="S97" s="13" t="s">
        <v>305</v>
      </c>
    </row>
    <row r="98" spans="1:19" hidden="1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131</v>
      </c>
      <c r="E98" s="5" t="s">
        <v>63</v>
      </c>
      <c r="F98" s="1" t="s">
        <v>64</v>
      </c>
      <c r="G98" s="11" t="s">
        <v>65</v>
      </c>
      <c r="H98" s="5">
        <v>4</v>
      </c>
      <c r="I98" s="5" t="s">
        <v>50</v>
      </c>
      <c r="J98" s="5" t="s">
        <v>154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5" t="s">
        <v>91</v>
      </c>
      <c r="S98" s="13" t="s">
        <v>305</v>
      </c>
    </row>
    <row r="99" spans="1:19" hidden="1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131</v>
      </c>
      <c r="E99" s="5" t="s">
        <v>63</v>
      </c>
      <c r="F99" s="1" t="s">
        <v>64</v>
      </c>
      <c r="G99" s="11" t="s">
        <v>66</v>
      </c>
      <c r="H99" s="5">
        <v>5</v>
      </c>
      <c r="I99" s="5" t="s">
        <v>50</v>
      </c>
      <c r="J99" s="5" t="s">
        <v>154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5" t="s">
        <v>91</v>
      </c>
      <c r="S99" s="13" t="s">
        <v>305</v>
      </c>
    </row>
    <row r="100" spans="1:19" hidden="1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131</v>
      </c>
      <c r="E100" s="5" t="s">
        <v>63</v>
      </c>
      <c r="F100" s="1" t="s">
        <v>64</v>
      </c>
      <c r="G100" s="11" t="s">
        <v>46</v>
      </c>
      <c r="H100" s="5">
        <v>4</v>
      </c>
      <c r="I100" s="5" t="s">
        <v>50</v>
      </c>
      <c r="J100" s="5" t="s">
        <v>154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5" t="s">
        <v>91</v>
      </c>
      <c r="S100" s="13" t="s">
        <v>305</v>
      </c>
    </row>
    <row r="101" spans="1:19" hidden="1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134</v>
      </c>
      <c r="E101" s="5" t="s">
        <v>19</v>
      </c>
      <c r="F101" s="1" t="s">
        <v>20</v>
      </c>
      <c r="G101" s="2" t="s">
        <v>69</v>
      </c>
      <c r="H101" s="5">
        <v>3</v>
      </c>
      <c r="I101" s="5" t="s">
        <v>72</v>
      </c>
      <c r="J101" s="5"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5" t="s">
        <v>91</v>
      </c>
      <c r="S101" s="13" t="s">
        <v>150</v>
      </c>
    </row>
    <row r="102" spans="1:19" hidden="1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134</v>
      </c>
      <c r="E102" s="5" t="s">
        <v>19</v>
      </c>
      <c r="F102" s="1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5" t="s">
        <v>91</v>
      </c>
      <c r="S102" s="13" t="s">
        <v>151</v>
      </c>
    </row>
    <row r="103" spans="1:19" hidden="1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152</v>
      </c>
      <c r="E103" s="5" t="s">
        <v>6</v>
      </c>
      <c r="F103" s="1" t="s">
        <v>7</v>
      </c>
      <c r="G103" s="11" t="s">
        <v>69</v>
      </c>
      <c r="H103" s="5">
        <v>1</v>
      </c>
      <c r="I103" s="5" t="s">
        <v>5</v>
      </c>
      <c r="J103" s="5"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5" t="s">
        <v>87</v>
      </c>
      <c r="S103" s="1" t="s">
        <v>164</v>
      </c>
    </row>
    <row r="104" spans="1:19" hidden="1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152</v>
      </c>
      <c r="E104" s="5" t="s">
        <v>6</v>
      </c>
      <c r="F104" s="1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5" t="s">
        <v>87</v>
      </c>
      <c r="S104" s="1" t="s">
        <v>164</v>
      </c>
    </row>
    <row r="105" spans="1:19" hidden="1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153</v>
      </c>
      <c r="E105" s="5" t="s">
        <v>34</v>
      </c>
      <c r="F105" s="1" t="s">
        <v>35</v>
      </c>
      <c r="G105" s="11" t="s">
        <v>69</v>
      </c>
      <c r="H105" s="5">
        <v>1</v>
      </c>
      <c r="I105" s="5" t="s">
        <v>5</v>
      </c>
      <c r="J105" s="5"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5" t="s">
        <v>88</v>
      </c>
      <c r="S105" s="1" t="s">
        <v>163</v>
      </c>
    </row>
    <row r="106" spans="1:19" hidden="1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156</v>
      </c>
      <c r="E106" s="5" t="s">
        <v>42</v>
      </c>
      <c r="F106" s="1" t="s">
        <v>43</v>
      </c>
      <c r="G106" s="2" t="s">
        <v>99</v>
      </c>
      <c r="H106" s="5">
        <v>1</v>
      </c>
      <c r="I106" s="5" t="s">
        <v>5</v>
      </c>
      <c r="J106" s="5"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5" t="s">
        <v>88</v>
      </c>
      <c r="S106" s="1" t="s">
        <v>218</v>
      </c>
    </row>
    <row r="107" spans="1:19" hidden="1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156</v>
      </c>
      <c r="E107" s="5" t="s">
        <v>42</v>
      </c>
      <c r="F107" s="1" t="s">
        <v>43</v>
      </c>
      <c r="G107" s="11" t="s">
        <v>44</v>
      </c>
      <c r="H107" s="5">
        <v>1</v>
      </c>
      <c r="I107" s="5" t="s">
        <v>5</v>
      </c>
      <c r="J107" s="5"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5" t="s">
        <v>88</v>
      </c>
      <c r="S107" s="1" t="s">
        <v>218</v>
      </c>
    </row>
    <row r="108" spans="1:19" hidden="1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156</v>
      </c>
      <c r="E108" s="5" t="s">
        <v>42</v>
      </c>
      <c r="F108" s="1" t="s">
        <v>43</v>
      </c>
      <c r="G108" s="11" t="s">
        <v>101</v>
      </c>
      <c r="H108" s="5">
        <v>1</v>
      </c>
      <c r="I108" s="5" t="s">
        <v>5</v>
      </c>
      <c r="J108" s="5"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5" t="s">
        <v>88</v>
      </c>
      <c r="S108" s="1" t="s">
        <v>218</v>
      </c>
    </row>
    <row r="109" spans="1:19" hidden="1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156</v>
      </c>
      <c r="E109" s="5" t="s">
        <v>42</v>
      </c>
      <c r="F109" s="1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5" t="s">
        <v>88</v>
      </c>
      <c r="S109" s="1" t="s">
        <v>218</v>
      </c>
    </row>
    <row r="110" spans="1:19" hidden="1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158</v>
      </c>
      <c r="E110" s="5" t="s">
        <v>6</v>
      </c>
      <c r="F110" s="1" t="s">
        <v>7</v>
      </c>
      <c r="G110" s="11" t="s">
        <v>69</v>
      </c>
      <c r="H110" s="5">
        <v>1</v>
      </c>
      <c r="I110" s="5" t="s">
        <v>5</v>
      </c>
      <c r="J110" s="5"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5" t="s">
        <v>88</v>
      </c>
      <c r="S110" s="1" t="s">
        <v>176</v>
      </c>
    </row>
    <row r="111" spans="1:19" hidden="1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158</v>
      </c>
      <c r="E111" s="5" t="s">
        <v>6</v>
      </c>
      <c r="F111" s="1" t="s">
        <v>7</v>
      </c>
      <c r="G111" s="11" t="s">
        <v>46</v>
      </c>
      <c r="H111" s="5">
        <v>4</v>
      </c>
      <c r="I111" s="5" t="s">
        <v>5</v>
      </c>
      <c r="J111" s="5"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5" t="s">
        <v>88</v>
      </c>
      <c r="S111" s="1" t="s">
        <v>176</v>
      </c>
    </row>
    <row r="112" spans="1:19" hidden="1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159</v>
      </c>
      <c r="E112" s="5" t="s">
        <v>34</v>
      </c>
      <c r="F112" s="1" t="s">
        <v>35</v>
      </c>
      <c r="G112" s="11" t="s">
        <v>69</v>
      </c>
      <c r="H112" s="5">
        <v>1</v>
      </c>
      <c r="I112" s="5" t="s">
        <v>5</v>
      </c>
      <c r="J112" s="5"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5" t="s">
        <v>88</v>
      </c>
      <c r="S112" s="1" t="s">
        <v>194</v>
      </c>
    </row>
    <row r="113" spans="1:19" hidden="1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159</v>
      </c>
      <c r="E113" s="5" t="s">
        <v>34</v>
      </c>
      <c r="F113" s="1" t="s">
        <v>35</v>
      </c>
      <c r="G113" s="11" t="s">
        <v>46</v>
      </c>
      <c r="H113" s="5">
        <v>1</v>
      </c>
      <c r="I113" s="5" t="s">
        <v>5</v>
      </c>
      <c r="J113" s="5"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5" t="s">
        <v>88</v>
      </c>
      <c r="S113" s="1" t="s">
        <v>194</v>
      </c>
    </row>
    <row r="114" spans="1:19" hidden="1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160</v>
      </c>
      <c r="E114" s="5" t="s">
        <v>61</v>
      </c>
      <c r="F114" s="1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5" t="s">
        <v>91</v>
      </c>
      <c r="S114" s="9" t="s">
        <v>270</v>
      </c>
    </row>
    <row r="115" spans="1:19" hidden="1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160</v>
      </c>
      <c r="E115" s="5" t="s">
        <v>61</v>
      </c>
      <c r="F115" s="1" t="s">
        <v>60</v>
      </c>
      <c r="G115" s="11" t="s">
        <v>101</v>
      </c>
      <c r="H115" s="5">
        <v>1</v>
      </c>
      <c r="I115" s="5" t="s">
        <v>51</v>
      </c>
      <c r="J115" s="5"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5" t="s">
        <v>91</v>
      </c>
      <c r="S115" s="9" t="s">
        <v>270</v>
      </c>
    </row>
    <row r="116" spans="1:19" hidden="1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170</v>
      </c>
      <c r="E116" s="5" t="s">
        <v>6</v>
      </c>
      <c r="F116" s="1" t="s">
        <v>7</v>
      </c>
      <c r="G116" s="11" t="s">
        <v>69</v>
      </c>
      <c r="H116" s="5">
        <v>1</v>
      </c>
      <c r="I116" s="5" t="s">
        <v>5</v>
      </c>
      <c r="J116" s="5"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5" t="s">
        <v>91</v>
      </c>
      <c r="S116" s="1" t="s">
        <v>176</v>
      </c>
    </row>
    <row r="117" spans="1:19" hidden="1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171</v>
      </c>
      <c r="E117" s="5" t="s">
        <v>6</v>
      </c>
      <c r="F117" s="1" t="s">
        <v>7</v>
      </c>
      <c r="G117" s="11" t="s">
        <v>206</v>
      </c>
      <c r="H117" s="5">
        <v>2</v>
      </c>
      <c r="I117" s="5" t="s">
        <v>5</v>
      </c>
      <c r="J117" s="5"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5" t="s">
        <v>91</v>
      </c>
      <c r="S117" s="1" t="s">
        <v>219</v>
      </c>
    </row>
    <row r="118" spans="1:19" hidden="1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172</v>
      </c>
      <c r="E118" s="5" t="s">
        <v>63</v>
      </c>
      <c r="F118" s="1" t="s">
        <v>64</v>
      </c>
      <c r="G118" s="2" t="s">
        <v>173</v>
      </c>
      <c r="H118" s="5">
        <v>3</v>
      </c>
      <c r="I118" s="5" t="s">
        <v>50</v>
      </c>
      <c r="J118" s="5" t="s">
        <v>154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5" t="s">
        <v>91</v>
      </c>
      <c r="S118" s="13" t="s">
        <v>192</v>
      </c>
    </row>
    <row r="119" spans="1:19" hidden="1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172</v>
      </c>
      <c r="E119" s="5" t="s">
        <v>63</v>
      </c>
      <c r="F119" s="1" t="s">
        <v>64</v>
      </c>
      <c r="G119" s="2" t="s">
        <v>99</v>
      </c>
      <c r="H119" s="5">
        <v>2</v>
      </c>
      <c r="I119" s="5" t="s">
        <v>50</v>
      </c>
      <c r="J119" s="5" t="s">
        <v>154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5" t="s">
        <v>91</v>
      </c>
      <c r="S119" s="13" t="s">
        <v>192</v>
      </c>
    </row>
    <row r="120" spans="1:19" hidden="1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172</v>
      </c>
      <c r="E120" s="5" t="s">
        <v>63</v>
      </c>
      <c r="F120" s="1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5" t="s">
        <v>91</v>
      </c>
      <c r="S120" s="13" t="s">
        <v>192</v>
      </c>
    </row>
    <row r="121" spans="1:19" hidden="1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172</v>
      </c>
      <c r="E121" s="5" t="s">
        <v>63</v>
      </c>
      <c r="F121" s="1" t="s">
        <v>64</v>
      </c>
      <c r="G121" s="11" t="s">
        <v>66</v>
      </c>
      <c r="H121" s="5">
        <v>5</v>
      </c>
      <c r="I121" s="5" t="s">
        <v>50</v>
      </c>
      <c r="J121" s="5" t="s">
        <v>154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5" t="s">
        <v>91</v>
      </c>
      <c r="S121" s="13" t="s">
        <v>192</v>
      </c>
    </row>
    <row r="122" spans="1:19" hidden="1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172</v>
      </c>
      <c r="E122" s="5" t="s">
        <v>63</v>
      </c>
      <c r="F122" s="1" t="s">
        <v>64</v>
      </c>
      <c r="G122" s="11" t="s">
        <v>46</v>
      </c>
      <c r="H122" s="5">
        <v>2</v>
      </c>
      <c r="I122" s="5" t="s">
        <v>50</v>
      </c>
      <c r="J122" s="5" t="s">
        <v>154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5" t="s">
        <v>91</v>
      </c>
      <c r="S122" s="13" t="s">
        <v>192</v>
      </c>
    </row>
    <row r="123" spans="1:19" hidden="1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172</v>
      </c>
      <c r="E123" s="5" t="s">
        <v>63</v>
      </c>
      <c r="F123" s="1" t="s">
        <v>64</v>
      </c>
      <c r="G123" s="11" t="s">
        <v>67</v>
      </c>
      <c r="H123" s="5">
        <v>1</v>
      </c>
      <c r="I123" s="5" t="s">
        <v>50</v>
      </c>
      <c r="J123" s="5" t="s">
        <v>154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5" t="s">
        <v>91</v>
      </c>
      <c r="S123" s="13" t="s">
        <v>192</v>
      </c>
    </row>
    <row r="124" spans="1:19" hidden="1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175</v>
      </c>
      <c r="E124" s="5" t="s">
        <v>53</v>
      </c>
      <c r="F124" s="1" t="s">
        <v>54</v>
      </c>
      <c r="G124" s="2" t="s">
        <v>99</v>
      </c>
      <c r="H124" s="5">
        <v>1</v>
      </c>
      <c r="I124" s="5" t="s">
        <v>5</v>
      </c>
      <c r="J124" s="5"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5" t="s">
        <v>87</v>
      </c>
    </row>
    <row r="125" spans="1:19" hidden="1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175</v>
      </c>
      <c r="E125" s="5" t="s">
        <v>53</v>
      </c>
      <c r="F125" s="1" t="s">
        <v>54</v>
      </c>
      <c r="G125" s="11" t="s">
        <v>44</v>
      </c>
      <c r="H125" s="5">
        <v>2</v>
      </c>
      <c r="I125" s="5" t="s">
        <v>5</v>
      </c>
      <c r="J125" s="5"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5" t="s">
        <v>87</v>
      </c>
    </row>
    <row r="126" spans="1:19" hidden="1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175</v>
      </c>
      <c r="E126" s="5" t="s">
        <v>53</v>
      </c>
      <c r="F126" s="1" t="s">
        <v>54</v>
      </c>
      <c r="G126" s="11" t="s">
        <v>46</v>
      </c>
      <c r="H126" s="5">
        <v>1</v>
      </c>
      <c r="I126" s="5" t="s">
        <v>5</v>
      </c>
      <c r="J126" s="5"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5" t="s">
        <v>87</v>
      </c>
    </row>
    <row r="127" spans="1:19" hidden="1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175</v>
      </c>
      <c r="E127" s="5" t="s">
        <v>53</v>
      </c>
      <c r="F127" s="1" t="s">
        <v>54</v>
      </c>
      <c r="G127" s="11" t="s">
        <v>65</v>
      </c>
      <c r="H127" s="5">
        <v>2</v>
      </c>
      <c r="I127" s="5" t="s">
        <v>5</v>
      </c>
      <c r="J127" s="5"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5" t="s">
        <v>87</v>
      </c>
    </row>
    <row r="128" spans="1:19" hidden="1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177</v>
      </c>
      <c r="E128" s="5" t="s">
        <v>34</v>
      </c>
      <c r="F128" s="1" t="s">
        <v>35</v>
      </c>
      <c r="G128" s="11" t="s">
        <v>69</v>
      </c>
      <c r="H128" s="5">
        <v>1</v>
      </c>
      <c r="I128" s="5" t="s">
        <v>5</v>
      </c>
      <c r="J128" s="5"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5" t="s">
        <v>88</v>
      </c>
      <c r="S128" s="1" t="s">
        <v>195</v>
      </c>
    </row>
    <row r="129" spans="1:19" hidden="1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180</v>
      </c>
      <c r="E129" s="5" t="s">
        <v>179</v>
      </c>
      <c r="F129" s="1" t="s">
        <v>178</v>
      </c>
      <c r="G129" s="2" t="s">
        <v>181</v>
      </c>
      <c r="H129" s="5">
        <v>3</v>
      </c>
      <c r="I129" s="5" t="s">
        <v>5</v>
      </c>
      <c r="J129" s="5"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5" t="s">
        <v>87</v>
      </c>
      <c r="S129" s="1" t="s">
        <v>193</v>
      </c>
    </row>
    <row r="130" spans="1:19" hidden="1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180</v>
      </c>
      <c r="E130" s="5" t="s">
        <v>179</v>
      </c>
      <c r="F130" s="1" t="s">
        <v>178</v>
      </c>
      <c r="G130" s="2" t="s">
        <v>182</v>
      </c>
      <c r="H130" s="5">
        <v>1</v>
      </c>
      <c r="I130" s="5" t="s">
        <v>5</v>
      </c>
      <c r="J130" s="5"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5" t="s">
        <v>87</v>
      </c>
      <c r="S130" s="1" t="s">
        <v>193</v>
      </c>
    </row>
    <row r="131" spans="1:19" hidden="1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184</v>
      </c>
      <c r="E131" s="5" t="s">
        <v>19</v>
      </c>
      <c r="F131" s="1" t="s">
        <v>20</v>
      </c>
      <c r="G131" s="11" t="s">
        <v>69</v>
      </c>
      <c r="H131" s="5">
        <v>1</v>
      </c>
      <c r="I131" s="5" t="s">
        <v>72</v>
      </c>
      <c r="J131" s="5"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5" t="s">
        <v>91</v>
      </c>
      <c r="S131" s="13" t="s">
        <v>226</v>
      </c>
    </row>
    <row r="132" spans="1:19" hidden="1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184</v>
      </c>
      <c r="E132" s="5" t="s">
        <v>19</v>
      </c>
      <c r="F132" s="1" t="s">
        <v>20</v>
      </c>
      <c r="G132" s="11" t="s">
        <v>56</v>
      </c>
      <c r="H132" s="5">
        <v>3</v>
      </c>
      <c r="I132" s="5" t="s">
        <v>72</v>
      </c>
      <c r="J132" s="5"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5" t="s">
        <v>91</v>
      </c>
      <c r="S132" s="13" t="s">
        <v>226</v>
      </c>
    </row>
    <row r="133" spans="1:19" hidden="1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184</v>
      </c>
      <c r="E133" s="5" t="s">
        <v>19</v>
      </c>
      <c r="F133" s="1" t="s">
        <v>20</v>
      </c>
      <c r="G133" s="11" t="s">
        <v>46</v>
      </c>
      <c r="H133" s="5">
        <v>2</v>
      </c>
      <c r="I133" s="5" t="s">
        <v>72</v>
      </c>
      <c r="J133" s="5"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5" t="s">
        <v>91</v>
      </c>
      <c r="S133" s="13" t="s">
        <v>226</v>
      </c>
    </row>
    <row r="134" spans="1:19" hidden="1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184</v>
      </c>
      <c r="E134" s="5" t="s">
        <v>19</v>
      </c>
      <c r="F134" s="1" t="s">
        <v>20</v>
      </c>
      <c r="G134" s="11" t="s">
        <v>183</v>
      </c>
      <c r="H134" s="5">
        <v>1</v>
      </c>
      <c r="I134" s="5" t="s">
        <v>72</v>
      </c>
      <c r="J134" s="5"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5" t="s">
        <v>91</v>
      </c>
      <c r="S134" s="13" t="s">
        <v>226</v>
      </c>
    </row>
    <row r="135" spans="1:19" hidden="1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186</v>
      </c>
      <c r="E135" s="5" t="s">
        <v>6</v>
      </c>
      <c r="F135" s="1" t="s">
        <v>7</v>
      </c>
      <c r="G135" s="2" t="s">
        <v>99</v>
      </c>
      <c r="H135" s="5">
        <v>1</v>
      </c>
      <c r="I135" s="5" t="s">
        <v>5</v>
      </c>
      <c r="J135" s="5"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5" t="s">
        <v>87</v>
      </c>
      <c r="S135" s="1" t="s">
        <v>219</v>
      </c>
    </row>
    <row r="136" spans="1:19" hidden="1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186</v>
      </c>
      <c r="E136" s="5" t="s">
        <v>6</v>
      </c>
      <c r="F136" s="1" t="s">
        <v>7</v>
      </c>
      <c r="G136" s="11" t="s">
        <v>185</v>
      </c>
      <c r="H136" s="5">
        <v>4</v>
      </c>
      <c r="I136" s="5" t="s">
        <v>5</v>
      </c>
      <c r="J136" s="5"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7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5" t="s">
        <v>87</v>
      </c>
      <c r="S136" s="1" t="s">
        <v>219</v>
      </c>
    </row>
    <row r="137" spans="1:19" hidden="1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187</v>
      </c>
      <c r="E137" s="5" t="s">
        <v>61</v>
      </c>
      <c r="F137" s="1" t="s">
        <v>60</v>
      </c>
      <c r="G137" s="11" t="s">
        <v>44</v>
      </c>
      <c r="H137" s="5">
        <v>2</v>
      </c>
      <c r="I137" s="5" t="s">
        <v>51</v>
      </c>
      <c r="J137" s="5"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5" t="s">
        <v>91</v>
      </c>
      <c r="S137" s="9" t="s">
        <v>270</v>
      </c>
    </row>
    <row r="138" spans="1:19" hidden="1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188</v>
      </c>
      <c r="E138" s="5" t="s">
        <v>53</v>
      </c>
      <c r="F138" s="1" t="s">
        <v>54</v>
      </c>
      <c r="G138" s="11" t="s">
        <v>44</v>
      </c>
      <c r="H138" s="5">
        <v>5</v>
      </c>
      <c r="I138" s="5" t="s">
        <v>5</v>
      </c>
      <c r="J138" s="5"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5" t="s">
        <v>87</v>
      </c>
    </row>
    <row r="139" spans="1:19" hidden="1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189</v>
      </c>
      <c r="E139" s="5" t="s">
        <v>63</v>
      </c>
      <c r="F139" s="1" t="s">
        <v>64</v>
      </c>
      <c r="G139" s="2" t="s">
        <v>99</v>
      </c>
      <c r="H139" s="5">
        <v>5</v>
      </c>
      <c r="I139" s="5" t="s">
        <v>50</v>
      </c>
      <c r="J139" s="5" t="s">
        <v>154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5" t="s">
        <v>91</v>
      </c>
      <c r="S139" s="13" t="s">
        <v>192</v>
      </c>
    </row>
    <row r="140" spans="1:19" hidden="1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189</v>
      </c>
      <c r="E140" s="5" t="s">
        <v>63</v>
      </c>
      <c r="F140" s="1" t="s">
        <v>64</v>
      </c>
      <c r="G140" s="11" t="s">
        <v>185</v>
      </c>
      <c r="H140" s="5">
        <v>4</v>
      </c>
      <c r="I140" s="5" t="s">
        <v>50</v>
      </c>
      <c r="J140" s="5" t="s">
        <v>154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5" t="s">
        <v>91</v>
      </c>
      <c r="S140" s="13" t="s">
        <v>192</v>
      </c>
    </row>
    <row r="141" spans="1:19" hidden="1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189</v>
      </c>
      <c r="E141" s="5" t="s">
        <v>63</v>
      </c>
      <c r="F141" s="1" t="s">
        <v>64</v>
      </c>
      <c r="G141" s="11" t="s">
        <v>66</v>
      </c>
      <c r="H141" s="5">
        <v>5</v>
      </c>
      <c r="I141" s="5" t="s">
        <v>50</v>
      </c>
      <c r="J141" s="5" t="s">
        <v>154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5" t="s">
        <v>91</v>
      </c>
      <c r="S141" s="13" t="s">
        <v>192</v>
      </c>
    </row>
    <row r="142" spans="1:19" hidden="1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189</v>
      </c>
      <c r="E142" s="5" t="s">
        <v>63</v>
      </c>
      <c r="F142" s="1" t="s">
        <v>64</v>
      </c>
      <c r="G142" s="11" t="s">
        <v>46</v>
      </c>
      <c r="H142" s="5">
        <v>2</v>
      </c>
      <c r="I142" s="5" t="s">
        <v>50</v>
      </c>
      <c r="J142" s="5" t="s">
        <v>154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5" t="s">
        <v>91</v>
      </c>
      <c r="S142" s="13" t="s">
        <v>192</v>
      </c>
    </row>
    <row r="143" spans="1:19" hidden="1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205</v>
      </c>
      <c r="E143" s="5" t="s">
        <v>63</v>
      </c>
      <c r="F143" s="1" t="s">
        <v>64</v>
      </c>
      <c r="G143" s="11" t="s">
        <v>66</v>
      </c>
      <c r="H143" s="5">
        <v>5</v>
      </c>
      <c r="I143" s="5" t="s">
        <v>50</v>
      </c>
      <c r="J143" s="5" t="s">
        <v>154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5" t="s">
        <v>91</v>
      </c>
      <c r="S143" s="13" t="s">
        <v>192</v>
      </c>
    </row>
    <row r="144" spans="1:19" hidden="1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214</v>
      </c>
      <c r="E144" s="5" t="s">
        <v>179</v>
      </c>
      <c r="F144" s="1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26"/>
        <v>44170</v>
      </c>
      <c r="L144" s="5">
        <f t="shared" si="27"/>
        <v>12</v>
      </c>
      <c r="M144" s="5">
        <f t="shared" si="28"/>
        <v>2020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5" t="s">
        <v>91</v>
      </c>
      <c r="S144" s="13" t="s">
        <v>219</v>
      </c>
    </row>
    <row r="145" spans="1:19" hidden="1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215</v>
      </c>
      <c r="E145" s="5" t="s">
        <v>6</v>
      </c>
      <c r="F145" s="1" t="s">
        <v>7</v>
      </c>
      <c r="G145" s="11" t="s">
        <v>69</v>
      </c>
      <c r="H145" s="5">
        <v>1</v>
      </c>
      <c r="I145" s="5" t="s">
        <v>5</v>
      </c>
      <c r="J145" s="5"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5" t="s">
        <v>87</v>
      </c>
      <c r="S145" s="1" t="s">
        <v>220</v>
      </c>
    </row>
    <row r="146" spans="1:19" hidden="1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215</v>
      </c>
      <c r="E146" s="5" t="s">
        <v>6</v>
      </c>
      <c r="F146" s="1" t="s">
        <v>7</v>
      </c>
      <c r="G146" s="11" t="s">
        <v>39</v>
      </c>
      <c r="H146" s="5">
        <v>2</v>
      </c>
      <c r="I146" s="5" t="s">
        <v>5</v>
      </c>
      <c r="J146" s="5"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5" t="s">
        <v>87</v>
      </c>
      <c r="S146" s="1" t="s">
        <v>220</v>
      </c>
    </row>
    <row r="147" spans="1:19" hidden="1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216</v>
      </c>
      <c r="E147" s="5" t="s">
        <v>22</v>
      </c>
      <c r="F147" s="1" t="s">
        <v>23</v>
      </c>
      <c r="G147" s="11" t="s">
        <v>59</v>
      </c>
      <c r="H147" s="5">
        <v>2</v>
      </c>
      <c r="I147" s="5" t="s">
        <v>50</v>
      </c>
      <c r="J147" s="5"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5" t="s">
        <v>91</v>
      </c>
      <c r="S147" s="1" t="s">
        <v>308</v>
      </c>
    </row>
    <row r="148" spans="1:19" ht="46.5" hidden="1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221</v>
      </c>
      <c r="E148" s="5" t="s">
        <v>19</v>
      </c>
      <c r="F148" s="1" t="s">
        <v>20</v>
      </c>
      <c r="G148" s="11" t="s">
        <v>69</v>
      </c>
      <c r="H148" s="5">
        <v>3</v>
      </c>
      <c r="I148" s="5" t="s">
        <v>72</v>
      </c>
      <c r="J148" s="5"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9"/>
      <c r="Q148" s="7">
        <f t="shared" si="30"/>
        <v>193055.49999999997</v>
      </c>
      <c r="R148" s="5" t="s">
        <v>91</v>
      </c>
      <c r="S148" s="40" t="s">
        <v>225</v>
      </c>
    </row>
    <row r="149" spans="1:19" ht="46.5" hidden="1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221</v>
      </c>
      <c r="E149" s="5" t="s">
        <v>19</v>
      </c>
      <c r="F149" s="1" t="s">
        <v>20</v>
      </c>
      <c r="G149" s="11" t="s">
        <v>100</v>
      </c>
      <c r="H149" s="5">
        <v>1</v>
      </c>
      <c r="I149" s="5" t="s">
        <v>72</v>
      </c>
      <c r="J149" s="5"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5" t="s">
        <v>91</v>
      </c>
      <c r="S149" s="40" t="s">
        <v>225</v>
      </c>
    </row>
    <row r="150" spans="1:19" ht="46.5" hidden="1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221</v>
      </c>
      <c r="E150" s="5" t="s">
        <v>19</v>
      </c>
      <c r="F150" s="1" t="s">
        <v>20</v>
      </c>
      <c r="G150" s="11" t="s">
        <v>46</v>
      </c>
      <c r="H150" s="5">
        <v>6</v>
      </c>
      <c r="I150" s="5" t="s">
        <v>72</v>
      </c>
      <c r="J150" s="5"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5" t="s">
        <v>91</v>
      </c>
      <c r="S150" s="40" t="s">
        <v>225</v>
      </c>
    </row>
    <row r="151" spans="1:19" hidden="1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222</v>
      </c>
      <c r="E151" s="5" t="s">
        <v>63</v>
      </c>
      <c r="F151" s="1" t="s">
        <v>64</v>
      </c>
      <c r="G151" s="11" t="s">
        <v>223</v>
      </c>
      <c r="H151" s="5">
        <v>5</v>
      </c>
      <c r="I151" s="5" t="s">
        <v>50</v>
      </c>
      <c r="J151" s="5" t="s">
        <v>154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5" t="s">
        <v>91</v>
      </c>
      <c r="S151" s="1" t="s">
        <v>318</v>
      </c>
    </row>
    <row r="152" spans="1:19" hidden="1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222</v>
      </c>
      <c r="E152" s="5" t="s">
        <v>63</v>
      </c>
      <c r="F152" s="1" t="s">
        <v>64</v>
      </c>
      <c r="G152" s="11" t="s">
        <v>224</v>
      </c>
      <c r="H152" s="5">
        <v>8</v>
      </c>
      <c r="I152" s="5" t="s">
        <v>50</v>
      </c>
      <c r="J152" s="5" t="s">
        <v>154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5" t="s">
        <v>91</v>
      </c>
      <c r="S152" s="1" t="s">
        <v>318</v>
      </c>
    </row>
    <row r="153" spans="1:19" hidden="1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222</v>
      </c>
      <c r="E153" s="5" t="s">
        <v>63</v>
      </c>
      <c r="F153" s="1" t="s">
        <v>64</v>
      </c>
      <c r="G153" s="11" t="s">
        <v>66</v>
      </c>
      <c r="H153" s="5">
        <v>10</v>
      </c>
      <c r="I153" s="5" t="s">
        <v>50</v>
      </c>
      <c r="J153" s="5" t="s">
        <v>154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5" t="s">
        <v>91</v>
      </c>
      <c r="S153" s="1" t="s">
        <v>318</v>
      </c>
    </row>
    <row r="154" spans="1:19" hidden="1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222</v>
      </c>
      <c r="E154" s="5" t="s">
        <v>63</v>
      </c>
      <c r="F154" s="1" t="s">
        <v>64</v>
      </c>
      <c r="G154" s="11" t="s">
        <v>46</v>
      </c>
      <c r="H154" s="5">
        <v>2</v>
      </c>
      <c r="I154" s="5" t="s">
        <v>50</v>
      </c>
      <c r="J154" s="5" t="s">
        <v>154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5" t="s">
        <v>91</v>
      </c>
      <c r="S154" s="1" t="s">
        <v>318</v>
      </c>
    </row>
    <row r="155" spans="1:19" hidden="1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231</v>
      </c>
      <c r="E155" s="5" t="s">
        <v>232</v>
      </c>
      <c r="F155" s="1" t="s">
        <v>233</v>
      </c>
      <c r="G155" s="11" t="s">
        <v>234</v>
      </c>
      <c r="H155" s="5">
        <v>2</v>
      </c>
      <c r="I155" s="5" t="s">
        <v>5</v>
      </c>
      <c r="J155" s="5"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5" t="s">
        <v>5</v>
      </c>
      <c r="S155" s="1" t="s">
        <v>235</v>
      </c>
    </row>
    <row r="156" spans="1:19" hidden="1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231</v>
      </c>
      <c r="E156" s="5" t="s">
        <v>232</v>
      </c>
      <c r="F156" s="1" t="s">
        <v>233</v>
      </c>
      <c r="G156" s="11" t="s">
        <v>236</v>
      </c>
      <c r="H156" s="5">
        <v>2</v>
      </c>
      <c r="I156" s="5" t="s">
        <v>5</v>
      </c>
      <c r="J156" s="5"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5" t="s">
        <v>5</v>
      </c>
      <c r="S156" s="1" t="s">
        <v>235</v>
      </c>
    </row>
    <row r="157" spans="1:19" hidden="1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231</v>
      </c>
      <c r="E157" s="5" t="s">
        <v>232</v>
      </c>
      <c r="F157" s="1" t="s">
        <v>233</v>
      </c>
      <c r="G157" s="11" t="s">
        <v>101</v>
      </c>
      <c r="H157" s="5">
        <v>1</v>
      </c>
      <c r="I157" s="5" t="s">
        <v>5</v>
      </c>
      <c r="J157" s="5"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5" t="s">
        <v>5</v>
      </c>
      <c r="S157" s="1" t="s">
        <v>235</v>
      </c>
    </row>
    <row r="158" spans="1:19" hidden="1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231</v>
      </c>
      <c r="E158" s="5" t="s">
        <v>232</v>
      </c>
      <c r="F158" s="1" t="s">
        <v>233</v>
      </c>
      <c r="G158" s="11" t="s">
        <v>237</v>
      </c>
      <c r="H158" s="5">
        <v>2</v>
      </c>
      <c r="I158" s="5" t="s">
        <v>5</v>
      </c>
      <c r="J158" s="5"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5" t="s">
        <v>5</v>
      </c>
      <c r="S158" s="1" t="s">
        <v>235</v>
      </c>
    </row>
    <row r="159" spans="1:19" hidden="1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231</v>
      </c>
      <c r="E159" s="5" t="s">
        <v>232</v>
      </c>
      <c r="F159" s="1" t="s">
        <v>233</v>
      </c>
      <c r="G159" s="11" t="s">
        <v>238</v>
      </c>
      <c r="H159" s="5">
        <v>3</v>
      </c>
      <c r="I159" s="5" t="s">
        <v>5</v>
      </c>
      <c r="J159" s="5"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5" t="s">
        <v>5</v>
      </c>
      <c r="S159" s="1" t="s">
        <v>235</v>
      </c>
    </row>
    <row r="160" spans="1:19" hidden="1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231</v>
      </c>
      <c r="E160" s="5" t="s">
        <v>232</v>
      </c>
      <c r="F160" s="1" t="s">
        <v>233</v>
      </c>
      <c r="G160" s="11" t="s">
        <v>239</v>
      </c>
      <c r="H160" s="5">
        <v>1</v>
      </c>
      <c r="I160" s="5" t="s">
        <v>5</v>
      </c>
      <c r="J160" s="5"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5" t="s">
        <v>5</v>
      </c>
      <c r="S160" s="1" t="s">
        <v>235</v>
      </c>
    </row>
    <row r="161" spans="1:19" hidden="1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231</v>
      </c>
      <c r="E161" s="5" t="s">
        <v>232</v>
      </c>
      <c r="F161" s="1" t="s">
        <v>233</v>
      </c>
      <c r="G161" s="11" t="s">
        <v>240</v>
      </c>
      <c r="H161" s="5">
        <v>1</v>
      </c>
      <c r="I161" s="5" t="s">
        <v>5</v>
      </c>
      <c r="J161" s="5"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5" t="s">
        <v>5</v>
      </c>
      <c r="S161" s="1" t="s">
        <v>235</v>
      </c>
    </row>
    <row r="162" spans="1:19" hidden="1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231</v>
      </c>
      <c r="E162" s="5" t="s">
        <v>232</v>
      </c>
      <c r="F162" s="1" t="s">
        <v>233</v>
      </c>
      <c r="G162" s="11" t="s">
        <v>241</v>
      </c>
      <c r="H162" s="5">
        <v>1</v>
      </c>
      <c r="I162" s="5" t="s">
        <v>5</v>
      </c>
      <c r="J162" s="5"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5" t="s">
        <v>5</v>
      </c>
      <c r="S162" s="1" t="s">
        <v>235</v>
      </c>
    </row>
    <row r="163" spans="1:19" hidden="1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231</v>
      </c>
      <c r="E163" s="5" t="s">
        <v>232</v>
      </c>
      <c r="F163" s="1" t="s">
        <v>233</v>
      </c>
      <c r="G163" s="11" t="s">
        <v>242</v>
      </c>
      <c r="H163" s="5">
        <v>3</v>
      </c>
      <c r="I163" s="5" t="s">
        <v>5</v>
      </c>
      <c r="J163" s="5"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5" t="s">
        <v>5</v>
      </c>
      <c r="S163" s="1" t="s">
        <v>235</v>
      </c>
    </row>
    <row r="164" spans="1:19" hidden="1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231</v>
      </c>
      <c r="E164" s="5" t="s">
        <v>232</v>
      </c>
      <c r="F164" s="1" t="s">
        <v>233</v>
      </c>
      <c r="G164" s="11" t="s">
        <v>243</v>
      </c>
      <c r="H164" s="5">
        <v>1</v>
      </c>
      <c r="I164" s="5" t="s">
        <v>5</v>
      </c>
      <c r="J164" s="5"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5" t="s">
        <v>5</v>
      </c>
      <c r="S164" s="1" t="s">
        <v>235</v>
      </c>
    </row>
    <row r="165" spans="1:19" hidden="1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231</v>
      </c>
      <c r="E165" s="5" t="s">
        <v>232</v>
      </c>
      <c r="F165" s="1" t="s">
        <v>233</v>
      </c>
      <c r="G165" s="11" t="s">
        <v>17</v>
      </c>
      <c r="H165" s="5">
        <v>1</v>
      </c>
      <c r="I165" s="5" t="s">
        <v>5</v>
      </c>
      <c r="J165" s="5"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5" t="s">
        <v>5</v>
      </c>
      <c r="S165" s="1" t="s">
        <v>235</v>
      </c>
    </row>
    <row r="166" spans="1:19" hidden="1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231</v>
      </c>
      <c r="E166" s="5" t="s">
        <v>232</v>
      </c>
      <c r="F166" s="1" t="s">
        <v>233</v>
      </c>
      <c r="G166" s="11" t="s">
        <v>283</v>
      </c>
      <c r="H166" s="5">
        <v>1</v>
      </c>
      <c r="I166" s="5" t="s">
        <v>5</v>
      </c>
      <c r="J166" s="5"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5" t="s">
        <v>5</v>
      </c>
      <c r="S166" s="1" t="s">
        <v>235</v>
      </c>
    </row>
    <row r="167" spans="1:19" hidden="1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244</v>
      </c>
      <c r="E167" s="5" t="s">
        <v>63</v>
      </c>
      <c r="F167" s="1" t="s">
        <v>64</v>
      </c>
      <c r="G167" s="11" t="s">
        <v>245</v>
      </c>
      <c r="H167" s="5">
        <v>1</v>
      </c>
      <c r="I167" s="5" t="s">
        <v>246</v>
      </c>
      <c r="J167" s="5">
        <v>0</v>
      </c>
      <c r="K167" s="4">
        <f t="shared" si="26"/>
        <v>44207</v>
      </c>
      <c r="L167" s="5">
        <f t="shared" si="27"/>
        <v>1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3" t="s">
        <v>246</v>
      </c>
      <c r="S167" s="44" t="s">
        <v>246</v>
      </c>
    </row>
    <row r="168" spans="1:19" hidden="1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247</v>
      </c>
      <c r="E168" s="5" t="s">
        <v>232</v>
      </c>
      <c r="F168" s="1" t="s">
        <v>233</v>
      </c>
      <c r="G168" s="11" t="s">
        <v>248</v>
      </c>
      <c r="H168" s="5">
        <v>3</v>
      </c>
      <c r="I168" s="5" t="s">
        <v>5</v>
      </c>
      <c r="J168" s="5"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5" t="s">
        <v>249</v>
      </c>
    </row>
    <row r="169" spans="1:19" hidden="1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250</v>
      </c>
      <c r="E169" s="5" t="s">
        <v>19</v>
      </c>
      <c r="F169" s="1" t="s">
        <v>20</v>
      </c>
      <c r="G169" s="11" t="s">
        <v>56</v>
      </c>
      <c r="H169" s="5">
        <v>5</v>
      </c>
      <c r="I169" s="5" t="s">
        <v>72</v>
      </c>
      <c r="J169" s="5"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5" t="s">
        <v>5</v>
      </c>
      <c r="S169" s="1" t="s">
        <v>251</v>
      </c>
    </row>
    <row r="170" spans="1:19" hidden="1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250</v>
      </c>
      <c r="E170" s="5" t="s">
        <v>19</v>
      </c>
      <c r="F170" s="1" t="s">
        <v>20</v>
      </c>
      <c r="G170" s="11" t="s">
        <v>183</v>
      </c>
      <c r="H170" s="5">
        <v>2</v>
      </c>
      <c r="I170" s="5" t="s">
        <v>72</v>
      </c>
      <c r="J170" s="5"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5" t="s">
        <v>5</v>
      </c>
      <c r="S170" s="1" t="s">
        <v>251</v>
      </c>
    </row>
    <row r="171" spans="1:19" hidden="1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252</v>
      </c>
      <c r="E171" s="5" t="s">
        <v>232</v>
      </c>
      <c r="F171" s="1" t="s">
        <v>233</v>
      </c>
      <c r="G171" s="11" t="s">
        <v>24</v>
      </c>
      <c r="H171" s="5">
        <v>2</v>
      </c>
      <c r="I171" s="5" t="s">
        <v>5</v>
      </c>
      <c r="J171" s="5"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5" t="s">
        <v>5</v>
      </c>
      <c r="S171" s="1" t="s">
        <v>255</v>
      </c>
    </row>
    <row r="172" spans="1:19" hidden="1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252</v>
      </c>
      <c r="E172" s="5" t="s">
        <v>232</v>
      </c>
      <c r="F172" s="1" t="s">
        <v>233</v>
      </c>
      <c r="G172" s="11" t="s">
        <v>236</v>
      </c>
      <c r="H172" s="5">
        <v>1</v>
      </c>
      <c r="I172" s="5" t="s">
        <v>5</v>
      </c>
      <c r="J172" s="5"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5" t="s">
        <v>5</v>
      </c>
      <c r="S172" s="1" t="s">
        <v>255</v>
      </c>
    </row>
    <row r="173" spans="1:19" hidden="1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252</v>
      </c>
      <c r="E173" s="5" t="s">
        <v>232</v>
      </c>
      <c r="F173" s="1" t="s">
        <v>233</v>
      </c>
      <c r="G173" s="11" t="s">
        <v>101</v>
      </c>
      <c r="H173" s="5">
        <v>1</v>
      </c>
      <c r="I173" s="5" t="s">
        <v>5</v>
      </c>
      <c r="J173" s="5"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5" t="s">
        <v>5</v>
      </c>
      <c r="S173" s="1" t="s">
        <v>255</v>
      </c>
    </row>
    <row r="174" spans="1:19" hidden="1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252</v>
      </c>
      <c r="E174" s="5" t="s">
        <v>232</v>
      </c>
      <c r="F174" s="1" t="s">
        <v>233</v>
      </c>
      <c r="G174" s="11" t="s">
        <v>239</v>
      </c>
      <c r="H174" s="5">
        <v>1</v>
      </c>
      <c r="I174" s="5" t="s">
        <v>5</v>
      </c>
      <c r="J174" s="5"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5" t="s">
        <v>5</v>
      </c>
      <c r="S174" s="1" t="s">
        <v>255</v>
      </c>
    </row>
    <row r="175" spans="1:19" hidden="1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252</v>
      </c>
      <c r="E175" s="5" t="s">
        <v>232</v>
      </c>
      <c r="F175" s="1" t="s">
        <v>233</v>
      </c>
      <c r="G175" s="11" t="s">
        <v>183</v>
      </c>
      <c r="H175" s="5">
        <v>2</v>
      </c>
      <c r="I175" s="5" t="s">
        <v>5</v>
      </c>
      <c r="J175" s="5"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5" t="s">
        <v>5</v>
      </c>
      <c r="S175" s="1" t="s">
        <v>255</v>
      </c>
    </row>
    <row r="176" spans="1:19" hidden="1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252</v>
      </c>
      <c r="E176" s="5" t="s">
        <v>232</v>
      </c>
      <c r="F176" s="1" t="s">
        <v>233</v>
      </c>
      <c r="G176" s="11" t="s">
        <v>17</v>
      </c>
      <c r="H176" s="5">
        <v>2</v>
      </c>
      <c r="I176" s="5" t="s">
        <v>5</v>
      </c>
      <c r="J176" s="5"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5" t="s">
        <v>5</v>
      </c>
      <c r="S176" s="1" t="s">
        <v>255</v>
      </c>
    </row>
    <row r="177" spans="1:19" hidden="1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252</v>
      </c>
      <c r="E177" s="5" t="s">
        <v>232</v>
      </c>
      <c r="F177" s="1" t="s">
        <v>233</v>
      </c>
      <c r="G177" s="11" t="s">
        <v>223</v>
      </c>
      <c r="H177" s="5">
        <v>1</v>
      </c>
      <c r="I177" s="5" t="s">
        <v>5</v>
      </c>
      <c r="J177" s="5"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5" t="s">
        <v>5</v>
      </c>
      <c r="S177" s="1" t="s">
        <v>255</v>
      </c>
    </row>
    <row r="178" spans="1:19" ht="46.5" hidden="1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256</v>
      </c>
      <c r="E178" s="5" t="s">
        <v>19</v>
      </c>
      <c r="F178" s="1" t="s">
        <v>20</v>
      </c>
      <c r="G178" s="11" t="s">
        <v>69</v>
      </c>
      <c r="H178" s="5">
        <v>3</v>
      </c>
      <c r="I178" s="5" t="s">
        <v>72</v>
      </c>
      <c r="J178" s="5"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5" t="s">
        <v>91</v>
      </c>
      <c r="S178" s="40" t="s">
        <v>257</v>
      </c>
    </row>
    <row r="179" spans="1:19" ht="46.5" hidden="1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256</v>
      </c>
      <c r="E179" s="5" t="s">
        <v>19</v>
      </c>
      <c r="F179" s="1" t="s">
        <v>20</v>
      </c>
      <c r="G179" s="11" t="s">
        <v>56</v>
      </c>
      <c r="H179" s="5">
        <v>5</v>
      </c>
      <c r="I179" s="5" t="s">
        <v>72</v>
      </c>
      <c r="J179" s="5"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5" t="s">
        <v>91</v>
      </c>
      <c r="S179" s="40" t="s">
        <v>257</v>
      </c>
    </row>
    <row r="180" spans="1:19" ht="46.5" hidden="1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256</v>
      </c>
      <c r="E180" s="5" t="s">
        <v>19</v>
      </c>
      <c r="F180" s="1" t="s">
        <v>20</v>
      </c>
      <c r="G180" s="11" t="s">
        <v>46</v>
      </c>
      <c r="H180" s="5">
        <v>6</v>
      </c>
      <c r="I180" s="5" t="s">
        <v>72</v>
      </c>
      <c r="J180" s="5"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5" t="s">
        <v>91</v>
      </c>
      <c r="S180" s="40" t="s">
        <v>257</v>
      </c>
    </row>
    <row r="181" spans="1:19" hidden="1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258</v>
      </c>
      <c r="E181" s="5" t="s">
        <v>6</v>
      </c>
      <c r="F181" s="1" t="s">
        <v>7</v>
      </c>
      <c r="G181" s="2" t="s">
        <v>99</v>
      </c>
      <c r="H181" s="5">
        <v>1</v>
      </c>
      <c r="I181" s="5" t="s">
        <v>5</v>
      </c>
      <c r="J181" s="5"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5" t="s">
        <v>5</v>
      </c>
      <c r="S181" s="1" t="s">
        <v>273</v>
      </c>
    </row>
    <row r="182" spans="1:19" hidden="1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258</v>
      </c>
      <c r="E182" s="5" t="s">
        <v>6</v>
      </c>
      <c r="F182" s="1" t="s">
        <v>7</v>
      </c>
      <c r="G182" s="11" t="s">
        <v>185</v>
      </c>
      <c r="H182" s="5">
        <v>4</v>
      </c>
      <c r="I182" s="5" t="s">
        <v>5</v>
      </c>
      <c r="J182" s="5"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5" t="s">
        <v>5</v>
      </c>
      <c r="S182" s="1" t="s">
        <v>273</v>
      </c>
    </row>
    <row r="183" spans="1:19" hidden="1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258</v>
      </c>
      <c r="E183" s="5" t="s">
        <v>6</v>
      </c>
      <c r="F183" s="1" t="s">
        <v>7</v>
      </c>
      <c r="G183" s="11" t="s">
        <v>206</v>
      </c>
      <c r="H183" s="5">
        <v>1</v>
      </c>
      <c r="I183" s="5" t="s">
        <v>5</v>
      </c>
      <c r="J183" s="5"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5" t="s">
        <v>5</v>
      </c>
      <c r="S183" s="1" t="s">
        <v>273</v>
      </c>
    </row>
    <row r="184" spans="1:19" hidden="1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259</v>
      </c>
      <c r="E184" s="5" t="s">
        <v>63</v>
      </c>
      <c r="F184" s="1" t="s">
        <v>64</v>
      </c>
      <c r="G184" s="11" t="s">
        <v>223</v>
      </c>
      <c r="H184" s="5">
        <v>5</v>
      </c>
      <c r="I184" s="5" t="s">
        <v>50</v>
      </c>
      <c r="J184" s="5" t="s">
        <v>154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5" t="s">
        <v>91</v>
      </c>
      <c r="S184" s="1" t="s">
        <v>349</v>
      </c>
    </row>
    <row r="185" spans="1:19" hidden="1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259</v>
      </c>
      <c r="E185" s="5" t="s">
        <v>63</v>
      </c>
      <c r="F185" s="1" t="s">
        <v>64</v>
      </c>
      <c r="G185" s="11" t="s">
        <v>224</v>
      </c>
      <c r="H185" s="5">
        <v>8</v>
      </c>
      <c r="I185" s="5" t="s">
        <v>50</v>
      </c>
      <c r="J185" s="5" t="s">
        <v>154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5" t="s">
        <v>91</v>
      </c>
      <c r="S185" s="1" t="s">
        <v>349</v>
      </c>
    </row>
    <row r="186" spans="1:19" hidden="1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259</v>
      </c>
      <c r="E186" s="5" t="s">
        <v>63</v>
      </c>
      <c r="F186" s="1" t="s">
        <v>64</v>
      </c>
      <c r="G186" s="11" t="s">
        <v>66</v>
      </c>
      <c r="H186" s="5">
        <v>10</v>
      </c>
      <c r="I186" s="5" t="s">
        <v>50</v>
      </c>
      <c r="J186" s="5" t="s">
        <v>154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5" t="s">
        <v>91</v>
      </c>
      <c r="S186" s="1" t="s">
        <v>349</v>
      </c>
    </row>
    <row r="187" spans="1:19" hidden="1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259</v>
      </c>
      <c r="E187" s="5" t="s">
        <v>63</v>
      </c>
      <c r="F187" s="1" t="s">
        <v>64</v>
      </c>
      <c r="G187" s="11" t="s">
        <v>46</v>
      </c>
      <c r="H187" s="5">
        <v>4</v>
      </c>
      <c r="I187" s="5" t="s">
        <v>50</v>
      </c>
      <c r="J187" s="5" t="s">
        <v>154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5" t="s">
        <v>91</v>
      </c>
      <c r="S187" s="1" t="s">
        <v>349</v>
      </c>
    </row>
    <row r="188" spans="1:19" hidden="1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262</v>
      </c>
      <c r="E188" s="5" t="s">
        <v>263</v>
      </c>
      <c r="F188" s="1" t="s">
        <v>268</v>
      </c>
      <c r="G188" s="11" t="s">
        <v>69</v>
      </c>
      <c r="H188" s="5">
        <v>2</v>
      </c>
      <c r="I188" s="5" t="s">
        <v>5</v>
      </c>
      <c r="J188" s="5"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5" t="s">
        <v>5</v>
      </c>
      <c r="S188" s="1" t="s">
        <v>274</v>
      </c>
    </row>
    <row r="189" spans="1:19" hidden="1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262</v>
      </c>
      <c r="E189" s="5" t="s">
        <v>263</v>
      </c>
      <c r="F189" s="1" t="s">
        <v>268</v>
      </c>
      <c r="G189" s="11" t="s">
        <v>185</v>
      </c>
      <c r="H189" s="5">
        <v>5</v>
      </c>
      <c r="I189" s="5" t="s">
        <v>5</v>
      </c>
      <c r="J189" s="5"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5" t="s">
        <v>5</v>
      </c>
      <c r="S189" s="1" t="s">
        <v>274</v>
      </c>
    </row>
    <row r="190" spans="1:19" hidden="1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262</v>
      </c>
      <c r="E190" s="5" t="s">
        <v>263</v>
      </c>
      <c r="F190" s="1" t="s">
        <v>268</v>
      </c>
      <c r="G190" s="11" t="s">
        <v>264</v>
      </c>
      <c r="H190" s="5">
        <v>1</v>
      </c>
      <c r="I190" s="5" t="s">
        <v>5</v>
      </c>
      <c r="J190" s="5"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5" t="s">
        <v>5</v>
      </c>
      <c r="S190" s="1" t="s">
        <v>274</v>
      </c>
    </row>
    <row r="191" spans="1:19" hidden="1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262</v>
      </c>
      <c r="E191" s="5" t="s">
        <v>263</v>
      </c>
      <c r="F191" s="1" t="s">
        <v>268</v>
      </c>
      <c r="G191" s="11" t="s">
        <v>46</v>
      </c>
      <c r="H191" s="5">
        <v>2</v>
      </c>
      <c r="I191" s="5" t="s">
        <v>5</v>
      </c>
      <c r="J191" s="5"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5" t="s">
        <v>5</v>
      </c>
      <c r="S191" s="1" t="s">
        <v>274</v>
      </c>
    </row>
    <row r="192" spans="1:19" hidden="1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262</v>
      </c>
      <c r="E192" s="5" t="s">
        <v>263</v>
      </c>
      <c r="F192" s="1" t="s">
        <v>268</v>
      </c>
      <c r="G192" s="11" t="s">
        <v>183</v>
      </c>
      <c r="H192" s="5">
        <v>4</v>
      </c>
      <c r="I192" s="5" t="s">
        <v>5</v>
      </c>
      <c r="J192" s="5"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5" t="s">
        <v>5</v>
      </c>
      <c r="S192" s="1" t="s">
        <v>274</v>
      </c>
    </row>
    <row r="193" spans="1:19" hidden="1" x14ac:dyDescent="0.35">
      <c r="A193" s="4">
        <v>44230</v>
      </c>
      <c r="B193" s="5">
        <v>2</v>
      </c>
      <c r="C193" s="5">
        <v>2021</v>
      </c>
      <c r="D193" s="5" t="s">
        <v>262</v>
      </c>
      <c r="E193" s="5" t="s">
        <v>263</v>
      </c>
      <c r="F193" s="1" t="s">
        <v>268</v>
      </c>
      <c r="G193" s="11" t="s">
        <v>44</v>
      </c>
      <c r="H193" s="5">
        <v>1</v>
      </c>
      <c r="I193" s="5" t="s">
        <v>5</v>
      </c>
      <c r="J193" s="5"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5" t="s">
        <v>5</v>
      </c>
      <c r="S193" s="1" t="s">
        <v>274</v>
      </c>
    </row>
    <row r="194" spans="1:19" hidden="1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266</v>
      </c>
      <c r="E194" s="5" t="s">
        <v>34</v>
      </c>
      <c r="F194" s="1" t="s">
        <v>35</v>
      </c>
      <c r="G194" s="11" t="s">
        <v>69</v>
      </c>
      <c r="H194" s="5">
        <v>1</v>
      </c>
      <c r="I194" s="5" t="s">
        <v>5</v>
      </c>
      <c r="J194" s="5"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5" t="s">
        <v>5</v>
      </c>
      <c r="S194" s="1" t="s">
        <v>275</v>
      </c>
    </row>
    <row r="195" spans="1:19" hidden="1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266</v>
      </c>
      <c r="E195" s="5" t="s">
        <v>34</v>
      </c>
      <c r="F195" s="1" t="s">
        <v>35</v>
      </c>
      <c r="G195" s="11" t="s">
        <v>46</v>
      </c>
      <c r="H195" s="5">
        <v>1</v>
      </c>
      <c r="I195" s="5" t="s">
        <v>5</v>
      </c>
      <c r="J195" s="5"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5" t="s">
        <v>5</v>
      </c>
      <c r="S195" s="1" t="s">
        <v>275</v>
      </c>
    </row>
    <row r="196" spans="1:19" hidden="1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267</v>
      </c>
      <c r="E196" s="5" t="s">
        <v>263</v>
      </c>
      <c r="F196" s="1" t="s">
        <v>268</v>
      </c>
      <c r="G196" s="11" t="s">
        <v>265</v>
      </c>
      <c r="H196" s="5">
        <v>1</v>
      </c>
      <c r="I196" s="5" t="s">
        <v>5</v>
      </c>
      <c r="J196" s="5"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5" t="s">
        <v>5</v>
      </c>
      <c r="S196" s="1" t="s">
        <v>274</v>
      </c>
    </row>
    <row r="197" spans="1:19" hidden="1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271</v>
      </c>
      <c r="E197" s="5" t="s">
        <v>232</v>
      </c>
      <c r="F197" s="1" t="s">
        <v>233</v>
      </c>
      <c r="G197" s="11" t="s">
        <v>240</v>
      </c>
      <c r="H197" s="5">
        <v>1</v>
      </c>
      <c r="I197" s="5" t="s">
        <v>5</v>
      </c>
      <c r="J197" s="5"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5" t="s">
        <v>5</v>
      </c>
      <c r="S197" s="1" t="s">
        <v>276</v>
      </c>
    </row>
    <row r="198" spans="1:19" hidden="1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271</v>
      </c>
      <c r="E198" s="5" t="s">
        <v>232</v>
      </c>
      <c r="F198" s="1" t="s">
        <v>233</v>
      </c>
      <c r="G198" s="11" t="s">
        <v>24</v>
      </c>
      <c r="H198" s="5">
        <v>2</v>
      </c>
      <c r="I198" s="5" t="s">
        <v>5</v>
      </c>
      <c r="J198" s="5"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5" t="s">
        <v>5</v>
      </c>
      <c r="S198" s="1" t="s">
        <v>276</v>
      </c>
    </row>
    <row r="199" spans="1:19" hidden="1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271</v>
      </c>
      <c r="E199" s="5" t="s">
        <v>232</v>
      </c>
      <c r="F199" s="1" t="s">
        <v>233</v>
      </c>
      <c r="G199" s="11" t="s">
        <v>69</v>
      </c>
      <c r="H199" s="5">
        <v>1</v>
      </c>
      <c r="I199" s="5" t="s">
        <v>5</v>
      </c>
      <c r="J199" s="5"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5" t="s">
        <v>5</v>
      </c>
      <c r="S199" s="1" t="s">
        <v>276</v>
      </c>
    </row>
    <row r="200" spans="1:19" hidden="1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271</v>
      </c>
      <c r="E200" s="5" t="s">
        <v>232</v>
      </c>
      <c r="F200" s="1" t="s">
        <v>233</v>
      </c>
      <c r="G200" s="11" t="s">
        <v>236</v>
      </c>
      <c r="H200" s="5">
        <v>1</v>
      </c>
      <c r="I200" s="5" t="s">
        <v>5</v>
      </c>
      <c r="J200" s="5"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5" t="s">
        <v>5</v>
      </c>
      <c r="S200" s="1" t="s">
        <v>276</v>
      </c>
    </row>
    <row r="201" spans="1:19" hidden="1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271</v>
      </c>
      <c r="E201" s="5" t="s">
        <v>232</v>
      </c>
      <c r="F201" s="1" t="s">
        <v>233</v>
      </c>
      <c r="G201" s="11" t="s">
        <v>17</v>
      </c>
      <c r="H201" s="5">
        <v>1</v>
      </c>
      <c r="I201" s="5" t="s">
        <v>5</v>
      </c>
      <c r="J201" s="5"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5" t="s">
        <v>5</v>
      </c>
      <c r="S201" s="1" t="s">
        <v>277</v>
      </c>
    </row>
    <row r="202" spans="1:19" hidden="1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271</v>
      </c>
      <c r="E202" s="5" t="s">
        <v>232</v>
      </c>
      <c r="F202" s="1" t="s">
        <v>233</v>
      </c>
      <c r="G202" s="11" t="s">
        <v>239</v>
      </c>
      <c r="H202" s="5">
        <v>1</v>
      </c>
      <c r="I202" s="5" t="s">
        <v>5</v>
      </c>
      <c r="J202" s="5"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5" t="s">
        <v>5</v>
      </c>
      <c r="S202" s="1" t="s">
        <v>277</v>
      </c>
    </row>
    <row r="203" spans="1:19" hidden="1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272</v>
      </c>
      <c r="E203" s="5" t="s">
        <v>34</v>
      </c>
      <c r="F203" s="1" t="s">
        <v>35</v>
      </c>
      <c r="G203" s="11" t="s">
        <v>185</v>
      </c>
      <c r="H203" s="5">
        <v>1</v>
      </c>
      <c r="I203" s="5" t="s">
        <v>5</v>
      </c>
      <c r="J203" s="5"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5" t="s">
        <v>5</v>
      </c>
    </row>
    <row r="204" spans="1:19" hidden="1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279</v>
      </c>
      <c r="E204" s="5" t="s">
        <v>6</v>
      </c>
      <c r="F204" s="1" t="s">
        <v>7</v>
      </c>
      <c r="G204" s="11" t="s">
        <v>69</v>
      </c>
      <c r="H204" s="5">
        <v>1</v>
      </c>
      <c r="I204" s="5" t="s">
        <v>5</v>
      </c>
      <c r="J204" s="5"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5" t="s">
        <v>5</v>
      </c>
      <c r="S204" s="1" t="s">
        <v>289</v>
      </c>
    </row>
    <row r="205" spans="1:19" hidden="1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280</v>
      </c>
      <c r="E205" s="5" t="s">
        <v>22</v>
      </c>
      <c r="F205" s="1" t="s">
        <v>23</v>
      </c>
      <c r="G205" s="2" t="s">
        <v>99</v>
      </c>
      <c r="H205" s="5">
        <v>5</v>
      </c>
      <c r="I205" s="5" t="s">
        <v>50</v>
      </c>
      <c r="J205" s="5"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5" t="s">
        <v>91</v>
      </c>
      <c r="S205" s="1" t="s">
        <v>392</v>
      </c>
    </row>
    <row r="206" spans="1:19" hidden="1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280</v>
      </c>
      <c r="E206" s="5" t="s">
        <v>22</v>
      </c>
      <c r="F206" s="1" t="s">
        <v>23</v>
      </c>
      <c r="G206" s="11" t="s">
        <v>236</v>
      </c>
      <c r="H206" s="5">
        <v>3</v>
      </c>
      <c r="I206" s="5" t="s">
        <v>50</v>
      </c>
      <c r="J206" s="5"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5" t="s">
        <v>91</v>
      </c>
      <c r="S206" s="1" t="s">
        <v>392</v>
      </c>
    </row>
    <row r="207" spans="1:19" hidden="1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280</v>
      </c>
      <c r="E207" s="5" t="s">
        <v>22</v>
      </c>
      <c r="F207" s="1" t="s">
        <v>23</v>
      </c>
      <c r="G207" s="11" t="s">
        <v>17</v>
      </c>
      <c r="H207" s="5">
        <v>1</v>
      </c>
      <c r="I207" s="5" t="s">
        <v>50</v>
      </c>
      <c r="J207" s="5"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5" t="s">
        <v>91</v>
      </c>
      <c r="S207" s="1" t="s">
        <v>392</v>
      </c>
    </row>
    <row r="208" spans="1:19" hidden="1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280</v>
      </c>
      <c r="E208" s="5" t="s">
        <v>22</v>
      </c>
      <c r="F208" s="1" t="s">
        <v>23</v>
      </c>
      <c r="G208" s="11" t="s">
        <v>283</v>
      </c>
      <c r="H208" s="5">
        <v>1</v>
      </c>
      <c r="I208" s="5" t="s">
        <v>50</v>
      </c>
      <c r="J208" s="5"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5" t="s">
        <v>91</v>
      </c>
      <c r="S208" s="1" t="s">
        <v>392</v>
      </c>
    </row>
    <row r="209" spans="1:19" hidden="1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281</v>
      </c>
      <c r="E209" s="5" t="s">
        <v>53</v>
      </c>
      <c r="F209" s="1" t="s">
        <v>54</v>
      </c>
      <c r="G209" s="11" t="s">
        <v>24</v>
      </c>
      <c r="H209" s="5">
        <v>4</v>
      </c>
      <c r="I209" s="5" t="s">
        <v>5</v>
      </c>
      <c r="J209" s="5"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5" t="s">
        <v>5</v>
      </c>
      <c r="S209" s="1" t="s">
        <v>304</v>
      </c>
    </row>
    <row r="210" spans="1:19" hidden="1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281</v>
      </c>
      <c r="E210" s="5" t="s">
        <v>53</v>
      </c>
      <c r="F210" s="1" t="s">
        <v>54</v>
      </c>
      <c r="G210" s="11" t="s">
        <v>17</v>
      </c>
      <c r="H210" s="5">
        <v>1</v>
      </c>
      <c r="I210" s="5" t="s">
        <v>5</v>
      </c>
      <c r="J210" s="5"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5" t="s">
        <v>5</v>
      </c>
      <c r="S210" s="1" t="s">
        <v>304</v>
      </c>
    </row>
    <row r="211" spans="1:19" hidden="1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281</v>
      </c>
      <c r="E211" s="5" t="s">
        <v>53</v>
      </c>
      <c r="F211" s="1" t="s">
        <v>54</v>
      </c>
      <c r="G211" s="11" t="s">
        <v>129</v>
      </c>
      <c r="H211" s="5">
        <v>3</v>
      </c>
      <c r="I211" s="5" t="s">
        <v>5</v>
      </c>
      <c r="J211" s="5"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5" t="s">
        <v>5</v>
      </c>
      <c r="S211" s="1" t="s">
        <v>304</v>
      </c>
    </row>
    <row r="212" spans="1:19" hidden="1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284</v>
      </c>
      <c r="E212" s="5" t="s">
        <v>285</v>
      </c>
      <c r="F212" s="1" t="s">
        <v>286</v>
      </c>
      <c r="G212" s="11" t="s">
        <v>99</v>
      </c>
      <c r="H212" s="5">
        <v>1</v>
      </c>
      <c r="I212" s="5" t="s">
        <v>5</v>
      </c>
      <c r="J212" s="5"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5" t="s">
        <v>5</v>
      </c>
      <c r="S212" s="1" t="s">
        <v>288</v>
      </c>
    </row>
    <row r="213" spans="1:19" hidden="1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284</v>
      </c>
      <c r="E213" s="5" t="s">
        <v>285</v>
      </c>
      <c r="F213" s="1" t="s">
        <v>286</v>
      </c>
      <c r="G213" s="11" t="s">
        <v>185</v>
      </c>
      <c r="H213" s="5">
        <v>1</v>
      </c>
      <c r="I213" s="5" t="s">
        <v>5</v>
      </c>
      <c r="J213" s="5"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5" t="s">
        <v>5</v>
      </c>
      <c r="S213" s="1" t="s">
        <v>288</v>
      </c>
    </row>
    <row r="214" spans="1:19" hidden="1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284</v>
      </c>
      <c r="E214" s="5" t="s">
        <v>285</v>
      </c>
      <c r="F214" s="1" t="s">
        <v>286</v>
      </c>
      <c r="G214" s="11" t="s">
        <v>46</v>
      </c>
      <c r="H214" s="5">
        <v>1</v>
      </c>
      <c r="I214" s="5" t="s">
        <v>5</v>
      </c>
      <c r="J214" s="5"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5" t="s">
        <v>5</v>
      </c>
      <c r="S214" s="1" t="s">
        <v>288</v>
      </c>
    </row>
    <row r="215" spans="1:19" hidden="1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291</v>
      </c>
      <c r="E215" s="5" t="s">
        <v>22</v>
      </c>
      <c r="F215" s="1" t="s">
        <v>23</v>
      </c>
      <c r="G215" s="11" t="s">
        <v>99</v>
      </c>
      <c r="H215" s="5">
        <v>6</v>
      </c>
      <c r="I215" s="5" t="s">
        <v>50</v>
      </c>
      <c r="J215" s="5"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5" t="s">
        <v>91</v>
      </c>
      <c r="S215" s="1" t="s">
        <v>396</v>
      </c>
    </row>
    <row r="216" spans="1:19" hidden="1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291</v>
      </c>
      <c r="E216" s="5" t="s">
        <v>22</v>
      </c>
      <c r="F216" s="1" t="s">
        <v>23</v>
      </c>
      <c r="G216" s="11" t="s">
        <v>292</v>
      </c>
      <c r="H216" s="5">
        <v>1</v>
      </c>
      <c r="I216" s="5" t="s">
        <v>50</v>
      </c>
      <c r="J216" s="5"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5" t="s">
        <v>91</v>
      </c>
      <c r="S216" s="1" t="s">
        <v>396</v>
      </c>
    </row>
    <row r="217" spans="1:19" hidden="1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291</v>
      </c>
      <c r="E217" s="5" t="s">
        <v>22</v>
      </c>
      <c r="F217" s="1" t="s">
        <v>23</v>
      </c>
      <c r="G217" s="11" t="s">
        <v>100</v>
      </c>
      <c r="H217" s="5">
        <v>7</v>
      </c>
      <c r="I217" s="5" t="s">
        <v>50</v>
      </c>
      <c r="J217" s="5"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5" t="s">
        <v>91</v>
      </c>
      <c r="S217" s="1" t="s">
        <v>396</v>
      </c>
    </row>
    <row r="218" spans="1:19" hidden="1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291</v>
      </c>
      <c r="E218" s="5" t="s">
        <v>22</v>
      </c>
      <c r="F218" s="1" t="s">
        <v>23</v>
      </c>
      <c r="G218" s="11" t="s">
        <v>101</v>
      </c>
      <c r="H218" s="5">
        <v>5</v>
      </c>
      <c r="I218" s="5" t="s">
        <v>50</v>
      </c>
      <c r="J218" s="5"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5" t="s">
        <v>91</v>
      </c>
      <c r="S218" s="1" t="s">
        <v>396</v>
      </c>
    </row>
    <row r="219" spans="1:19" hidden="1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321</v>
      </c>
      <c r="E219" s="5" t="s">
        <v>294</v>
      </c>
      <c r="F219" s="1" t="s">
        <v>295</v>
      </c>
      <c r="G219" s="11" t="s">
        <v>99</v>
      </c>
      <c r="H219" s="5">
        <v>2</v>
      </c>
      <c r="I219" s="5" t="s">
        <v>5</v>
      </c>
      <c r="J219" s="5"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5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5" t="s">
        <v>5</v>
      </c>
      <c r="S219" s="1" t="s">
        <v>306</v>
      </c>
    </row>
    <row r="220" spans="1:19" hidden="1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321</v>
      </c>
      <c r="E220" s="5" t="s">
        <v>294</v>
      </c>
      <c r="F220" s="1" t="s">
        <v>295</v>
      </c>
      <c r="G220" s="11" t="s">
        <v>69</v>
      </c>
      <c r="H220" s="5">
        <v>2</v>
      </c>
      <c r="I220" s="5" t="s">
        <v>5</v>
      </c>
      <c r="J220" s="5"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5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5" t="s">
        <v>5</v>
      </c>
      <c r="S220" s="1" t="s">
        <v>306</v>
      </c>
    </row>
    <row r="221" spans="1:19" hidden="1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321</v>
      </c>
      <c r="E221" s="5" t="s">
        <v>294</v>
      </c>
      <c r="F221" s="1" t="s">
        <v>295</v>
      </c>
      <c r="G221" s="11" t="s">
        <v>296</v>
      </c>
      <c r="H221" s="5">
        <v>3</v>
      </c>
      <c r="I221" s="5" t="s">
        <v>5</v>
      </c>
      <c r="J221" s="5"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5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5" t="s">
        <v>5</v>
      </c>
      <c r="S221" s="1" t="s">
        <v>306</v>
      </c>
    </row>
    <row r="222" spans="1:19" hidden="1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322</v>
      </c>
      <c r="E222" s="5" t="s">
        <v>61</v>
      </c>
      <c r="F222" s="1" t="s">
        <v>60</v>
      </c>
      <c r="G222" s="11" t="s">
        <v>292</v>
      </c>
      <c r="H222" s="5">
        <v>2</v>
      </c>
      <c r="I222" s="5" t="s">
        <v>51</v>
      </c>
      <c r="J222" s="5"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5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5" t="s">
        <v>91</v>
      </c>
      <c r="S222" s="1" t="s">
        <v>468</v>
      </c>
    </row>
    <row r="223" spans="1:19" hidden="1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322</v>
      </c>
      <c r="E223" s="5" t="s">
        <v>61</v>
      </c>
      <c r="F223" s="1" t="s">
        <v>60</v>
      </c>
      <c r="G223" s="11" t="s">
        <v>292</v>
      </c>
      <c r="H223" s="5">
        <v>1</v>
      </c>
      <c r="I223" s="5" t="s">
        <v>51</v>
      </c>
      <c r="J223" s="5"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5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5" t="s">
        <v>91</v>
      </c>
      <c r="S223" s="1" t="s">
        <v>468</v>
      </c>
    </row>
    <row r="224" spans="1:19" hidden="1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322</v>
      </c>
      <c r="E224" s="5" t="s">
        <v>61</v>
      </c>
      <c r="F224" s="1" t="s">
        <v>60</v>
      </c>
      <c r="G224" s="11" t="s">
        <v>100</v>
      </c>
      <c r="H224" s="5">
        <v>2</v>
      </c>
      <c r="I224" s="5" t="s">
        <v>51</v>
      </c>
      <c r="J224" s="5"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5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5" t="s">
        <v>91</v>
      </c>
      <c r="S224" s="1" t="s">
        <v>468</v>
      </c>
    </row>
    <row r="225" spans="1:19" ht="15" hidden="1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322</v>
      </c>
      <c r="E225" s="5" t="s">
        <v>61</v>
      </c>
      <c r="F225" s="1" t="s">
        <v>60</v>
      </c>
      <c r="G225" s="11" t="s">
        <v>101</v>
      </c>
      <c r="H225" s="5">
        <v>2</v>
      </c>
      <c r="I225" s="5" t="s">
        <v>51</v>
      </c>
      <c r="J225" s="5"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5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5" t="s">
        <v>91</v>
      </c>
      <c r="S225" s="1" t="s">
        <v>468</v>
      </c>
    </row>
    <row r="226" spans="1:19" ht="15" hidden="1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324</v>
      </c>
      <c r="E226" s="5" t="s">
        <v>22</v>
      </c>
      <c r="F226" s="1" t="s">
        <v>23</v>
      </c>
      <c r="G226" s="11" t="s">
        <v>99</v>
      </c>
      <c r="H226" s="5">
        <v>5</v>
      </c>
      <c r="I226" s="5" t="s">
        <v>50</v>
      </c>
      <c r="J226" s="5"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5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5" t="s">
        <v>91</v>
      </c>
      <c r="S226" s="1" t="s">
        <v>396</v>
      </c>
    </row>
    <row r="227" spans="1:19" ht="15" hidden="1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324</v>
      </c>
      <c r="E227" s="5" t="s">
        <v>22</v>
      </c>
      <c r="F227" s="1" t="s">
        <v>23</v>
      </c>
      <c r="G227" s="11" t="s">
        <v>100</v>
      </c>
      <c r="H227" s="5">
        <v>4</v>
      </c>
      <c r="I227" s="5" t="s">
        <v>50</v>
      </c>
      <c r="J227" s="5"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5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5" t="s">
        <v>91</v>
      </c>
      <c r="S227" s="1" t="s">
        <v>396</v>
      </c>
    </row>
    <row r="228" spans="1:19" ht="15" hidden="1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324</v>
      </c>
      <c r="E228" s="5" t="s">
        <v>22</v>
      </c>
      <c r="F228" s="1" t="s">
        <v>23</v>
      </c>
      <c r="G228" s="11" t="s">
        <v>101</v>
      </c>
      <c r="H228" s="5">
        <v>4</v>
      </c>
      <c r="I228" s="5" t="s">
        <v>50</v>
      </c>
      <c r="J228" s="5"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5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5" t="s">
        <v>91</v>
      </c>
      <c r="S228" s="1" t="s">
        <v>396</v>
      </c>
    </row>
    <row r="229" spans="1:19" ht="15" hidden="1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324</v>
      </c>
      <c r="E229" s="5" t="s">
        <v>22</v>
      </c>
      <c r="F229" s="1" t="s">
        <v>23</v>
      </c>
      <c r="G229" s="11" t="s">
        <v>46</v>
      </c>
      <c r="H229" s="5">
        <v>4</v>
      </c>
      <c r="I229" s="5" t="s">
        <v>50</v>
      </c>
      <c r="J229" s="5"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5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5" t="s">
        <v>91</v>
      </c>
      <c r="S229" s="1" t="s">
        <v>396</v>
      </c>
    </row>
    <row r="230" spans="1:19" ht="15" hidden="1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325</v>
      </c>
      <c r="E230" s="5" t="s">
        <v>61</v>
      </c>
      <c r="F230" s="1" t="s">
        <v>60</v>
      </c>
      <c r="G230" s="11" t="s">
        <v>183</v>
      </c>
      <c r="H230" s="5">
        <v>2</v>
      </c>
      <c r="I230" s="5" t="s">
        <v>51</v>
      </c>
      <c r="J230" s="5"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5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5" t="s">
        <v>91</v>
      </c>
      <c r="S230" s="1" t="s">
        <v>468</v>
      </c>
    </row>
    <row r="231" spans="1:19" ht="15" hidden="1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326</v>
      </c>
      <c r="E231" s="5" t="s">
        <v>63</v>
      </c>
      <c r="F231" s="1" t="s">
        <v>64</v>
      </c>
      <c r="G231" s="11" t="s">
        <v>303</v>
      </c>
      <c r="H231" s="5">
        <v>5</v>
      </c>
      <c r="I231" s="5" t="s">
        <v>50</v>
      </c>
      <c r="J231" s="5" t="s">
        <v>154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5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5" t="s">
        <v>91</v>
      </c>
      <c r="S231" s="1" t="s">
        <v>390</v>
      </c>
    </row>
    <row r="232" spans="1:19" ht="15" hidden="1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326</v>
      </c>
      <c r="E232" s="5" t="s">
        <v>63</v>
      </c>
      <c r="F232" s="1" t="s">
        <v>64</v>
      </c>
      <c r="G232" s="11" t="s">
        <v>224</v>
      </c>
      <c r="H232" s="5">
        <v>5</v>
      </c>
      <c r="I232" s="5" t="s">
        <v>50</v>
      </c>
      <c r="J232" s="5" t="s">
        <v>154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5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5" t="s">
        <v>91</v>
      </c>
      <c r="S232" s="1" t="s">
        <v>390</v>
      </c>
    </row>
    <row r="233" spans="1:19" ht="15" hidden="1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326</v>
      </c>
      <c r="E233" s="5" t="s">
        <v>63</v>
      </c>
      <c r="F233" s="1" t="s">
        <v>64</v>
      </c>
      <c r="G233" s="11" t="s">
        <v>66</v>
      </c>
      <c r="H233" s="5">
        <v>5</v>
      </c>
      <c r="I233" s="5" t="s">
        <v>50</v>
      </c>
      <c r="J233" s="5" t="s">
        <v>154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5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5" t="s">
        <v>91</v>
      </c>
      <c r="S233" s="1" t="s">
        <v>390</v>
      </c>
    </row>
    <row r="234" spans="1:19" ht="15" hidden="1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326</v>
      </c>
      <c r="E234" s="5" t="s">
        <v>63</v>
      </c>
      <c r="F234" s="1" t="s">
        <v>64</v>
      </c>
      <c r="G234" s="11" t="s">
        <v>46</v>
      </c>
      <c r="H234" s="5">
        <v>4</v>
      </c>
      <c r="I234" s="5" t="s">
        <v>50</v>
      </c>
      <c r="J234" s="5" t="s">
        <v>154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5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5" t="s">
        <v>91</v>
      </c>
      <c r="S234" s="1" t="s">
        <v>390</v>
      </c>
    </row>
    <row r="235" spans="1:19" ht="15" hidden="1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327</v>
      </c>
      <c r="E235" s="5" t="s">
        <v>263</v>
      </c>
      <c r="F235" s="1" t="s">
        <v>268</v>
      </c>
      <c r="G235" s="11" t="s">
        <v>24</v>
      </c>
      <c r="H235" s="5">
        <v>1</v>
      </c>
      <c r="I235" s="5" t="s">
        <v>5</v>
      </c>
      <c r="J235" s="5"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5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5" t="s">
        <v>5</v>
      </c>
      <c r="S235" s="1" t="s">
        <v>319</v>
      </c>
    </row>
    <row r="236" spans="1:19" ht="15" hidden="1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328</v>
      </c>
      <c r="E236" s="5" t="s">
        <v>22</v>
      </c>
      <c r="F236" s="1" t="s">
        <v>23</v>
      </c>
      <c r="G236" s="11" t="s">
        <v>307</v>
      </c>
      <c r="H236" s="5">
        <v>2</v>
      </c>
      <c r="I236" s="5" t="s">
        <v>50</v>
      </c>
      <c r="J236" s="5"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5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5" t="s">
        <v>91</v>
      </c>
      <c r="S236" s="1" t="s">
        <v>396</v>
      </c>
    </row>
    <row r="237" spans="1:19" hidden="1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5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5" t="s">
        <v>91</v>
      </c>
      <c r="S237" s="71" t="s">
        <v>398</v>
      </c>
    </row>
    <row r="238" spans="1:19" ht="15" hidden="1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329</v>
      </c>
      <c r="E238" s="5" t="s">
        <v>19</v>
      </c>
      <c r="F238" s="1" t="s">
        <v>20</v>
      </c>
      <c r="G238" s="56" t="s">
        <v>101</v>
      </c>
      <c r="H238" s="5">
        <v>1</v>
      </c>
      <c r="I238" s="5" t="s">
        <v>72</v>
      </c>
      <c r="J238" s="5"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5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5" t="s">
        <v>91</v>
      </c>
      <c r="S238" s="70" t="s">
        <v>397</v>
      </c>
    </row>
    <row r="239" spans="1:19" ht="15" hidden="1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329</v>
      </c>
      <c r="E239" s="5" t="s">
        <v>19</v>
      </c>
      <c r="F239" s="1" t="s">
        <v>20</v>
      </c>
      <c r="G239" s="77" t="s">
        <v>56</v>
      </c>
      <c r="H239" s="5">
        <v>5</v>
      </c>
      <c r="I239" s="5" t="s">
        <v>72</v>
      </c>
      <c r="J239" s="5"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5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5" t="s">
        <v>91</v>
      </c>
      <c r="S239" s="70" t="s">
        <v>397</v>
      </c>
    </row>
    <row r="240" spans="1:19" ht="15" hidden="1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329</v>
      </c>
      <c r="E240" s="5" t="s">
        <v>19</v>
      </c>
      <c r="F240" s="1" t="s">
        <v>20</v>
      </c>
      <c r="G240" s="56" t="s">
        <v>46</v>
      </c>
      <c r="H240" s="5">
        <v>5</v>
      </c>
      <c r="I240" s="5" t="s">
        <v>72</v>
      </c>
      <c r="J240" s="5"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5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5" t="s">
        <v>91</v>
      </c>
      <c r="S240" s="70" t="s">
        <v>397</v>
      </c>
    </row>
    <row r="241" spans="1:19" ht="15" hidden="1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330</v>
      </c>
      <c r="E241" s="5" t="s">
        <v>19</v>
      </c>
      <c r="F241" s="1" t="s">
        <v>20</v>
      </c>
      <c r="G241" s="11" t="s">
        <v>183</v>
      </c>
      <c r="H241" s="5">
        <v>2</v>
      </c>
      <c r="I241" s="5" t="s">
        <v>72</v>
      </c>
      <c r="J241" s="5"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5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5" t="s">
        <v>91</v>
      </c>
      <c r="S241" s="1" t="s">
        <v>319</v>
      </c>
    </row>
    <row r="242" spans="1:19" ht="15" hidden="1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331</v>
      </c>
      <c r="E242" s="5" t="s">
        <v>285</v>
      </c>
      <c r="F242" s="1" t="s">
        <v>286</v>
      </c>
      <c r="G242" s="11" t="s">
        <v>99</v>
      </c>
      <c r="H242" s="5">
        <v>1</v>
      </c>
      <c r="I242" s="5" t="s">
        <v>5</v>
      </c>
      <c r="J242" s="5"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5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5" t="s">
        <v>5</v>
      </c>
      <c r="S242" s="1" t="s">
        <v>316</v>
      </c>
    </row>
    <row r="243" spans="1:19" ht="15" hidden="1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331</v>
      </c>
      <c r="E243" s="5" t="s">
        <v>285</v>
      </c>
      <c r="F243" s="1" t="s">
        <v>286</v>
      </c>
      <c r="G243" s="11" t="s">
        <v>185</v>
      </c>
      <c r="H243" s="5">
        <v>1</v>
      </c>
      <c r="I243" s="5" t="s">
        <v>5</v>
      </c>
      <c r="J243" s="5"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5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5" t="s">
        <v>5</v>
      </c>
      <c r="S243" s="1" t="s">
        <v>316</v>
      </c>
    </row>
    <row r="244" spans="1:19" ht="15" hidden="1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331</v>
      </c>
      <c r="E244" s="5" t="s">
        <v>285</v>
      </c>
      <c r="F244" s="1" t="s">
        <v>286</v>
      </c>
      <c r="G244" s="11" t="s">
        <v>46</v>
      </c>
      <c r="H244" s="5">
        <v>1</v>
      </c>
      <c r="I244" s="5" t="s">
        <v>5</v>
      </c>
      <c r="J244" s="5"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5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5" t="s">
        <v>5</v>
      </c>
      <c r="S244" s="1" t="s">
        <v>316</v>
      </c>
    </row>
    <row r="245" spans="1:19" ht="15" hidden="1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332</v>
      </c>
      <c r="E245" s="5" t="s">
        <v>63</v>
      </c>
      <c r="F245" s="1" t="s">
        <v>64</v>
      </c>
      <c r="G245" s="57" t="s">
        <v>309</v>
      </c>
      <c r="H245" s="5">
        <v>5</v>
      </c>
      <c r="I245" s="5" t="s">
        <v>50</v>
      </c>
      <c r="J245" s="5"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5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5" t="s">
        <v>91</v>
      </c>
      <c r="S245" s="1" t="s">
        <v>391</v>
      </c>
    </row>
    <row r="246" spans="1:19" ht="15" hidden="1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332</v>
      </c>
      <c r="E246" s="5" t="s">
        <v>63</v>
      </c>
      <c r="F246" s="1" t="s">
        <v>64</v>
      </c>
      <c r="G246" s="57" t="s">
        <v>65</v>
      </c>
      <c r="H246" s="5">
        <v>6</v>
      </c>
      <c r="I246" s="5" t="s">
        <v>50</v>
      </c>
      <c r="J246" s="5"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5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5" t="s">
        <v>91</v>
      </c>
      <c r="S246" s="1" t="s">
        <v>391</v>
      </c>
    </row>
    <row r="247" spans="1:19" ht="15" hidden="1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332</v>
      </c>
      <c r="E247" s="5" t="s">
        <v>63</v>
      </c>
      <c r="F247" s="1" t="s">
        <v>64</v>
      </c>
      <c r="G247" s="57" t="s">
        <v>66</v>
      </c>
      <c r="H247" s="5">
        <v>10</v>
      </c>
      <c r="I247" s="5" t="s">
        <v>50</v>
      </c>
      <c r="J247" s="5"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5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5" t="s">
        <v>91</v>
      </c>
      <c r="S247" s="1" t="s">
        <v>391</v>
      </c>
    </row>
    <row r="248" spans="1:19" ht="15" hidden="1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332</v>
      </c>
      <c r="E248" s="5" t="s">
        <v>63</v>
      </c>
      <c r="F248" s="1" t="s">
        <v>64</v>
      </c>
      <c r="G248" s="78" t="s">
        <v>46</v>
      </c>
      <c r="H248" s="5">
        <v>2</v>
      </c>
      <c r="I248" s="5" t="s">
        <v>50</v>
      </c>
      <c r="J248" s="5"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5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5" t="s">
        <v>91</v>
      </c>
      <c r="S248" s="1" t="s">
        <v>391</v>
      </c>
    </row>
    <row r="249" spans="1:19" ht="15" hidden="1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332</v>
      </c>
      <c r="E249" s="5" t="s">
        <v>63</v>
      </c>
      <c r="F249" s="1" t="s">
        <v>64</v>
      </c>
      <c r="G249" s="11" t="s">
        <v>243</v>
      </c>
      <c r="H249" s="5">
        <v>2</v>
      </c>
      <c r="I249" s="5" t="s">
        <v>50</v>
      </c>
      <c r="J249" s="5"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5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5" t="s">
        <v>91</v>
      </c>
      <c r="S249" s="1" t="s">
        <v>391</v>
      </c>
    </row>
    <row r="250" spans="1:19" ht="15" hidden="1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332</v>
      </c>
      <c r="E250" s="5" t="s">
        <v>63</v>
      </c>
      <c r="F250" s="1" t="s">
        <v>64</v>
      </c>
      <c r="G250" s="11" t="s">
        <v>310</v>
      </c>
      <c r="H250" s="5">
        <v>4</v>
      </c>
      <c r="I250" s="5" t="s">
        <v>50</v>
      </c>
      <c r="J250" s="5"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5" t="s">
        <v>91</v>
      </c>
      <c r="S250" s="1" t="s">
        <v>391</v>
      </c>
    </row>
    <row r="251" spans="1:19" ht="15" hidden="1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5" t="s">
        <v>5</v>
      </c>
      <c r="S251" s="1" t="s">
        <v>320</v>
      </c>
    </row>
    <row r="252" spans="1:19" ht="15" hidden="1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334</v>
      </c>
      <c r="E252" s="5" t="s">
        <v>61</v>
      </c>
      <c r="F252" s="1" t="s">
        <v>60</v>
      </c>
      <c r="G252" s="2" t="s">
        <v>99</v>
      </c>
      <c r="H252" s="5">
        <v>2</v>
      </c>
      <c r="I252" s="5" t="s">
        <v>51</v>
      </c>
      <c r="J252" s="5"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5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5" t="s">
        <v>91</v>
      </c>
      <c r="S252" s="1" t="s">
        <v>475</v>
      </c>
    </row>
    <row r="253" spans="1:19" ht="15" hidden="1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334</v>
      </c>
      <c r="E253" s="5" t="s">
        <v>63</v>
      </c>
      <c r="F253" s="1" t="s">
        <v>60</v>
      </c>
      <c r="G253" s="2" t="s">
        <v>292</v>
      </c>
      <c r="H253" s="5">
        <v>1</v>
      </c>
      <c r="I253" s="5" t="s">
        <v>51</v>
      </c>
      <c r="J253" s="5"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5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5" t="s">
        <v>91</v>
      </c>
      <c r="S253" s="1" t="s">
        <v>475</v>
      </c>
    </row>
    <row r="254" spans="1:19" ht="15" hidden="1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334</v>
      </c>
      <c r="E254" s="5" t="s">
        <v>179</v>
      </c>
      <c r="F254" s="1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5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5" t="s">
        <v>91</v>
      </c>
      <c r="S254" s="1" t="s">
        <v>475</v>
      </c>
    </row>
    <row r="255" spans="1:19" ht="15" hidden="1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337</v>
      </c>
      <c r="E255" s="5" t="s">
        <v>63</v>
      </c>
      <c r="F255" s="1" t="s">
        <v>64</v>
      </c>
      <c r="G255" s="57" t="s">
        <v>309</v>
      </c>
      <c r="H255" s="5">
        <v>5</v>
      </c>
      <c r="I255" s="5" t="s">
        <v>50</v>
      </c>
      <c r="J255" s="5"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5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5" t="s">
        <v>91</v>
      </c>
      <c r="S255" s="1" t="s">
        <v>391</v>
      </c>
    </row>
    <row r="256" spans="1:19" ht="15" hidden="1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337</v>
      </c>
      <c r="E256" s="5" t="s">
        <v>63</v>
      </c>
      <c r="F256" s="1" t="s">
        <v>64</v>
      </c>
      <c r="G256" s="57" t="s">
        <v>224</v>
      </c>
      <c r="H256" s="5">
        <v>5</v>
      </c>
      <c r="I256" s="5" t="s">
        <v>50</v>
      </c>
      <c r="J256" s="5"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5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5" t="s">
        <v>91</v>
      </c>
      <c r="S256" s="1" t="s">
        <v>391</v>
      </c>
    </row>
    <row r="257" spans="1:24" ht="15" hidden="1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337</v>
      </c>
      <c r="E257" s="5" t="s">
        <v>63</v>
      </c>
      <c r="F257" s="1" t="s">
        <v>64</v>
      </c>
      <c r="G257" s="57" t="s">
        <v>66</v>
      </c>
      <c r="H257" s="5">
        <v>10</v>
      </c>
      <c r="I257" s="5" t="s">
        <v>50</v>
      </c>
      <c r="J257" s="5"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5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5" t="s">
        <v>91</v>
      </c>
      <c r="S257" s="1" t="s">
        <v>391</v>
      </c>
    </row>
    <row r="258" spans="1:24" ht="15" hidden="1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337</v>
      </c>
      <c r="E258" s="5" t="s">
        <v>63</v>
      </c>
      <c r="F258" s="1" t="s">
        <v>64</v>
      </c>
      <c r="G258" s="78" t="s">
        <v>46</v>
      </c>
      <c r="H258" s="5">
        <v>4</v>
      </c>
      <c r="I258" s="5" t="s">
        <v>50</v>
      </c>
      <c r="J258" s="5"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5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5" t="s">
        <v>91</v>
      </c>
      <c r="S258" s="1" t="s">
        <v>391</v>
      </c>
    </row>
    <row r="259" spans="1:24" ht="15" hidden="1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337</v>
      </c>
      <c r="E259" s="5" t="s">
        <v>63</v>
      </c>
      <c r="F259" s="1" t="s">
        <v>64</v>
      </c>
      <c r="G259" s="11" t="s">
        <v>243</v>
      </c>
      <c r="H259" s="5">
        <v>1</v>
      </c>
      <c r="I259" s="5" t="s">
        <v>50</v>
      </c>
      <c r="J259" s="5"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5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5" t="s">
        <v>91</v>
      </c>
      <c r="S259" s="1" t="s">
        <v>391</v>
      </c>
    </row>
    <row r="260" spans="1:24" ht="15" hidden="1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337</v>
      </c>
      <c r="E260" s="5" t="s">
        <v>63</v>
      </c>
      <c r="F260" s="1" t="s">
        <v>64</v>
      </c>
      <c r="G260" s="11" t="s">
        <v>338</v>
      </c>
      <c r="H260" s="5">
        <v>1</v>
      </c>
      <c r="I260" s="5" t="s">
        <v>50</v>
      </c>
      <c r="J260" s="5"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5">
        <v>375</v>
      </c>
      <c r="O260" s="6">
        <f t="shared" si="46"/>
        <v>-375</v>
      </c>
      <c r="P260" s="6">
        <f t="shared" si="42"/>
        <v>0</v>
      </c>
      <c r="Q260" s="7">
        <f t="shared" si="51"/>
        <v>360503.94999999984</v>
      </c>
      <c r="R260" s="5" t="s">
        <v>91</v>
      </c>
      <c r="S260" s="1" t="s">
        <v>403</v>
      </c>
    </row>
    <row r="261" spans="1:24" ht="15" hidden="1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5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5" t="s">
        <v>91</v>
      </c>
      <c r="S261" s="1" t="s">
        <v>501</v>
      </c>
    </row>
    <row r="262" spans="1:24" ht="15" hidden="1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5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5" t="s">
        <v>91</v>
      </c>
      <c r="S262" s="1" t="s">
        <v>501</v>
      </c>
    </row>
    <row r="263" spans="1:24" ht="15" hidden="1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5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5" t="s">
        <v>91</v>
      </c>
      <c r="S263" s="1" t="s">
        <v>501</v>
      </c>
    </row>
    <row r="264" spans="1:24" ht="15" hidden="1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5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5" t="s">
        <v>91</v>
      </c>
      <c r="S264" s="1" t="s">
        <v>501</v>
      </c>
    </row>
    <row r="265" spans="1:24" ht="15" hidden="1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1" t="s">
        <v>35</v>
      </c>
      <c r="G265" s="11" t="s">
        <v>69</v>
      </c>
      <c r="H265" s="5">
        <v>1</v>
      </c>
      <c r="I265" s="5" t="s">
        <v>5</v>
      </c>
      <c r="J265" s="5"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8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5" t="s">
        <v>5</v>
      </c>
      <c r="S265" s="1" t="s">
        <v>351</v>
      </c>
    </row>
    <row r="266" spans="1:24" ht="15" hidden="1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1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8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5" t="s">
        <v>5</v>
      </c>
      <c r="S266" s="1" t="s">
        <v>351</v>
      </c>
    </row>
    <row r="267" spans="1:24" ht="15" hidden="1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1" t="s">
        <v>69</v>
      </c>
      <c r="H267" s="5">
        <v>1</v>
      </c>
      <c r="I267" s="5" t="s">
        <v>5</v>
      </c>
      <c r="J267" s="5"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5" t="s">
        <v>5</v>
      </c>
      <c r="S267" s="1" t="s">
        <v>350</v>
      </c>
    </row>
    <row r="268" spans="1:24" ht="15" hidden="1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1" t="s">
        <v>185</v>
      </c>
      <c r="H268" s="5">
        <v>4</v>
      </c>
      <c r="I268" s="5" t="s">
        <v>5</v>
      </c>
      <c r="J268" s="5"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5" t="s">
        <v>5</v>
      </c>
      <c r="S268" s="1" t="s">
        <v>350</v>
      </c>
    </row>
    <row r="269" spans="1:24" ht="15" hidden="1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1" t="s">
        <v>35</v>
      </c>
      <c r="G269" s="11" t="s">
        <v>69</v>
      </c>
      <c r="H269" s="5">
        <v>1</v>
      </c>
      <c r="I269" s="5" t="s">
        <v>5</v>
      </c>
      <c r="J269" s="5"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5" t="s">
        <v>5</v>
      </c>
      <c r="S269" s="1" t="s">
        <v>352</v>
      </c>
    </row>
    <row r="270" spans="1:24" ht="15" hidden="1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5" t="s">
        <v>91</v>
      </c>
      <c r="S270" s="70" t="s">
        <v>354</v>
      </c>
      <c r="V270" s="1" t="s">
        <v>400</v>
      </c>
      <c r="W270" s="73">
        <v>44468</v>
      </c>
      <c r="X270" s="74" t="s">
        <v>401</v>
      </c>
    </row>
    <row r="271" spans="1:24" ht="15" hidden="1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77" t="s">
        <v>56</v>
      </c>
      <c r="H271" s="5">
        <v>5</v>
      </c>
      <c r="I271" s="5" t="s">
        <v>72</v>
      </c>
      <c r="J271" s="5"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5" t="s">
        <v>91</v>
      </c>
      <c r="S271" s="70" t="s">
        <v>354</v>
      </c>
      <c r="V271" s="1" t="s">
        <v>400</v>
      </c>
      <c r="W271" s="58">
        <v>44464</v>
      </c>
      <c r="X271" s="74" t="s">
        <v>402</v>
      </c>
    </row>
    <row r="272" spans="1:24" ht="15" hidden="1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56" t="s">
        <v>46</v>
      </c>
      <c r="H272" s="5">
        <v>5</v>
      </c>
      <c r="I272" s="5" t="s">
        <v>72</v>
      </c>
      <c r="J272" s="5"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5" t="s">
        <v>91</v>
      </c>
      <c r="S272" s="70" t="s">
        <v>354</v>
      </c>
      <c r="V272" s="1" t="s">
        <v>400</v>
      </c>
      <c r="W272" s="58">
        <v>44485</v>
      </c>
      <c r="X272" s="74" t="s">
        <v>445</v>
      </c>
    </row>
    <row r="273" spans="1:24" ht="15" hidden="1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1" t="s">
        <v>183</v>
      </c>
      <c r="H273" s="5">
        <v>2</v>
      </c>
      <c r="I273" s="5" t="s">
        <v>72</v>
      </c>
      <c r="J273" s="5"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5" t="s">
        <v>91</v>
      </c>
      <c r="S273" s="70" t="s">
        <v>354</v>
      </c>
      <c r="V273" s="1" t="s">
        <v>400</v>
      </c>
      <c r="W273" s="58">
        <v>44492</v>
      </c>
      <c r="X273" s="74" t="s">
        <v>460</v>
      </c>
    </row>
    <row r="274" spans="1:24" ht="15" hidden="1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323</v>
      </c>
      <c r="E274" s="5" t="s">
        <v>232</v>
      </c>
      <c r="F274" s="1" t="s">
        <v>233</v>
      </c>
      <c r="G274" s="56" t="s">
        <v>100</v>
      </c>
      <c r="H274" s="5">
        <v>1</v>
      </c>
      <c r="I274" s="5" t="s">
        <v>5</v>
      </c>
      <c r="J274" s="5"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5" t="s">
        <v>5</v>
      </c>
      <c r="S274" s="1" t="s">
        <v>353</v>
      </c>
    </row>
    <row r="275" spans="1:24" ht="15" hidden="1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323</v>
      </c>
      <c r="E275" s="5" t="s">
        <v>232</v>
      </c>
      <c r="F275" s="1" t="s">
        <v>233</v>
      </c>
      <c r="G275" s="56" t="s">
        <v>101</v>
      </c>
      <c r="H275" s="5">
        <v>1</v>
      </c>
      <c r="I275" s="5" t="s">
        <v>5</v>
      </c>
      <c r="J275" s="5"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5" t="s">
        <v>5</v>
      </c>
      <c r="S275" s="1" t="s">
        <v>353</v>
      </c>
    </row>
    <row r="276" spans="1:24" ht="15" hidden="1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323</v>
      </c>
      <c r="E276" s="5" t="s">
        <v>232</v>
      </c>
      <c r="F276" s="1" t="s">
        <v>233</v>
      </c>
      <c r="G276" s="69" t="s">
        <v>17</v>
      </c>
      <c r="H276" s="5">
        <v>1</v>
      </c>
      <c r="I276" s="5" t="s">
        <v>5</v>
      </c>
      <c r="J276" s="5"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5" t="s">
        <v>5</v>
      </c>
      <c r="S276" s="1" t="s">
        <v>353</v>
      </c>
    </row>
    <row r="277" spans="1:24" ht="15" hidden="1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323</v>
      </c>
      <c r="E277" s="5" t="s">
        <v>232</v>
      </c>
      <c r="F277" s="1" t="s">
        <v>233</v>
      </c>
      <c r="G277" s="56" t="s">
        <v>298</v>
      </c>
      <c r="H277" s="5">
        <v>1</v>
      </c>
      <c r="I277" s="5" t="s">
        <v>5</v>
      </c>
      <c r="J277" s="5"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5" t="s">
        <v>5</v>
      </c>
      <c r="S277" s="1" t="s">
        <v>353</v>
      </c>
    </row>
    <row r="278" spans="1:24" ht="15" hidden="1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323</v>
      </c>
      <c r="E278" s="5" t="s">
        <v>232</v>
      </c>
      <c r="F278" s="1" t="s">
        <v>233</v>
      </c>
      <c r="G278" s="79" t="s">
        <v>24</v>
      </c>
      <c r="H278" s="5">
        <v>1</v>
      </c>
      <c r="I278" s="5" t="s">
        <v>5</v>
      </c>
      <c r="J278" s="5"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5" t="s">
        <v>5</v>
      </c>
      <c r="S278" s="1" t="s">
        <v>353</v>
      </c>
    </row>
    <row r="279" spans="1:24" ht="15" hidden="1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323</v>
      </c>
      <c r="E279" s="5" t="s">
        <v>232</v>
      </c>
      <c r="F279" s="1" t="s">
        <v>233</v>
      </c>
      <c r="G279" s="79" t="s">
        <v>183</v>
      </c>
      <c r="H279" s="5">
        <v>2</v>
      </c>
      <c r="I279" s="5" t="s">
        <v>5</v>
      </c>
      <c r="J279" s="5"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5" t="s">
        <v>5</v>
      </c>
      <c r="S279" s="1" t="s">
        <v>353</v>
      </c>
    </row>
    <row r="280" spans="1:24" ht="15" hidden="1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323</v>
      </c>
      <c r="E280" s="5" t="s">
        <v>232</v>
      </c>
      <c r="F280" s="1" t="s">
        <v>233</v>
      </c>
      <c r="G280" s="79" t="s">
        <v>299</v>
      </c>
      <c r="H280" s="5">
        <v>1</v>
      </c>
      <c r="I280" s="5" t="s">
        <v>5</v>
      </c>
      <c r="J280" s="5"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5" t="s">
        <v>5</v>
      </c>
      <c r="S280" s="1" t="s">
        <v>353</v>
      </c>
    </row>
    <row r="281" spans="1:24" ht="15" hidden="1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323</v>
      </c>
      <c r="E281" s="5" t="s">
        <v>232</v>
      </c>
      <c r="F281" s="1" t="s">
        <v>233</v>
      </c>
      <c r="G281" s="79" t="s">
        <v>300</v>
      </c>
      <c r="H281" s="5">
        <v>2</v>
      </c>
      <c r="I281" s="5" t="s">
        <v>5</v>
      </c>
      <c r="J281" s="5"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5" t="s">
        <v>5</v>
      </c>
      <c r="S281" s="1" t="s">
        <v>353</v>
      </c>
    </row>
    <row r="282" spans="1:24" ht="15" hidden="1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323</v>
      </c>
      <c r="E282" s="5" t="s">
        <v>232</v>
      </c>
      <c r="F282" s="1" t="s">
        <v>233</v>
      </c>
      <c r="G282" s="11" t="s">
        <v>301</v>
      </c>
      <c r="H282" s="5">
        <v>1</v>
      </c>
      <c r="I282" s="5" t="s">
        <v>5</v>
      </c>
      <c r="J282" s="5"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5" t="s">
        <v>5</v>
      </c>
      <c r="S282" s="1" t="s">
        <v>353</v>
      </c>
    </row>
    <row r="283" spans="1:24" ht="15" hidden="1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323</v>
      </c>
      <c r="E283" s="5" t="s">
        <v>232</v>
      </c>
      <c r="F283" s="1" t="s">
        <v>233</v>
      </c>
      <c r="G283" s="11" t="s">
        <v>302</v>
      </c>
      <c r="H283" s="5">
        <v>1</v>
      </c>
      <c r="I283" s="5" t="s">
        <v>5</v>
      </c>
      <c r="J283" s="5"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5" t="s">
        <v>5</v>
      </c>
      <c r="S283" s="1" t="s">
        <v>353</v>
      </c>
    </row>
    <row r="284" spans="1:24" ht="15" hidden="1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323</v>
      </c>
      <c r="E284" s="5" t="s">
        <v>232</v>
      </c>
      <c r="F284" s="1" t="s">
        <v>233</v>
      </c>
      <c r="G284" s="2" t="s">
        <v>69</v>
      </c>
      <c r="H284" s="5">
        <v>1</v>
      </c>
      <c r="I284" s="5" t="s">
        <v>5</v>
      </c>
      <c r="J284" s="5"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5" t="s">
        <v>5</v>
      </c>
      <c r="S284" s="1" t="s">
        <v>353</v>
      </c>
    </row>
    <row r="285" spans="1:24" ht="15" hidden="1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323</v>
      </c>
      <c r="E285" s="5" t="s">
        <v>232</v>
      </c>
      <c r="F285" s="1" t="s">
        <v>233</v>
      </c>
      <c r="G285" s="57" t="s">
        <v>66</v>
      </c>
      <c r="H285" s="5">
        <v>1</v>
      </c>
      <c r="I285" s="5" t="s">
        <v>5</v>
      </c>
      <c r="J285" s="5"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5" t="s">
        <v>5</v>
      </c>
      <c r="S285" s="1" t="s">
        <v>353</v>
      </c>
    </row>
    <row r="286" spans="1:24" ht="15" hidden="1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348</v>
      </c>
      <c r="E286" s="5" t="s">
        <v>34</v>
      </c>
      <c r="F286" s="1" t="s">
        <v>35</v>
      </c>
      <c r="G286" s="11" t="s">
        <v>17</v>
      </c>
      <c r="H286" s="5">
        <v>1</v>
      </c>
      <c r="I286" s="5" t="s">
        <v>5</v>
      </c>
      <c r="J286" s="5"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5" t="s">
        <v>5</v>
      </c>
      <c r="S286" s="1" t="s">
        <v>360</v>
      </c>
    </row>
    <row r="287" spans="1:24" ht="15" hidden="1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361</v>
      </c>
      <c r="E287" s="5" t="s">
        <v>63</v>
      </c>
      <c r="F287" s="1" t="s">
        <v>64</v>
      </c>
      <c r="G287" s="5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5" t="s">
        <v>91</v>
      </c>
      <c r="S287" s="1" t="s">
        <v>446</v>
      </c>
    </row>
    <row r="288" spans="1:24" ht="15" hidden="1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362</v>
      </c>
      <c r="E288" s="5" t="s">
        <v>61</v>
      </c>
      <c r="F288" s="1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5" t="s">
        <v>91</v>
      </c>
      <c r="S288" s="1" t="s">
        <v>536</v>
      </c>
    </row>
    <row r="289" spans="1:21" ht="15" hidden="1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362</v>
      </c>
      <c r="E289" s="5" t="s">
        <v>61</v>
      </c>
      <c r="F289" s="1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5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5" t="s">
        <v>91</v>
      </c>
      <c r="S289" s="1" t="s">
        <v>536</v>
      </c>
    </row>
    <row r="290" spans="1:21" ht="15" hidden="1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363</v>
      </c>
      <c r="E290" s="5" t="s">
        <v>61</v>
      </c>
      <c r="F290" s="1" t="s">
        <v>60</v>
      </c>
      <c r="G290" s="11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5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5" t="s">
        <v>91</v>
      </c>
      <c r="S290" s="1" t="s">
        <v>536</v>
      </c>
    </row>
    <row r="291" spans="1:21" hidden="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364</v>
      </c>
      <c r="E291" s="5" t="s">
        <v>63</v>
      </c>
      <c r="F291" s="1" t="s">
        <v>64</v>
      </c>
      <c r="G291" s="2" t="s">
        <v>66</v>
      </c>
      <c r="H291" s="5">
        <v>10</v>
      </c>
      <c r="I291" s="5" t="s">
        <v>50</v>
      </c>
      <c r="J291" s="5"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5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5" t="s">
        <v>91</v>
      </c>
      <c r="S291" s="1" t="s">
        <v>446</v>
      </c>
      <c r="T291"/>
    </row>
    <row r="292" spans="1:21" hidden="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364</v>
      </c>
      <c r="E292" s="5" t="s">
        <v>63</v>
      </c>
      <c r="F292" s="1" t="s">
        <v>64</v>
      </c>
      <c r="G292" s="11" t="s">
        <v>46</v>
      </c>
      <c r="H292" s="5">
        <v>4</v>
      </c>
      <c r="I292" s="5" t="s">
        <v>50</v>
      </c>
      <c r="J292" s="5"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5" t="s">
        <v>91</v>
      </c>
      <c r="S292" s="1" t="s">
        <v>446</v>
      </c>
    </row>
    <row r="293" spans="1:21" hidden="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369</v>
      </c>
      <c r="E293" s="5" t="s">
        <v>370</v>
      </c>
      <c r="F293" s="1" t="s">
        <v>371</v>
      </c>
      <c r="G293" s="11" t="s">
        <v>372</v>
      </c>
      <c r="H293" s="5">
        <v>2</v>
      </c>
      <c r="I293" s="5" t="s">
        <v>5</v>
      </c>
      <c r="J293" s="5"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5" t="s">
        <v>91</v>
      </c>
      <c r="S293" s="1" t="s">
        <v>394</v>
      </c>
    </row>
    <row r="294" spans="1:21" hidden="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369</v>
      </c>
      <c r="E294" s="5" t="s">
        <v>370</v>
      </c>
      <c r="F294" s="1" t="s">
        <v>371</v>
      </c>
      <c r="G294" s="11" t="s">
        <v>185</v>
      </c>
      <c r="H294" s="5">
        <v>1</v>
      </c>
      <c r="I294" s="5" t="s">
        <v>5</v>
      </c>
      <c r="J294" s="5"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5" t="s">
        <v>91</v>
      </c>
      <c r="S294" s="1" t="s">
        <v>394</v>
      </c>
    </row>
    <row r="295" spans="1:21" hidden="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373</v>
      </c>
      <c r="E295" s="5" t="s">
        <v>34</v>
      </c>
      <c r="F295" s="1" t="s">
        <v>35</v>
      </c>
      <c r="G295" s="2" t="s">
        <v>69</v>
      </c>
      <c r="H295" s="5">
        <v>1</v>
      </c>
      <c r="I295" s="5" t="s">
        <v>5</v>
      </c>
      <c r="J295" s="5"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5" t="s">
        <v>5</v>
      </c>
      <c r="S295" s="1" t="s">
        <v>393</v>
      </c>
    </row>
    <row r="296" spans="1:21" hidden="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374</v>
      </c>
      <c r="E296" s="5" t="s">
        <v>34</v>
      </c>
      <c r="F296" s="1" t="s">
        <v>35</v>
      </c>
      <c r="G296" s="2" t="s">
        <v>69</v>
      </c>
      <c r="H296" s="5">
        <v>1</v>
      </c>
      <c r="I296" s="5" t="s">
        <v>5</v>
      </c>
      <c r="J296" s="5"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5" t="s">
        <v>5</v>
      </c>
      <c r="S296" s="1" t="s">
        <v>395</v>
      </c>
    </row>
    <row r="297" spans="1:21" hidden="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374</v>
      </c>
      <c r="E297" s="5" t="s">
        <v>34</v>
      </c>
      <c r="F297" s="1" t="s">
        <v>35</v>
      </c>
      <c r="G297" s="11" t="s">
        <v>46</v>
      </c>
      <c r="H297" s="5">
        <v>1</v>
      </c>
      <c r="I297" s="5" t="s">
        <v>5</v>
      </c>
      <c r="J297" s="5"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5" t="s">
        <v>5</v>
      </c>
      <c r="S297" s="1" t="s">
        <v>395</v>
      </c>
    </row>
    <row r="298" spans="1:21" hidden="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375</v>
      </c>
      <c r="E298" s="5" t="s">
        <v>22</v>
      </c>
      <c r="F298" s="1" t="s">
        <v>23</v>
      </c>
      <c r="G298" s="11" t="s">
        <v>366</v>
      </c>
      <c r="H298" s="5">
        <v>4</v>
      </c>
      <c r="I298" s="5" t="s">
        <v>50</v>
      </c>
      <c r="J298" s="5"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5" t="s">
        <v>91</v>
      </c>
      <c r="S298" s="1" t="s">
        <v>584</v>
      </c>
    </row>
    <row r="299" spans="1:21" hidden="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375</v>
      </c>
      <c r="E299" s="5" t="s">
        <v>22</v>
      </c>
      <c r="F299" s="1" t="s">
        <v>23</v>
      </c>
      <c r="G299" s="11" t="s">
        <v>365</v>
      </c>
      <c r="H299" s="5">
        <v>4</v>
      </c>
      <c r="I299" s="5" t="s">
        <v>50</v>
      </c>
      <c r="J299" s="5"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5" t="s">
        <v>91</v>
      </c>
      <c r="S299" s="1" t="s">
        <v>584</v>
      </c>
    </row>
    <row r="300" spans="1:21" hidden="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376</v>
      </c>
      <c r="E300" s="5" t="s">
        <v>13</v>
      </c>
      <c r="F300" s="1" t="s">
        <v>14</v>
      </c>
      <c r="G300" s="11" t="s">
        <v>309</v>
      </c>
      <c r="H300" s="5">
        <v>2</v>
      </c>
      <c r="I300" s="5" t="s">
        <v>5</v>
      </c>
      <c r="J300" s="5"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5" t="s">
        <v>5</v>
      </c>
      <c r="S300" s="1" t="s">
        <v>447</v>
      </c>
    </row>
    <row r="301" spans="1:21" hidden="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5" t="s">
        <v>91</v>
      </c>
      <c r="S301" s="58" t="s">
        <v>493</v>
      </c>
      <c r="T301" s="74"/>
      <c r="U301" s="16"/>
    </row>
    <row r="302" spans="1:21" hidden="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377</v>
      </c>
      <c r="E302" s="5" t="s">
        <v>19</v>
      </c>
      <c r="F302" s="1" t="s">
        <v>20</v>
      </c>
      <c r="G302" s="77" t="s">
        <v>56</v>
      </c>
      <c r="H302" s="5">
        <v>4</v>
      </c>
      <c r="I302" s="5" t="s">
        <v>72</v>
      </c>
      <c r="J302" s="5"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5" t="s">
        <v>91</v>
      </c>
      <c r="S302" s="58" t="s">
        <v>495</v>
      </c>
      <c r="T302" s="74"/>
      <c r="U302" s="16"/>
    </row>
    <row r="303" spans="1:21" hidden="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377</v>
      </c>
      <c r="E303" s="5" t="s">
        <v>19</v>
      </c>
      <c r="F303" s="1" t="s">
        <v>20</v>
      </c>
      <c r="G303" s="56" t="s">
        <v>46</v>
      </c>
      <c r="H303" s="5">
        <v>6</v>
      </c>
      <c r="I303" s="5" t="s">
        <v>72</v>
      </c>
      <c r="J303" s="5"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5" t="s">
        <v>91</v>
      </c>
      <c r="S303" s="58" t="s">
        <v>494</v>
      </c>
      <c r="T303" s="74"/>
      <c r="U303" s="16"/>
    </row>
    <row r="304" spans="1:21" hidden="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377</v>
      </c>
      <c r="E304" s="5" t="s">
        <v>19</v>
      </c>
      <c r="F304" s="1" t="s">
        <v>20</v>
      </c>
      <c r="G304" s="11" t="s">
        <v>183</v>
      </c>
      <c r="H304" s="5">
        <v>1</v>
      </c>
      <c r="I304" s="5" t="s">
        <v>72</v>
      </c>
      <c r="J304" s="5"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5" t="s">
        <v>91</v>
      </c>
      <c r="S304" s="58" t="s">
        <v>496</v>
      </c>
      <c r="T304" s="74"/>
      <c r="U304" s="16"/>
    </row>
    <row r="305" spans="1:21" ht="29" hidden="1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377</v>
      </c>
      <c r="E305" s="5" t="s">
        <v>19</v>
      </c>
      <c r="F305" s="1" t="s">
        <v>20</v>
      </c>
      <c r="G305" s="56" t="s">
        <v>101</v>
      </c>
      <c r="H305" s="5">
        <v>1</v>
      </c>
      <c r="I305" s="5" t="s">
        <v>72</v>
      </c>
      <c r="J305" s="5"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5" t="s">
        <v>91</v>
      </c>
      <c r="S305" s="87" t="s">
        <v>497</v>
      </c>
      <c r="T305" s="74"/>
      <c r="U305" s="16"/>
    </row>
    <row r="306" spans="1:21" hidden="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378</v>
      </c>
      <c r="E306" s="5" t="s">
        <v>63</v>
      </c>
      <c r="F306" s="1" t="s">
        <v>64</v>
      </c>
      <c r="G306" s="57" t="s">
        <v>309</v>
      </c>
      <c r="H306" s="5">
        <v>6</v>
      </c>
      <c r="I306" s="5" t="s">
        <v>50</v>
      </c>
      <c r="J306" s="5"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5" t="s">
        <v>91</v>
      </c>
      <c r="S306" s="1" t="s">
        <v>532</v>
      </c>
    </row>
    <row r="307" spans="1:21" hidden="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378</v>
      </c>
      <c r="E307" s="5" t="s">
        <v>63</v>
      </c>
      <c r="F307" s="1" t="s">
        <v>64</v>
      </c>
      <c r="G307" s="57" t="s">
        <v>224</v>
      </c>
      <c r="H307" s="5">
        <v>10</v>
      </c>
      <c r="I307" s="5" t="s">
        <v>50</v>
      </c>
      <c r="J307" s="5"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5" t="s">
        <v>91</v>
      </c>
      <c r="S307" s="1" t="s">
        <v>532</v>
      </c>
    </row>
    <row r="308" spans="1:21" hidden="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378</v>
      </c>
      <c r="E308" s="5" t="s">
        <v>63</v>
      </c>
      <c r="F308" s="1" t="s">
        <v>64</v>
      </c>
      <c r="G308" s="57" t="s">
        <v>66</v>
      </c>
      <c r="H308" s="5">
        <v>10</v>
      </c>
      <c r="I308" s="5" t="s">
        <v>50</v>
      </c>
      <c r="J308" s="5"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5" t="s">
        <v>91</v>
      </c>
      <c r="S308" s="1" t="s">
        <v>532</v>
      </c>
    </row>
    <row r="309" spans="1:21" hidden="1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378</v>
      </c>
      <c r="E309" s="5" t="s">
        <v>63</v>
      </c>
      <c r="F309" s="1" t="s">
        <v>64</v>
      </c>
      <c r="G309" s="75" t="s">
        <v>387</v>
      </c>
      <c r="H309" s="5">
        <v>4</v>
      </c>
      <c r="I309" s="5" t="s">
        <v>50</v>
      </c>
      <c r="J309" s="5"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5" t="s">
        <v>91</v>
      </c>
      <c r="S309" s="1" t="s">
        <v>532</v>
      </c>
    </row>
    <row r="310" spans="1:21" hidden="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378</v>
      </c>
      <c r="E310" s="5" t="s">
        <v>63</v>
      </c>
      <c r="F310" s="1" t="s">
        <v>64</v>
      </c>
      <c r="G310" s="11" t="s">
        <v>243</v>
      </c>
      <c r="H310" s="5">
        <v>1</v>
      </c>
      <c r="I310" s="5" t="s">
        <v>50</v>
      </c>
      <c r="J310" s="5"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5" t="s">
        <v>91</v>
      </c>
      <c r="S310" s="1" t="s">
        <v>532</v>
      </c>
    </row>
    <row r="311" spans="1:21" hidden="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5">
        <v>4</v>
      </c>
      <c r="I311" s="5" t="s">
        <v>5</v>
      </c>
      <c r="J311" s="5"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5" t="s">
        <v>5</v>
      </c>
      <c r="S311" s="1" t="s">
        <v>399</v>
      </c>
    </row>
    <row r="312" spans="1:21" hidden="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379</v>
      </c>
      <c r="E312" s="5" t="s">
        <v>380</v>
      </c>
      <c r="F312" s="1" t="s">
        <v>381</v>
      </c>
      <c r="G312" s="57" t="s">
        <v>224</v>
      </c>
      <c r="H312" s="5">
        <v>10</v>
      </c>
      <c r="I312" s="5" t="s">
        <v>5</v>
      </c>
      <c r="J312" s="5"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5" t="s">
        <v>5</v>
      </c>
      <c r="S312" s="1" t="s">
        <v>399</v>
      </c>
    </row>
    <row r="313" spans="1:21" hidden="1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379</v>
      </c>
      <c r="E313" s="5" t="s">
        <v>380</v>
      </c>
      <c r="F313" s="1" t="s">
        <v>381</v>
      </c>
      <c r="G313" s="75" t="s">
        <v>387</v>
      </c>
      <c r="H313" s="5">
        <v>3</v>
      </c>
      <c r="I313" s="5" t="s">
        <v>5</v>
      </c>
      <c r="J313" s="5"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5" t="s">
        <v>5</v>
      </c>
      <c r="S313" s="1" t="s">
        <v>399</v>
      </c>
    </row>
    <row r="314" spans="1:21" hidden="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5" t="s">
        <v>5</v>
      </c>
      <c r="S314" s="1" t="s">
        <v>439</v>
      </c>
    </row>
    <row r="315" spans="1:21" hidden="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383</v>
      </c>
      <c r="E315" s="5" t="s">
        <v>22</v>
      </c>
      <c r="F315" s="1" t="s">
        <v>23</v>
      </c>
      <c r="G315" s="11" t="s">
        <v>309</v>
      </c>
      <c r="H315" s="5">
        <v>5</v>
      </c>
      <c r="I315" s="5" t="s">
        <v>50</v>
      </c>
      <c r="J315" s="5"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5" t="s">
        <v>91</v>
      </c>
      <c r="S315" s="1" t="s">
        <v>584</v>
      </c>
    </row>
    <row r="316" spans="1:21" hidden="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383</v>
      </c>
      <c r="E316" s="5" t="s">
        <v>22</v>
      </c>
      <c r="F316" s="1" t="s">
        <v>23</v>
      </c>
      <c r="G316" s="11" t="s">
        <v>384</v>
      </c>
      <c r="H316" s="5">
        <v>1</v>
      </c>
      <c r="I316" s="5" t="s">
        <v>50</v>
      </c>
      <c r="J316" s="5"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5" t="s">
        <v>91</v>
      </c>
      <c r="S316" s="1" t="s">
        <v>584</v>
      </c>
    </row>
    <row r="317" spans="1:21" hidden="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383</v>
      </c>
      <c r="E317" s="5" t="s">
        <v>22</v>
      </c>
      <c r="F317" s="1" t="s">
        <v>23</v>
      </c>
      <c r="G317" s="11" t="s">
        <v>366</v>
      </c>
      <c r="H317" s="5">
        <v>4</v>
      </c>
      <c r="I317" s="5" t="s">
        <v>50</v>
      </c>
      <c r="J317" s="5"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5" t="s">
        <v>91</v>
      </c>
      <c r="S317" s="1" t="s">
        <v>584</v>
      </c>
    </row>
    <row r="318" spans="1:21" hidden="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383</v>
      </c>
      <c r="E318" s="5" t="s">
        <v>22</v>
      </c>
      <c r="F318" s="1" t="s">
        <v>23</v>
      </c>
      <c r="G318" s="11" t="s">
        <v>387</v>
      </c>
      <c r="H318" s="5">
        <v>1</v>
      </c>
      <c r="I318" s="5" t="s">
        <v>50</v>
      </c>
      <c r="J318" s="5"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5" t="s">
        <v>91</v>
      </c>
      <c r="S318" s="1" t="s">
        <v>584</v>
      </c>
    </row>
    <row r="319" spans="1:21" hidden="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5" t="s">
        <v>91</v>
      </c>
      <c r="S319" s="1" t="s">
        <v>440</v>
      </c>
    </row>
    <row r="320" spans="1:21" hidden="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386</v>
      </c>
      <c r="E320" s="5" t="s">
        <v>22</v>
      </c>
      <c r="F320" s="1" t="s">
        <v>23</v>
      </c>
      <c r="G320" s="11" t="s">
        <v>17</v>
      </c>
      <c r="H320" s="5">
        <v>3</v>
      </c>
      <c r="I320" s="5" t="s">
        <v>50</v>
      </c>
      <c r="J320" s="5"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5" t="s">
        <v>91</v>
      </c>
      <c r="S320" s="1" t="s">
        <v>584</v>
      </c>
    </row>
    <row r="321" spans="1:19" hidden="1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404</v>
      </c>
      <c r="E321" s="5" t="s">
        <v>42</v>
      </c>
      <c r="F321" s="1" t="s">
        <v>43</v>
      </c>
      <c r="G321" s="11" t="s">
        <v>24</v>
      </c>
      <c r="H321" s="5">
        <v>1</v>
      </c>
      <c r="I321" s="5" t="s">
        <v>5</v>
      </c>
      <c r="J321" s="5"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5" t="s">
        <v>5</v>
      </c>
      <c r="S321" s="1" t="s">
        <v>487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405</v>
      </c>
      <c r="E322" s="5" t="s">
        <v>406</v>
      </c>
      <c r="F322" s="1" t="s">
        <v>407</v>
      </c>
      <c r="G322" s="57" t="s">
        <v>309</v>
      </c>
      <c r="H322" s="5">
        <v>2</v>
      </c>
      <c r="I322" s="5" t="s">
        <v>5</v>
      </c>
      <c r="J322" s="5"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5" t="s">
        <v>5</v>
      </c>
      <c r="S322" s="1" t="s">
        <v>437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405</v>
      </c>
      <c r="E323" s="5" t="s">
        <v>406</v>
      </c>
      <c r="F323" s="1" t="s">
        <v>407</v>
      </c>
      <c r="G323" s="56" t="s">
        <v>100</v>
      </c>
      <c r="H323" s="5">
        <v>1</v>
      </c>
      <c r="I323" s="5" t="s">
        <v>5</v>
      </c>
      <c r="J323" s="5"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5" t="s">
        <v>5</v>
      </c>
      <c r="S323" s="1" t="s">
        <v>437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405</v>
      </c>
      <c r="E324" s="5" t="s">
        <v>406</v>
      </c>
      <c r="F324" s="1" t="s">
        <v>407</v>
      </c>
      <c r="G324" s="11" t="s">
        <v>298</v>
      </c>
      <c r="H324" s="5">
        <v>2</v>
      </c>
      <c r="I324" s="5" t="s">
        <v>5</v>
      </c>
      <c r="J324" s="5"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5" t="s">
        <v>5</v>
      </c>
      <c r="S324" s="1" t="s">
        <v>437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405</v>
      </c>
      <c r="E325" s="5" t="s">
        <v>406</v>
      </c>
      <c r="F325" s="1" t="s">
        <v>407</v>
      </c>
      <c r="G325" s="11" t="s">
        <v>66</v>
      </c>
      <c r="H325" s="5">
        <v>3</v>
      </c>
      <c r="I325" s="5" t="s">
        <v>5</v>
      </c>
      <c r="J325" s="5"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5" t="s">
        <v>5</v>
      </c>
      <c r="S325" s="1" t="s">
        <v>437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408</v>
      </c>
      <c r="E326" s="5" t="s">
        <v>406</v>
      </c>
      <c r="F326" s="1" t="s">
        <v>407</v>
      </c>
      <c r="G326" s="11" t="s">
        <v>46</v>
      </c>
      <c r="H326" s="5">
        <v>1</v>
      </c>
      <c r="I326" s="5" t="s">
        <v>5</v>
      </c>
      <c r="J326" s="5"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5" t="s">
        <v>5</v>
      </c>
      <c r="S326" s="1" t="s">
        <v>438</v>
      </c>
    </row>
    <row r="327" spans="1:19" hidden="1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409</v>
      </c>
      <c r="E327" s="5" t="s">
        <v>63</v>
      </c>
      <c r="F327" s="1" t="s">
        <v>64</v>
      </c>
      <c r="G327" s="57" t="s">
        <v>309</v>
      </c>
      <c r="H327" s="5">
        <v>6</v>
      </c>
      <c r="I327" s="5" t="s">
        <v>50</v>
      </c>
      <c r="J327" s="5"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2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5" t="s">
        <v>91</v>
      </c>
      <c r="S327" s="1" t="s">
        <v>586</v>
      </c>
    </row>
    <row r="328" spans="1:19" hidden="1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409</v>
      </c>
      <c r="E328" s="5" t="s">
        <v>63</v>
      </c>
      <c r="F328" s="1" t="s">
        <v>64</v>
      </c>
      <c r="G328" s="57" t="s">
        <v>224</v>
      </c>
      <c r="H328" s="5">
        <v>4</v>
      </c>
      <c r="I328" s="5" t="s">
        <v>50</v>
      </c>
      <c r="J328" s="5"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5" t="s">
        <v>91</v>
      </c>
      <c r="S328" s="1" t="s">
        <v>586</v>
      </c>
    </row>
    <row r="329" spans="1:19" hidden="1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409</v>
      </c>
      <c r="E329" s="5" t="s">
        <v>63</v>
      </c>
      <c r="F329" s="1" t="s">
        <v>64</v>
      </c>
      <c r="G329" s="57" t="s">
        <v>66</v>
      </c>
      <c r="H329" s="5">
        <v>5</v>
      </c>
      <c r="I329" s="5" t="s">
        <v>50</v>
      </c>
      <c r="J329" s="5"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5" t="s">
        <v>91</v>
      </c>
      <c r="S329" s="1" t="s">
        <v>586</v>
      </c>
    </row>
    <row r="330" spans="1:19" hidden="1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409</v>
      </c>
      <c r="E330" s="5" t="s">
        <v>63</v>
      </c>
      <c r="F330" s="1" t="s">
        <v>64</v>
      </c>
      <c r="G330" s="78" t="s">
        <v>387</v>
      </c>
      <c r="H330" s="5">
        <v>2</v>
      </c>
      <c r="I330" s="5" t="s">
        <v>50</v>
      </c>
      <c r="J330" s="5"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5" t="s">
        <v>91</v>
      </c>
      <c r="S330" s="1" t="s">
        <v>586</v>
      </c>
    </row>
    <row r="331" spans="1:19" ht="62" hidden="1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410</v>
      </c>
      <c r="E331" s="5" t="s">
        <v>19</v>
      </c>
      <c r="F331" s="1" t="s">
        <v>20</v>
      </c>
      <c r="G331" s="2" t="s">
        <v>411</v>
      </c>
      <c r="H331" s="5">
        <v>1</v>
      </c>
      <c r="I331" s="5" t="s">
        <v>72</v>
      </c>
      <c r="J331" s="5"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5" t="s">
        <v>91</v>
      </c>
      <c r="S331" s="40" t="s">
        <v>547</v>
      </c>
    </row>
    <row r="332" spans="1:19" ht="31" hidden="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410</v>
      </c>
      <c r="E332" s="5" t="s">
        <v>19</v>
      </c>
      <c r="F332" s="1" t="s">
        <v>20</v>
      </c>
      <c r="G332" s="77" t="s">
        <v>56</v>
      </c>
      <c r="H332" s="5">
        <v>6</v>
      </c>
      <c r="I332" s="5" t="s">
        <v>72</v>
      </c>
      <c r="J332" s="5"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5" t="s">
        <v>91</v>
      </c>
      <c r="S332" s="40" t="s">
        <v>546</v>
      </c>
    </row>
    <row r="333" spans="1:19" ht="31" hidden="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410</v>
      </c>
      <c r="E333" s="5" t="s">
        <v>19</v>
      </c>
      <c r="F333" s="1" t="s">
        <v>20</v>
      </c>
      <c r="G333" s="56" t="s">
        <v>387</v>
      </c>
      <c r="H333" s="5">
        <v>2</v>
      </c>
      <c r="I333" s="5" t="s">
        <v>72</v>
      </c>
      <c r="J333" s="5"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5" t="s">
        <v>91</v>
      </c>
      <c r="S333" s="40" t="s">
        <v>533</v>
      </c>
    </row>
    <row r="334" spans="1:19" ht="62" hidden="1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412</v>
      </c>
      <c r="E334" s="5" t="s">
        <v>19</v>
      </c>
      <c r="F334" s="1" t="s">
        <v>20</v>
      </c>
      <c r="G334" s="78" t="s">
        <v>413</v>
      </c>
      <c r="H334" s="5">
        <v>1</v>
      </c>
      <c r="I334" s="5" t="s">
        <v>72</v>
      </c>
      <c r="J334" s="5"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5" t="s">
        <v>91</v>
      </c>
      <c r="S334" s="40" t="s">
        <v>534</v>
      </c>
    </row>
    <row r="335" spans="1:19" hidden="1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414</v>
      </c>
      <c r="E335" s="5" t="s">
        <v>415</v>
      </c>
      <c r="F335" s="1" t="s">
        <v>416</v>
      </c>
      <c r="G335" s="11" t="s">
        <v>292</v>
      </c>
      <c r="H335" s="5">
        <v>1</v>
      </c>
      <c r="I335" s="5" t="s">
        <v>5</v>
      </c>
      <c r="J335" s="5"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5" t="s">
        <v>5</v>
      </c>
      <c r="S335" s="1" t="s">
        <v>438</v>
      </c>
    </row>
    <row r="336" spans="1:19" hidden="1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417</v>
      </c>
      <c r="E336" s="5" t="s">
        <v>232</v>
      </c>
      <c r="F336" s="1" t="s">
        <v>233</v>
      </c>
      <c r="G336" s="11" t="s">
        <v>66</v>
      </c>
      <c r="H336" s="5">
        <v>2</v>
      </c>
      <c r="I336" s="5" t="s">
        <v>5</v>
      </c>
      <c r="J336" s="5"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5" t="s">
        <v>5</v>
      </c>
      <c r="S336" s="1" t="s">
        <v>438</v>
      </c>
    </row>
    <row r="337" spans="1:19" hidden="1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417</v>
      </c>
      <c r="E337" s="5" t="s">
        <v>232</v>
      </c>
      <c r="F337" s="1" t="s">
        <v>233</v>
      </c>
      <c r="G337" s="78" t="s">
        <v>387</v>
      </c>
      <c r="H337" s="5">
        <v>1</v>
      </c>
      <c r="I337" s="5" t="s">
        <v>5</v>
      </c>
      <c r="J337" s="5"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5" t="s">
        <v>5</v>
      </c>
      <c r="S337" s="1" t="s">
        <v>438</v>
      </c>
    </row>
    <row r="338" spans="1:19" hidden="1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418</v>
      </c>
      <c r="E338" s="5" t="s">
        <v>415</v>
      </c>
      <c r="F338" s="1" t="s">
        <v>416</v>
      </c>
      <c r="G338" s="75" t="s">
        <v>419</v>
      </c>
      <c r="H338" s="5">
        <v>4</v>
      </c>
      <c r="I338" s="5" t="s">
        <v>5</v>
      </c>
      <c r="J338" s="5"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5" t="s">
        <v>5</v>
      </c>
      <c r="S338" s="1" t="s">
        <v>441</v>
      </c>
    </row>
    <row r="339" spans="1:19" ht="29" hidden="1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418</v>
      </c>
      <c r="E339" s="5" t="s">
        <v>415</v>
      </c>
      <c r="F339" s="1" t="s">
        <v>416</v>
      </c>
      <c r="G339" s="75" t="s">
        <v>420</v>
      </c>
      <c r="H339" s="5">
        <v>10</v>
      </c>
      <c r="I339" s="5" t="s">
        <v>5</v>
      </c>
      <c r="J339" s="5"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5" t="s">
        <v>5</v>
      </c>
      <c r="S339" s="1" t="s">
        <v>441</v>
      </c>
    </row>
    <row r="340" spans="1:19" hidden="1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418</v>
      </c>
      <c r="E340" s="5" t="s">
        <v>415</v>
      </c>
      <c r="F340" s="1" t="s">
        <v>416</v>
      </c>
      <c r="G340" s="75" t="s">
        <v>66</v>
      </c>
      <c r="H340" s="5">
        <v>2</v>
      </c>
      <c r="I340" s="5" t="s">
        <v>5</v>
      </c>
      <c r="J340" s="5"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5" t="s">
        <v>5</v>
      </c>
      <c r="S340" s="1" t="s">
        <v>441</v>
      </c>
    </row>
    <row r="341" spans="1:19" hidden="1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418</v>
      </c>
      <c r="E341" s="5" t="s">
        <v>415</v>
      </c>
      <c r="F341" s="1" t="s">
        <v>416</v>
      </c>
      <c r="G341" s="75" t="s">
        <v>387</v>
      </c>
      <c r="H341" s="5">
        <v>4</v>
      </c>
      <c r="I341" s="5" t="s">
        <v>5</v>
      </c>
      <c r="J341" s="5"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5" t="s">
        <v>5</v>
      </c>
      <c r="S341" s="1" t="s">
        <v>441</v>
      </c>
    </row>
    <row r="342" spans="1:19" ht="29" hidden="1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418</v>
      </c>
      <c r="E342" s="5" t="s">
        <v>415</v>
      </c>
      <c r="F342" s="1" t="s">
        <v>416</v>
      </c>
      <c r="G342" s="75" t="s">
        <v>421</v>
      </c>
      <c r="H342" s="5">
        <v>4</v>
      </c>
      <c r="I342" s="5" t="s">
        <v>5</v>
      </c>
      <c r="J342" s="5"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5" t="s">
        <v>5</v>
      </c>
      <c r="S342" s="1" t="s">
        <v>441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422</v>
      </c>
      <c r="E343" s="5" t="s">
        <v>406</v>
      </c>
      <c r="F343" s="1" t="s">
        <v>407</v>
      </c>
      <c r="G343" s="57" t="s">
        <v>309</v>
      </c>
      <c r="H343" s="5">
        <v>2</v>
      </c>
      <c r="I343" s="5" t="s">
        <v>5</v>
      </c>
      <c r="J343" s="5"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5" t="s">
        <v>5</v>
      </c>
      <c r="S343" s="1" t="s">
        <v>442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422</v>
      </c>
      <c r="E344" s="5" t="s">
        <v>406</v>
      </c>
      <c r="F344" s="1" t="s">
        <v>407</v>
      </c>
      <c r="G344" s="86" t="s">
        <v>486</v>
      </c>
      <c r="H344" s="5">
        <v>2</v>
      </c>
      <c r="I344" s="5" t="s">
        <v>5</v>
      </c>
      <c r="J344" s="5"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5" t="s">
        <v>5</v>
      </c>
      <c r="S344" s="1" t="s">
        <v>442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422</v>
      </c>
      <c r="E345" s="5" t="s">
        <v>406</v>
      </c>
      <c r="F345" s="1" t="s">
        <v>407</v>
      </c>
      <c r="G345" s="11" t="s">
        <v>243</v>
      </c>
      <c r="H345" s="5">
        <v>1</v>
      </c>
      <c r="I345" s="5" t="s">
        <v>5</v>
      </c>
      <c r="J345" s="5"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5" t="s">
        <v>5</v>
      </c>
      <c r="S345" s="1" t="s">
        <v>442</v>
      </c>
    </row>
    <row r="346" spans="1:1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423</v>
      </c>
      <c r="E346" s="5" t="s">
        <v>406</v>
      </c>
      <c r="F346" s="1" t="s">
        <v>407</v>
      </c>
      <c r="G346" s="75" t="s">
        <v>424</v>
      </c>
      <c r="H346" s="5">
        <v>6</v>
      </c>
      <c r="I346" s="5" t="s">
        <v>5</v>
      </c>
      <c r="J346" s="5"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5" t="s">
        <v>5</v>
      </c>
      <c r="S346" s="1" t="s">
        <v>442</v>
      </c>
    </row>
    <row r="347" spans="1:1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423</v>
      </c>
      <c r="E347" s="5" t="s">
        <v>406</v>
      </c>
      <c r="F347" s="1" t="s">
        <v>407</v>
      </c>
      <c r="G347" s="75" t="s">
        <v>46</v>
      </c>
      <c r="H347" s="5">
        <v>1</v>
      </c>
      <c r="I347" s="5" t="s">
        <v>5</v>
      </c>
      <c r="J347" s="5"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5" t="s">
        <v>5</v>
      </c>
      <c r="S347" s="1" t="s">
        <v>442</v>
      </c>
    </row>
    <row r="348" spans="1:19" hidden="1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425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5" t="s">
        <v>91</v>
      </c>
      <c r="S348" s="1" t="s">
        <v>592</v>
      </c>
    </row>
    <row r="349" spans="1:19" hidden="1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426</v>
      </c>
      <c r="E349" s="5" t="s">
        <v>263</v>
      </c>
      <c r="F349" s="1" t="s">
        <v>268</v>
      </c>
      <c r="G349" s="75" t="s">
        <v>427</v>
      </c>
      <c r="H349" s="5">
        <v>3</v>
      </c>
      <c r="I349" s="5" t="s">
        <v>5</v>
      </c>
      <c r="J349" s="5"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5" t="s">
        <v>5</v>
      </c>
      <c r="S349" s="1" t="s">
        <v>444</v>
      </c>
    </row>
    <row r="350" spans="1:19" ht="29" hidden="1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426</v>
      </c>
      <c r="E350" s="5" t="s">
        <v>263</v>
      </c>
      <c r="F350" s="1" t="s">
        <v>268</v>
      </c>
      <c r="G350" s="75" t="s">
        <v>420</v>
      </c>
      <c r="H350" s="5">
        <v>2</v>
      </c>
      <c r="I350" s="5" t="s">
        <v>5</v>
      </c>
      <c r="J350" s="5"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5" t="s">
        <v>5</v>
      </c>
      <c r="S350" s="1" t="s">
        <v>444</v>
      </c>
    </row>
    <row r="351" spans="1:19" hidden="1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426</v>
      </c>
      <c r="E351" s="5" t="s">
        <v>263</v>
      </c>
      <c r="F351" s="1" t="s">
        <v>268</v>
      </c>
      <c r="G351" s="75" t="s">
        <v>66</v>
      </c>
      <c r="H351" s="5">
        <v>1</v>
      </c>
      <c r="I351" s="5" t="s">
        <v>5</v>
      </c>
      <c r="J351" s="5"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5" t="s">
        <v>5</v>
      </c>
      <c r="S351" s="1" t="s">
        <v>444</v>
      </c>
    </row>
    <row r="352" spans="1:19" hidden="1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426</v>
      </c>
      <c r="E352" s="5" t="s">
        <v>263</v>
      </c>
      <c r="F352" s="1" t="s">
        <v>268</v>
      </c>
      <c r="G352" s="75" t="s">
        <v>387</v>
      </c>
      <c r="H352" s="5">
        <v>1</v>
      </c>
      <c r="I352" s="5" t="s">
        <v>5</v>
      </c>
      <c r="J352" s="5"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5" t="s">
        <v>5</v>
      </c>
      <c r="S352" s="1" t="s">
        <v>444</v>
      </c>
    </row>
    <row r="353" spans="1:19" hidden="1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430</v>
      </c>
      <c r="E353" s="5" t="s">
        <v>34</v>
      </c>
      <c r="F353" s="1" t="s">
        <v>35</v>
      </c>
      <c r="G353" s="75" t="s">
        <v>69</v>
      </c>
      <c r="H353" s="5">
        <v>1</v>
      </c>
      <c r="I353" s="5" t="s">
        <v>5</v>
      </c>
      <c r="J353" s="5"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5" t="s">
        <v>5</v>
      </c>
      <c r="S353" s="1" t="s">
        <v>470</v>
      </c>
    </row>
    <row r="354" spans="1:19" hidden="1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430</v>
      </c>
      <c r="E354" s="5" t="s">
        <v>34</v>
      </c>
      <c r="F354" s="1" t="s">
        <v>35</v>
      </c>
      <c r="G354" s="75" t="s">
        <v>46</v>
      </c>
      <c r="H354" s="5">
        <v>1</v>
      </c>
      <c r="I354" s="5" t="s">
        <v>5</v>
      </c>
      <c r="J354" s="5"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5" t="s">
        <v>5</v>
      </c>
      <c r="S354" s="1" t="s">
        <v>470</v>
      </c>
    </row>
    <row r="355" spans="1:19" ht="31" hidden="1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431</v>
      </c>
      <c r="E355" s="5" t="s">
        <v>415</v>
      </c>
      <c r="F355" s="1" t="s">
        <v>416</v>
      </c>
      <c r="G355" s="80" t="s">
        <v>224</v>
      </c>
      <c r="H355" s="5">
        <v>2</v>
      </c>
      <c r="I355" s="5" t="s">
        <v>5</v>
      </c>
      <c r="J355" s="5"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5" t="s">
        <v>5</v>
      </c>
      <c r="S355" s="1" t="s">
        <v>443</v>
      </c>
    </row>
    <row r="356" spans="1:19" ht="29" hidden="1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431</v>
      </c>
      <c r="E356" s="5" t="s">
        <v>415</v>
      </c>
      <c r="F356" s="1" t="s">
        <v>416</v>
      </c>
      <c r="G356" s="75" t="s">
        <v>421</v>
      </c>
      <c r="H356" s="5">
        <v>2</v>
      </c>
      <c r="I356" s="5" t="s">
        <v>5</v>
      </c>
      <c r="J356" s="5"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5" t="s">
        <v>5</v>
      </c>
      <c r="S356" s="1" t="s">
        <v>443</v>
      </c>
    </row>
    <row r="357" spans="1:19" hidden="1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432</v>
      </c>
      <c r="E357" s="5" t="s">
        <v>415</v>
      </c>
      <c r="F357" s="1" t="s">
        <v>416</v>
      </c>
      <c r="G357" s="75" t="s">
        <v>435</v>
      </c>
      <c r="H357" s="5">
        <v>2</v>
      </c>
      <c r="I357" s="5" t="s">
        <v>5</v>
      </c>
      <c r="J357" s="5"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5" t="s">
        <v>5</v>
      </c>
      <c r="S357" s="1" t="s">
        <v>461</v>
      </c>
    </row>
    <row r="358" spans="1:19" hidden="1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432</v>
      </c>
      <c r="E358" s="5" t="s">
        <v>415</v>
      </c>
      <c r="F358" s="1" t="s">
        <v>416</v>
      </c>
      <c r="G358" s="75" t="s">
        <v>99</v>
      </c>
      <c r="H358" s="5">
        <v>2</v>
      </c>
      <c r="I358" s="5" t="s">
        <v>5</v>
      </c>
      <c r="J358" s="5"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5" t="s">
        <v>5</v>
      </c>
      <c r="S358" s="1" t="s">
        <v>461</v>
      </c>
    </row>
    <row r="359" spans="1:19" ht="29" hidden="1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432</v>
      </c>
      <c r="E359" s="5" t="s">
        <v>415</v>
      </c>
      <c r="F359" s="1" t="s">
        <v>416</v>
      </c>
      <c r="G359" s="75" t="s">
        <v>420</v>
      </c>
      <c r="H359" s="5">
        <v>6</v>
      </c>
      <c r="I359" s="5" t="s">
        <v>5</v>
      </c>
      <c r="J359" s="5"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5" t="s">
        <v>5</v>
      </c>
      <c r="S359" s="1" t="s">
        <v>461</v>
      </c>
    </row>
    <row r="360" spans="1:19" hidden="1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432</v>
      </c>
      <c r="E360" s="5" t="s">
        <v>415</v>
      </c>
      <c r="F360" s="1" t="s">
        <v>416</v>
      </c>
      <c r="G360" s="75" t="s">
        <v>66</v>
      </c>
      <c r="H360" s="5">
        <v>7</v>
      </c>
      <c r="I360" s="5" t="s">
        <v>5</v>
      </c>
      <c r="J360" s="5"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5" t="s">
        <v>5</v>
      </c>
      <c r="S360" s="1" t="s">
        <v>461</v>
      </c>
    </row>
    <row r="361" spans="1:19" hidden="1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432</v>
      </c>
      <c r="E361" s="5" t="s">
        <v>415</v>
      </c>
      <c r="F361" s="1" t="s">
        <v>416</v>
      </c>
      <c r="G361" s="75" t="s">
        <v>387</v>
      </c>
      <c r="H361" s="5">
        <v>2</v>
      </c>
      <c r="I361" s="5" t="s">
        <v>5</v>
      </c>
      <c r="J361" s="5"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5" t="s">
        <v>5</v>
      </c>
      <c r="S361" s="1" t="s">
        <v>461</v>
      </c>
    </row>
    <row r="362" spans="1:19" ht="29" hidden="1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432</v>
      </c>
      <c r="E362" s="5" t="s">
        <v>415</v>
      </c>
      <c r="F362" s="1" t="s">
        <v>416</v>
      </c>
      <c r="G362" s="75" t="s">
        <v>421</v>
      </c>
      <c r="H362" s="5">
        <v>9</v>
      </c>
      <c r="I362" s="5" t="s">
        <v>5</v>
      </c>
      <c r="J362" s="5"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5" t="s">
        <v>5</v>
      </c>
      <c r="S362" s="1" t="s">
        <v>461</v>
      </c>
    </row>
    <row r="363" spans="1:19" hidden="1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433</v>
      </c>
      <c r="E363" s="5" t="s">
        <v>415</v>
      </c>
      <c r="F363" s="1" t="s">
        <v>416</v>
      </c>
      <c r="G363" s="75" t="s">
        <v>436</v>
      </c>
      <c r="H363" s="5">
        <v>1</v>
      </c>
      <c r="I363" s="5" t="s">
        <v>5</v>
      </c>
      <c r="J363" s="5"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5" t="s">
        <v>5</v>
      </c>
      <c r="S363" s="1" t="s">
        <v>461</v>
      </c>
    </row>
    <row r="364" spans="1:19" hidden="1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434</v>
      </c>
      <c r="E364" s="5" t="s">
        <v>415</v>
      </c>
      <c r="F364" s="1" t="s">
        <v>416</v>
      </c>
      <c r="G364" s="75" t="s">
        <v>435</v>
      </c>
      <c r="H364" s="5">
        <v>2</v>
      </c>
      <c r="I364" s="5" t="s">
        <v>5</v>
      </c>
      <c r="J364" s="5"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5" t="s">
        <v>5</v>
      </c>
      <c r="S364" s="1" t="s">
        <v>506</v>
      </c>
    </row>
    <row r="365" spans="1:19" hidden="1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434</v>
      </c>
      <c r="E365" s="5" t="s">
        <v>415</v>
      </c>
      <c r="F365" s="1" t="s">
        <v>416</v>
      </c>
      <c r="G365" s="75" t="s">
        <v>99</v>
      </c>
      <c r="H365" s="5">
        <v>1</v>
      </c>
      <c r="I365" s="5" t="s">
        <v>5</v>
      </c>
      <c r="J365" s="5"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5" t="s">
        <v>5</v>
      </c>
      <c r="S365" s="1" t="s">
        <v>506</v>
      </c>
    </row>
    <row r="366" spans="1:19" ht="29" hidden="1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434</v>
      </c>
      <c r="E366" s="5" t="s">
        <v>415</v>
      </c>
      <c r="F366" s="1" t="s">
        <v>416</v>
      </c>
      <c r="G366" s="75" t="s">
        <v>420</v>
      </c>
      <c r="H366" s="5">
        <v>12</v>
      </c>
      <c r="I366" s="5" t="s">
        <v>5</v>
      </c>
      <c r="J366" s="5"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5" t="s">
        <v>5</v>
      </c>
      <c r="S366" s="1" t="s">
        <v>506</v>
      </c>
    </row>
    <row r="367" spans="1:19" hidden="1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434</v>
      </c>
      <c r="E367" s="5" t="s">
        <v>415</v>
      </c>
      <c r="F367" s="1" t="s">
        <v>416</v>
      </c>
      <c r="G367" s="75" t="s">
        <v>387</v>
      </c>
      <c r="H367" s="5">
        <v>2</v>
      </c>
      <c r="I367" s="5" t="s">
        <v>5</v>
      </c>
      <c r="J367" s="5"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5" t="s">
        <v>5</v>
      </c>
      <c r="S367" s="1" t="s">
        <v>506</v>
      </c>
    </row>
    <row r="368" spans="1:19" hidden="1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448</v>
      </c>
      <c r="E368" s="5" t="s">
        <v>53</v>
      </c>
      <c r="F368" s="1" t="s">
        <v>54</v>
      </c>
      <c r="G368" s="75" t="s">
        <v>69</v>
      </c>
      <c r="H368" s="5">
        <v>1</v>
      </c>
      <c r="I368" s="5" t="s">
        <v>5</v>
      </c>
      <c r="J368" s="5"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5" t="s">
        <v>5</v>
      </c>
      <c r="S368" s="1" t="s">
        <v>459</v>
      </c>
    </row>
    <row r="369" spans="1:19" ht="31" hidden="1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448</v>
      </c>
      <c r="E369" s="5" t="s">
        <v>53</v>
      </c>
      <c r="F369" s="1" t="s">
        <v>54</v>
      </c>
      <c r="G369" s="80" t="s">
        <v>224</v>
      </c>
      <c r="H369" s="5">
        <v>2</v>
      </c>
      <c r="I369" s="5" t="s">
        <v>5</v>
      </c>
      <c r="J369" s="5"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5" t="s">
        <v>5</v>
      </c>
      <c r="S369" s="1" t="s">
        <v>459</v>
      </c>
    </row>
    <row r="370" spans="1:19" hidden="1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448</v>
      </c>
      <c r="E370" s="5" t="s">
        <v>53</v>
      </c>
      <c r="F370" s="1" t="s">
        <v>54</v>
      </c>
      <c r="G370" s="11" t="s">
        <v>24</v>
      </c>
      <c r="H370" s="5">
        <v>4</v>
      </c>
      <c r="I370" s="5" t="s">
        <v>5</v>
      </c>
      <c r="J370" s="5"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5" t="s">
        <v>5</v>
      </c>
      <c r="S370" s="1" t="s">
        <v>459</v>
      </c>
    </row>
    <row r="371" spans="1:19" hidden="1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449</v>
      </c>
      <c r="E371" s="5" t="s">
        <v>6</v>
      </c>
      <c r="F371" s="1" t="s">
        <v>7</v>
      </c>
      <c r="G371" s="75" t="s">
        <v>69</v>
      </c>
      <c r="H371" s="5">
        <v>2</v>
      </c>
      <c r="I371" s="5" t="s">
        <v>5</v>
      </c>
      <c r="J371" s="5"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5" t="s">
        <v>5</v>
      </c>
      <c r="S371" s="1" t="s">
        <v>457</v>
      </c>
    </row>
    <row r="372" spans="1:19" ht="31" hidden="1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449</v>
      </c>
      <c r="E372" s="5" t="s">
        <v>6</v>
      </c>
      <c r="F372" s="1" t="s">
        <v>7</v>
      </c>
      <c r="G372" s="80" t="s">
        <v>224</v>
      </c>
      <c r="H372" s="5">
        <v>8</v>
      </c>
      <c r="I372" s="5" t="s">
        <v>5</v>
      </c>
      <c r="J372" s="5"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5" t="s">
        <v>5</v>
      </c>
      <c r="S372" s="1" t="s">
        <v>457</v>
      </c>
    </row>
    <row r="373" spans="1:19" hidden="1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449</v>
      </c>
      <c r="E373" s="5" t="s">
        <v>6</v>
      </c>
      <c r="F373" s="1" t="s">
        <v>7</v>
      </c>
      <c r="G373" s="57" t="s">
        <v>46</v>
      </c>
      <c r="H373" s="5">
        <v>4</v>
      </c>
      <c r="I373" s="5" t="s">
        <v>5</v>
      </c>
      <c r="J373" s="5"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5" t="s">
        <v>5</v>
      </c>
      <c r="S373" s="1" t="s">
        <v>457</v>
      </c>
    </row>
    <row r="374" spans="1:19" hidden="1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449</v>
      </c>
      <c r="E374" s="5" t="s">
        <v>6</v>
      </c>
      <c r="F374" s="1" t="s">
        <v>7</v>
      </c>
      <c r="G374" s="57" t="s">
        <v>245</v>
      </c>
      <c r="H374" s="5">
        <v>1</v>
      </c>
      <c r="I374" s="5" t="s">
        <v>5</v>
      </c>
      <c r="J374" s="5"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5" t="s">
        <v>5</v>
      </c>
    </row>
    <row r="375" spans="1:19" hidden="1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450</v>
      </c>
      <c r="E375" s="5" t="s">
        <v>415</v>
      </c>
      <c r="F375" s="1" t="s">
        <v>416</v>
      </c>
      <c r="G375" s="75" t="s">
        <v>69</v>
      </c>
      <c r="H375" s="5">
        <v>2</v>
      </c>
      <c r="I375" s="5" t="s">
        <v>5</v>
      </c>
      <c r="J375" s="5"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5" t="s">
        <v>5</v>
      </c>
      <c r="S375" s="1" t="s">
        <v>502</v>
      </c>
    </row>
    <row r="376" spans="1:19" ht="46.5" hidden="1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450</v>
      </c>
      <c r="E376" s="5" t="s">
        <v>415</v>
      </c>
      <c r="F376" s="1" t="s">
        <v>416</v>
      </c>
      <c r="G376" s="75" t="s">
        <v>99</v>
      </c>
      <c r="H376" s="5">
        <v>2</v>
      </c>
      <c r="I376" s="5" t="s">
        <v>5</v>
      </c>
      <c r="J376" s="5"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5" t="s">
        <v>5</v>
      </c>
      <c r="S376" s="40" t="s">
        <v>527</v>
      </c>
    </row>
    <row r="377" spans="1:19" ht="46.5" hidden="1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450</v>
      </c>
      <c r="E377" s="5" t="s">
        <v>415</v>
      </c>
      <c r="F377" s="1" t="s">
        <v>416</v>
      </c>
      <c r="G377" s="80" t="s">
        <v>224</v>
      </c>
      <c r="H377" s="5">
        <v>14</v>
      </c>
      <c r="I377" s="5" t="s">
        <v>5</v>
      </c>
      <c r="J377" s="5"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5" t="s">
        <v>5</v>
      </c>
      <c r="S377" s="40" t="s">
        <v>528</v>
      </c>
    </row>
    <row r="378" spans="1:19" hidden="1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450</v>
      </c>
      <c r="E378" s="5" t="s">
        <v>415</v>
      </c>
      <c r="F378" s="1" t="s">
        <v>416</v>
      </c>
      <c r="G378" s="75" t="s">
        <v>66</v>
      </c>
      <c r="H378" s="5">
        <v>6</v>
      </c>
      <c r="I378" s="5" t="s">
        <v>5</v>
      </c>
      <c r="J378" s="5"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5" t="s">
        <v>5</v>
      </c>
      <c r="S378" s="1" t="s">
        <v>529</v>
      </c>
    </row>
    <row r="379" spans="1:19" ht="29" hidden="1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450</v>
      </c>
      <c r="E379" s="5" t="s">
        <v>415</v>
      </c>
      <c r="F379" s="1" t="s">
        <v>416</v>
      </c>
      <c r="G379" s="75" t="s">
        <v>421</v>
      </c>
      <c r="H379" s="5">
        <v>9</v>
      </c>
      <c r="I379" s="5" t="s">
        <v>5</v>
      </c>
      <c r="J379" s="5"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5" t="s">
        <v>5</v>
      </c>
      <c r="S379" s="1" t="s">
        <v>529</v>
      </c>
    </row>
    <row r="380" spans="1:19" hidden="1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450</v>
      </c>
      <c r="E380" s="5" t="s">
        <v>415</v>
      </c>
      <c r="F380" s="1" t="s">
        <v>416</v>
      </c>
      <c r="G380" s="75" t="s">
        <v>436</v>
      </c>
      <c r="H380" s="5">
        <v>1</v>
      </c>
      <c r="I380" s="5" t="s">
        <v>5</v>
      </c>
      <c r="J380" s="5"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5" t="s">
        <v>5</v>
      </c>
      <c r="S380" s="1" t="s">
        <v>529</v>
      </c>
    </row>
    <row r="381" spans="1:19" ht="31" hidden="1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451</v>
      </c>
      <c r="E381" s="5" t="s">
        <v>53</v>
      </c>
      <c r="F381" s="1" t="s">
        <v>54</v>
      </c>
      <c r="G381" s="80" t="s">
        <v>224</v>
      </c>
      <c r="H381" s="5">
        <v>2</v>
      </c>
      <c r="I381" s="5" t="s">
        <v>5</v>
      </c>
      <c r="J381" s="5"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5" t="s">
        <v>5</v>
      </c>
      <c r="S381" s="1" t="s">
        <v>590</v>
      </c>
    </row>
    <row r="382" spans="1:19" hidden="1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452</v>
      </c>
      <c r="E382" s="5" t="s">
        <v>415</v>
      </c>
      <c r="F382" s="1" t="s">
        <v>416</v>
      </c>
      <c r="G382" s="75" t="s">
        <v>69</v>
      </c>
      <c r="H382" s="5">
        <v>3</v>
      </c>
      <c r="I382" s="5" t="s">
        <v>5</v>
      </c>
      <c r="J382" s="5"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5" t="s">
        <v>5</v>
      </c>
      <c r="S382" s="1" t="s">
        <v>529</v>
      </c>
    </row>
    <row r="383" spans="1:19" hidden="1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453</v>
      </c>
      <c r="E383" s="5" t="s">
        <v>63</v>
      </c>
      <c r="F383" s="1" t="s">
        <v>64</v>
      </c>
      <c r="G383" s="57" t="s">
        <v>309</v>
      </c>
      <c r="H383" s="5">
        <v>6</v>
      </c>
      <c r="I383" s="5" t="s">
        <v>50</v>
      </c>
      <c r="J383" s="5"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5" t="s">
        <v>91</v>
      </c>
      <c r="S383" s="1" t="s">
        <v>586</v>
      </c>
    </row>
    <row r="384" spans="1:19" hidden="1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453</v>
      </c>
      <c r="E384" s="5" t="s">
        <v>63</v>
      </c>
      <c r="F384" s="1" t="s">
        <v>64</v>
      </c>
      <c r="G384" s="57" t="s">
        <v>455</v>
      </c>
      <c r="H384" s="5">
        <v>6</v>
      </c>
      <c r="I384" s="5" t="s">
        <v>50</v>
      </c>
      <c r="J384" s="5"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5" t="s">
        <v>91</v>
      </c>
      <c r="S384" s="1" t="s">
        <v>586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454</v>
      </c>
      <c r="E385" s="5" t="s">
        <v>406</v>
      </c>
      <c r="F385" s="1" t="s">
        <v>407</v>
      </c>
      <c r="G385" s="11" t="s">
        <v>298</v>
      </c>
      <c r="H385" s="5">
        <v>2</v>
      </c>
      <c r="I385" s="5" t="s">
        <v>5</v>
      </c>
      <c r="J385" s="5"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5" t="s">
        <v>5</v>
      </c>
      <c r="S385" s="1" t="s">
        <v>458</v>
      </c>
    </row>
    <row r="386" spans="1:19" hidden="1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456</v>
      </c>
      <c r="E386" s="5" t="s">
        <v>63</v>
      </c>
      <c r="F386" s="1" t="s">
        <v>64</v>
      </c>
      <c r="G386" s="57" t="s">
        <v>309</v>
      </c>
      <c r="H386" s="5">
        <v>4</v>
      </c>
      <c r="I386" s="5" t="s">
        <v>50</v>
      </c>
      <c r="J386" s="5"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5" t="s">
        <v>91</v>
      </c>
      <c r="S386" s="1" t="s">
        <v>586</v>
      </c>
    </row>
    <row r="387" spans="1:19" hidden="1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456</v>
      </c>
      <c r="E387" s="5" t="s">
        <v>63</v>
      </c>
      <c r="F387" s="1" t="s">
        <v>64</v>
      </c>
      <c r="G387" s="57" t="s">
        <v>455</v>
      </c>
      <c r="H387" s="5">
        <v>4</v>
      </c>
      <c r="I387" s="5" t="s">
        <v>50</v>
      </c>
      <c r="J387" s="5"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5" t="s">
        <v>91</v>
      </c>
      <c r="S387" s="1" t="s">
        <v>586</v>
      </c>
    </row>
    <row r="388" spans="1:19" hidden="1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456</v>
      </c>
      <c r="E388" s="5" t="s">
        <v>63</v>
      </c>
      <c r="F388" s="1" t="s">
        <v>64</v>
      </c>
      <c r="G388" s="57" t="s">
        <v>66</v>
      </c>
      <c r="H388" s="5">
        <v>10</v>
      </c>
      <c r="I388" s="5" t="s">
        <v>50</v>
      </c>
      <c r="J388" s="5"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5" t="s">
        <v>91</v>
      </c>
      <c r="S388" s="1" t="s">
        <v>586</v>
      </c>
    </row>
    <row r="389" spans="1:19" hidden="1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456</v>
      </c>
      <c r="E389" s="5" t="s">
        <v>63</v>
      </c>
      <c r="F389" s="1" t="s">
        <v>64</v>
      </c>
      <c r="G389" s="78" t="s">
        <v>387</v>
      </c>
      <c r="H389" s="5">
        <v>4</v>
      </c>
      <c r="I389" s="5" t="s">
        <v>50</v>
      </c>
      <c r="J389" s="5"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5" t="s">
        <v>91</v>
      </c>
      <c r="S389" s="1" t="s">
        <v>586</v>
      </c>
    </row>
    <row r="390" spans="1:19" hidden="1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462</v>
      </c>
      <c r="E390" s="5" t="s">
        <v>34</v>
      </c>
      <c r="F390" s="1" t="s">
        <v>35</v>
      </c>
      <c r="G390" s="81" t="s">
        <v>455</v>
      </c>
      <c r="H390" s="5">
        <v>1</v>
      </c>
      <c r="I390" s="5" t="s">
        <v>5</v>
      </c>
      <c r="J390" s="5"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5" t="s">
        <v>5</v>
      </c>
      <c r="S390" s="1" t="s">
        <v>498</v>
      </c>
    </row>
    <row r="391" spans="1:19" hidden="1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462</v>
      </c>
      <c r="E391" s="5" t="s">
        <v>34</v>
      </c>
      <c r="F391" s="1" t="s">
        <v>35</v>
      </c>
      <c r="G391" s="56" t="s">
        <v>463</v>
      </c>
      <c r="H391" s="5">
        <v>1</v>
      </c>
      <c r="I391" s="5" t="s">
        <v>5</v>
      </c>
      <c r="J391" s="5"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5" t="s">
        <v>5</v>
      </c>
      <c r="S391" s="1" t="s">
        <v>498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464</v>
      </c>
      <c r="E392" s="5" t="s">
        <v>406</v>
      </c>
      <c r="F392" s="1" t="s">
        <v>407</v>
      </c>
      <c r="G392" s="57" t="s">
        <v>309</v>
      </c>
      <c r="H392" s="5">
        <v>2</v>
      </c>
      <c r="I392" s="5" t="s">
        <v>5</v>
      </c>
      <c r="J392" s="5"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5" t="s">
        <v>5</v>
      </c>
      <c r="S392" s="1" t="s">
        <v>469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464</v>
      </c>
      <c r="E393" s="5" t="s">
        <v>406</v>
      </c>
      <c r="F393" s="1" t="s">
        <v>407</v>
      </c>
      <c r="G393" s="57" t="s">
        <v>66</v>
      </c>
      <c r="H393" s="5">
        <v>6</v>
      </c>
      <c r="I393" s="5" t="s">
        <v>5</v>
      </c>
      <c r="J393" s="5"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5" t="s">
        <v>5</v>
      </c>
      <c r="S393" s="1" t="s">
        <v>469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464</v>
      </c>
      <c r="E394" s="5" t="s">
        <v>406</v>
      </c>
      <c r="F394" s="1" t="s">
        <v>407</v>
      </c>
      <c r="G394" s="78" t="s">
        <v>243</v>
      </c>
      <c r="H394" s="5">
        <v>1</v>
      </c>
      <c r="I394" s="5" t="s">
        <v>5</v>
      </c>
      <c r="J394" s="5"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5" t="s">
        <v>5</v>
      </c>
      <c r="S394" s="1" t="s">
        <v>469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464</v>
      </c>
      <c r="E395" s="5" t="s">
        <v>406</v>
      </c>
      <c r="F395" s="1" t="s">
        <v>407</v>
      </c>
      <c r="G395" s="78" t="s">
        <v>298</v>
      </c>
      <c r="H395" s="5">
        <v>1</v>
      </c>
      <c r="I395" s="5" t="s">
        <v>5</v>
      </c>
      <c r="J395" s="5"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5" t="s">
        <v>5</v>
      </c>
      <c r="S395" s="1" t="s">
        <v>469</v>
      </c>
    </row>
    <row r="396" spans="1:19" ht="62" hidden="1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465</v>
      </c>
      <c r="E396" s="5" t="s">
        <v>19</v>
      </c>
      <c r="F396" s="1" t="s">
        <v>20</v>
      </c>
      <c r="G396" s="2" t="s">
        <v>411</v>
      </c>
      <c r="H396" s="5">
        <v>1</v>
      </c>
      <c r="I396" s="5" t="s">
        <v>72</v>
      </c>
      <c r="J396" s="5"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5" t="s">
        <v>5</v>
      </c>
      <c r="S396" s="40" t="s">
        <v>634</v>
      </c>
    </row>
    <row r="397" spans="1:19" ht="31" hidden="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465</v>
      </c>
      <c r="E397" s="5" t="s">
        <v>19</v>
      </c>
      <c r="F397" s="1" t="s">
        <v>20</v>
      </c>
      <c r="G397" s="56" t="s">
        <v>387</v>
      </c>
      <c r="H397" s="5">
        <v>2</v>
      </c>
      <c r="I397" s="5" t="s">
        <v>72</v>
      </c>
      <c r="J397" s="5"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5" t="s">
        <v>5</v>
      </c>
      <c r="S397" s="40" t="s">
        <v>630</v>
      </c>
    </row>
    <row r="398" spans="1:19" hidden="1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466</v>
      </c>
      <c r="E398" s="5" t="s">
        <v>415</v>
      </c>
      <c r="F398" s="1" t="s">
        <v>416</v>
      </c>
      <c r="G398" s="75" t="s">
        <v>69</v>
      </c>
      <c r="H398" s="5">
        <v>2</v>
      </c>
      <c r="I398" s="5" t="s">
        <v>5</v>
      </c>
      <c r="J398" s="5"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5" t="s">
        <v>5</v>
      </c>
      <c r="S398" s="1" t="s">
        <v>529</v>
      </c>
    </row>
    <row r="399" spans="1:19" ht="46.5" hidden="1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466</v>
      </c>
      <c r="E399" s="5" t="s">
        <v>415</v>
      </c>
      <c r="F399" s="1" t="s">
        <v>416</v>
      </c>
      <c r="G399" s="75" t="s">
        <v>99</v>
      </c>
      <c r="H399" s="5">
        <v>3</v>
      </c>
      <c r="I399" s="5" t="s">
        <v>5</v>
      </c>
      <c r="J399" s="5"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5" t="s">
        <v>5</v>
      </c>
      <c r="S399" s="40" t="s">
        <v>550</v>
      </c>
    </row>
    <row r="400" spans="1:19" ht="31" hidden="1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466</v>
      </c>
      <c r="E400" s="5" t="s">
        <v>415</v>
      </c>
      <c r="F400" s="1" t="s">
        <v>416</v>
      </c>
      <c r="G400" s="80" t="s">
        <v>455</v>
      </c>
      <c r="H400" s="5">
        <v>15</v>
      </c>
      <c r="I400" s="5" t="s">
        <v>5</v>
      </c>
      <c r="J400" s="5"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5" t="s">
        <v>5</v>
      </c>
      <c r="S400" s="1" t="s">
        <v>530</v>
      </c>
    </row>
    <row r="401" spans="1:19" hidden="1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466</v>
      </c>
      <c r="E401" s="5" t="s">
        <v>415</v>
      </c>
      <c r="F401" s="1" t="s">
        <v>416</v>
      </c>
      <c r="G401" s="75" t="s">
        <v>66</v>
      </c>
      <c r="H401" s="5">
        <v>5</v>
      </c>
      <c r="I401" s="5" t="s">
        <v>5</v>
      </c>
      <c r="J401" s="5"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5" t="s">
        <v>5</v>
      </c>
      <c r="S401" s="1" t="s">
        <v>530</v>
      </c>
    </row>
    <row r="402" spans="1:19" ht="46.5" hidden="1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466</v>
      </c>
      <c r="E402" s="5" t="s">
        <v>415</v>
      </c>
      <c r="F402" s="1" t="s">
        <v>416</v>
      </c>
      <c r="G402" s="75" t="s">
        <v>421</v>
      </c>
      <c r="H402" s="5">
        <v>9</v>
      </c>
      <c r="I402" s="5" t="s">
        <v>5</v>
      </c>
      <c r="J402" s="5"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5" t="s">
        <v>5</v>
      </c>
      <c r="S402" s="40" t="s">
        <v>548</v>
      </c>
    </row>
    <row r="403" spans="1:19" hidden="1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466</v>
      </c>
      <c r="E403" s="5" t="s">
        <v>415</v>
      </c>
      <c r="F403" s="1" t="s">
        <v>416</v>
      </c>
      <c r="G403" s="56" t="s">
        <v>387</v>
      </c>
      <c r="H403" s="5">
        <v>4</v>
      </c>
      <c r="I403" s="5" t="s">
        <v>5</v>
      </c>
      <c r="J403" s="5"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5" t="s">
        <v>5</v>
      </c>
      <c r="S403" s="1" t="s">
        <v>551</v>
      </c>
    </row>
    <row r="404" spans="1:19" hidden="1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467</v>
      </c>
      <c r="E404" s="5" t="s">
        <v>63</v>
      </c>
      <c r="F404" s="1" t="s">
        <v>64</v>
      </c>
      <c r="G404" s="75" t="s">
        <v>66</v>
      </c>
      <c r="H404" s="5">
        <v>5</v>
      </c>
      <c r="I404" s="5" t="s">
        <v>50</v>
      </c>
      <c r="J404" s="5"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5" t="s">
        <v>91</v>
      </c>
      <c r="S404" s="1" t="s">
        <v>640</v>
      </c>
    </row>
    <row r="405" spans="1:19" hidden="1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467</v>
      </c>
      <c r="E405" s="5" t="s">
        <v>63</v>
      </c>
      <c r="F405" s="1" t="s">
        <v>64</v>
      </c>
      <c r="G405" s="56" t="s">
        <v>387</v>
      </c>
      <c r="H405" s="5">
        <v>4</v>
      </c>
      <c r="I405" s="5" t="s">
        <v>50</v>
      </c>
      <c r="J405" s="5"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5" t="s">
        <v>91</v>
      </c>
      <c r="S405" s="1" t="s">
        <v>640</v>
      </c>
    </row>
    <row r="406" spans="1:19" hidden="1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467</v>
      </c>
      <c r="E406" s="5" t="s">
        <v>63</v>
      </c>
      <c r="F406" s="1" t="s">
        <v>64</v>
      </c>
      <c r="G406" s="78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5" t="s">
        <v>91</v>
      </c>
      <c r="S406" s="1" t="s">
        <v>640</v>
      </c>
    </row>
    <row r="407" spans="1:19" hidden="1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467</v>
      </c>
      <c r="E407" s="5" t="s">
        <v>63</v>
      </c>
      <c r="F407" s="1" t="s">
        <v>64</v>
      </c>
      <c r="G407" s="5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5" t="s">
        <v>91</v>
      </c>
      <c r="S407" s="1" t="s">
        <v>640</v>
      </c>
    </row>
    <row r="408" spans="1:19" hidden="1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471</v>
      </c>
      <c r="E408" s="5" t="s">
        <v>415</v>
      </c>
      <c r="F408" s="1" t="s">
        <v>416</v>
      </c>
      <c r="G408" s="75" t="s">
        <v>69</v>
      </c>
      <c r="H408" s="5">
        <v>2</v>
      </c>
      <c r="I408" s="5" t="s">
        <v>5</v>
      </c>
      <c r="J408" s="5"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5" t="s">
        <v>5</v>
      </c>
      <c r="S408" s="1" t="s">
        <v>549</v>
      </c>
    </row>
    <row r="409" spans="1:19" hidden="1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471</v>
      </c>
      <c r="E409" s="5" t="s">
        <v>415</v>
      </c>
      <c r="F409" s="1" t="s">
        <v>416</v>
      </c>
      <c r="G409" s="75" t="s">
        <v>99</v>
      </c>
      <c r="H409" s="5">
        <v>3</v>
      </c>
      <c r="I409" s="5" t="s">
        <v>5</v>
      </c>
      <c r="J409" s="5"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5" t="s">
        <v>5</v>
      </c>
      <c r="S409" s="1" t="s">
        <v>552</v>
      </c>
    </row>
    <row r="410" spans="1:19" hidden="1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471</v>
      </c>
      <c r="E410" s="5" t="s">
        <v>415</v>
      </c>
      <c r="F410" s="1" t="s">
        <v>416</v>
      </c>
      <c r="G410" s="57" t="s">
        <v>455</v>
      </c>
      <c r="H410" s="5">
        <v>15</v>
      </c>
      <c r="I410" s="5" t="s">
        <v>5</v>
      </c>
      <c r="J410" s="5"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5" t="s">
        <v>5</v>
      </c>
      <c r="S410" s="1" t="s">
        <v>580</v>
      </c>
    </row>
    <row r="411" spans="1:19" hidden="1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471</v>
      </c>
      <c r="E411" s="5" t="s">
        <v>415</v>
      </c>
      <c r="F411" s="1" t="s">
        <v>416</v>
      </c>
      <c r="G411" s="75" t="s">
        <v>66</v>
      </c>
      <c r="H411" s="5">
        <v>5</v>
      </c>
      <c r="I411" s="5" t="s">
        <v>5</v>
      </c>
      <c r="J411" s="5"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5" t="s">
        <v>5</v>
      </c>
      <c r="S411" s="1" t="s">
        <v>581</v>
      </c>
    </row>
    <row r="412" spans="1:19" ht="29" hidden="1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471</v>
      </c>
      <c r="E412" s="5" t="s">
        <v>415</v>
      </c>
      <c r="F412" s="1" t="s">
        <v>416</v>
      </c>
      <c r="G412" s="75" t="s">
        <v>421</v>
      </c>
      <c r="H412" s="5">
        <v>7</v>
      </c>
      <c r="I412" s="5" t="s">
        <v>5</v>
      </c>
      <c r="J412" s="5"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5" t="s">
        <v>5</v>
      </c>
      <c r="S412" s="1" t="s">
        <v>581</v>
      </c>
    </row>
    <row r="413" spans="1:19" hidden="1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471</v>
      </c>
      <c r="E413" s="5" t="s">
        <v>415</v>
      </c>
      <c r="F413" s="1" t="s">
        <v>416</v>
      </c>
      <c r="G413" s="56" t="s">
        <v>387</v>
      </c>
      <c r="H413" s="5">
        <v>4</v>
      </c>
      <c r="I413" s="5" t="s">
        <v>5</v>
      </c>
      <c r="J413" s="5"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5" t="s">
        <v>5</v>
      </c>
      <c r="S413" s="1" t="s">
        <v>581</v>
      </c>
    </row>
    <row r="414" spans="1:19" hidden="1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471</v>
      </c>
      <c r="E414" s="5" t="s">
        <v>415</v>
      </c>
      <c r="F414" s="1" t="s">
        <v>416</v>
      </c>
      <c r="G414" s="75" t="s">
        <v>436</v>
      </c>
      <c r="H414" s="5">
        <v>1</v>
      </c>
      <c r="I414" s="5" t="s">
        <v>5</v>
      </c>
      <c r="J414" s="5"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5" t="s">
        <v>5</v>
      </c>
      <c r="S414" s="1" t="s">
        <v>581</v>
      </c>
    </row>
    <row r="415" spans="1:19" hidden="1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472</v>
      </c>
      <c r="E415" s="5" t="s">
        <v>63</v>
      </c>
      <c r="F415" s="1" t="s">
        <v>64</v>
      </c>
      <c r="G415" s="57" t="s">
        <v>309</v>
      </c>
      <c r="H415" s="5">
        <v>6</v>
      </c>
      <c r="I415" s="5" t="s">
        <v>50</v>
      </c>
      <c r="J415" s="5"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5" t="s">
        <v>91</v>
      </c>
      <c r="S415" s="1" t="s">
        <v>640</v>
      </c>
    </row>
    <row r="416" spans="1:19" hidden="1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472</v>
      </c>
      <c r="E416" s="5" t="s">
        <v>63</v>
      </c>
      <c r="F416" s="1" t="s">
        <v>64</v>
      </c>
      <c r="G416" s="57" t="s">
        <v>455</v>
      </c>
      <c r="H416" s="5">
        <v>6</v>
      </c>
      <c r="I416" s="5" t="s">
        <v>50</v>
      </c>
      <c r="J416" s="5"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5" t="s">
        <v>91</v>
      </c>
      <c r="S416" s="1" t="s">
        <v>640</v>
      </c>
    </row>
    <row r="417" spans="1:19" hidden="1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478</v>
      </c>
      <c r="E417" s="5" t="s">
        <v>477</v>
      </c>
      <c r="F417" s="1" t="s">
        <v>476</v>
      </c>
      <c r="G417" s="75" t="s">
        <v>479</v>
      </c>
      <c r="H417" s="5">
        <v>1</v>
      </c>
      <c r="I417" s="5" t="s">
        <v>5</v>
      </c>
      <c r="J417" s="5">
        <v>0</v>
      </c>
      <c r="K417" s="4">
        <f t="shared" si="77"/>
        <v>44509</v>
      </c>
      <c r="L417" s="5">
        <f t="shared" si="79"/>
        <v>11</v>
      </c>
      <c r="M417" s="5">
        <f t="shared" si="80"/>
        <v>2021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5" t="s">
        <v>5</v>
      </c>
      <c r="S417" s="1" t="s">
        <v>507</v>
      </c>
    </row>
    <row r="418" spans="1:19" hidden="1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480</v>
      </c>
      <c r="E418" s="5" t="s">
        <v>482</v>
      </c>
      <c r="F418" s="5" t="s">
        <v>499</v>
      </c>
      <c r="G418" s="75" t="s">
        <v>69</v>
      </c>
      <c r="H418" s="5">
        <v>1</v>
      </c>
      <c r="I418" s="5" t="s">
        <v>5</v>
      </c>
      <c r="J418" s="5"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5" t="s">
        <v>5</v>
      </c>
      <c r="S418" s="1" t="s">
        <v>500</v>
      </c>
    </row>
    <row r="419" spans="1:19" hidden="1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481</v>
      </c>
      <c r="E419" s="5" t="s">
        <v>415</v>
      </c>
      <c r="F419" s="1" t="s">
        <v>416</v>
      </c>
      <c r="G419" s="57" t="s">
        <v>309</v>
      </c>
      <c r="H419" s="5">
        <v>10</v>
      </c>
      <c r="I419" s="5" t="s">
        <v>5</v>
      </c>
      <c r="J419" s="5"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5" t="s">
        <v>5</v>
      </c>
      <c r="S419" s="1" t="s">
        <v>581</v>
      </c>
    </row>
    <row r="420" spans="1:19" hidden="1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481</v>
      </c>
      <c r="E420" s="5" t="s">
        <v>415</v>
      </c>
      <c r="F420" s="1" t="s">
        <v>416</v>
      </c>
      <c r="G420" s="57" t="s">
        <v>455</v>
      </c>
      <c r="H420" s="5">
        <v>15</v>
      </c>
      <c r="I420" s="5" t="s">
        <v>5</v>
      </c>
      <c r="J420" s="5"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5" t="s">
        <v>5</v>
      </c>
      <c r="S420" s="1" t="s">
        <v>581</v>
      </c>
    </row>
    <row r="421" spans="1:19" ht="29" hidden="1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481</v>
      </c>
      <c r="E421" s="5" t="s">
        <v>415</v>
      </c>
      <c r="F421" s="1" t="s">
        <v>416</v>
      </c>
      <c r="G421" s="75" t="s">
        <v>421</v>
      </c>
      <c r="H421" s="5">
        <v>14</v>
      </c>
      <c r="I421" s="5" t="s">
        <v>5</v>
      </c>
      <c r="J421" s="5"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5" t="s">
        <v>5</v>
      </c>
      <c r="S421" s="1" t="s">
        <v>582</v>
      </c>
    </row>
    <row r="422" spans="1:19" hidden="1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481</v>
      </c>
      <c r="E422" s="5" t="s">
        <v>415</v>
      </c>
      <c r="F422" s="1" t="s">
        <v>416</v>
      </c>
      <c r="G422" s="75" t="s">
        <v>66</v>
      </c>
      <c r="H422" s="5">
        <v>4</v>
      </c>
      <c r="I422" s="5" t="s">
        <v>5</v>
      </c>
      <c r="J422" s="5"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5" t="s">
        <v>5</v>
      </c>
      <c r="S422" s="1" t="s">
        <v>583</v>
      </c>
    </row>
    <row r="423" spans="1:19" hidden="1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481</v>
      </c>
      <c r="E423" s="5" t="s">
        <v>415</v>
      </c>
      <c r="F423" s="1" t="s">
        <v>416</v>
      </c>
      <c r="G423" s="75" t="s">
        <v>436</v>
      </c>
      <c r="H423" s="5">
        <v>2</v>
      </c>
      <c r="I423" s="5" t="s">
        <v>5</v>
      </c>
      <c r="J423" s="5"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5" t="s">
        <v>5</v>
      </c>
      <c r="S423" s="1" t="s">
        <v>583</v>
      </c>
    </row>
    <row r="424" spans="1:19" hidden="1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483</v>
      </c>
      <c r="E424" s="5" t="s">
        <v>415</v>
      </c>
      <c r="F424" s="1" t="s">
        <v>416</v>
      </c>
      <c r="G424" s="75" t="s">
        <v>66</v>
      </c>
      <c r="H424" s="5">
        <v>5</v>
      </c>
      <c r="I424" s="5" t="s">
        <v>5</v>
      </c>
      <c r="J424" s="5"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5" t="s">
        <v>5</v>
      </c>
      <c r="S424" s="1" t="s">
        <v>583</v>
      </c>
    </row>
    <row r="425" spans="1:19" hidden="1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484</v>
      </c>
      <c r="E425" s="5" t="s">
        <v>415</v>
      </c>
      <c r="F425" s="1" t="s">
        <v>233</v>
      </c>
      <c r="G425" s="75" t="s">
        <v>69</v>
      </c>
      <c r="H425" s="5">
        <v>1</v>
      </c>
      <c r="I425" s="5" t="s">
        <v>5</v>
      </c>
      <c r="J425" s="5"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5" t="s">
        <v>5</v>
      </c>
      <c r="S425" s="1" t="s">
        <v>505</v>
      </c>
    </row>
    <row r="426" spans="1:19" hidden="1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484</v>
      </c>
      <c r="E426" s="5" t="s">
        <v>415</v>
      </c>
      <c r="F426" s="1" t="s">
        <v>233</v>
      </c>
      <c r="G426" s="75" t="s">
        <v>424</v>
      </c>
      <c r="H426" s="5">
        <v>2</v>
      </c>
      <c r="I426" s="5" t="s">
        <v>5</v>
      </c>
      <c r="J426" s="5"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5" t="s">
        <v>5</v>
      </c>
      <c r="S426" s="1" t="s">
        <v>504</v>
      </c>
    </row>
    <row r="427" spans="1:19" hidden="1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484</v>
      </c>
      <c r="E427" s="5" t="s">
        <v>415</v>
      </c>
      <c r="F427" s="1" t="s">
        <v>233</v>
      </c>
      <c r="G427" s="11" t="s">
        <v>24</v>
      </c>
      <c r="H427" s="5">
        <v>2</v>
      </c>
      <c r="I427" s="5" t="s">
        <v>5</v>
      </c>
      <c r="J427" s="5"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5" t="s">
        <v>5</v>
      </c>
      <c r="S427" s="1" t="s">
        <v>504</v>
      </c>
    </row>
    <row r="428" spans="1:19" ht="29" hidden="1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484</v>
      </c>
      <c r="E428" s="5" t="s">
        <v>415</v>
      </c>
      <c r="F428" s="1" t="s">
        <v>233</v>
      </c>
      <c r="G428" s="85" t="s">
        <v>239</v>
      </c>
      <c r="H428" s="5">
        <v>2</v>
      </c>
      <c r="I428" s="5" t="s">
        <v>5</v>
      </c>
      <c r="J428" s="5"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5" t="s">
        <v>5</v>
      </c>
      <c r="S428" s="1" t="s">
        <v>504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485</v>
      </c>
      <c r="E429" s="5" t="s">
        <v>406</v>
      </c>
      <c r="F429" s="1" t="s">
        <v>407</v>
      </c>
      <c r="G429" s="57" t="s">
        <v>309</v>
      </c>
      <c r="H429" s="5">
        <v>2</v>
      </c>
      <c r="I429" s="5" t="s">
        <v>5</v>
      </c>
      <c r="J429" s="5"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5" t="s">
        <v>5</v>
      </c>
      <c r="S429" s="1" t="s">
        <v>503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485</v>
      </c>
      <c r="E430" s="5" t="s">
        <v>406</v>
      </c>
      <c r="F430" s="1" t="s">
        <v>407</v>
      </c>
      <c r="G430" s="86" t="s">
        <v>486</v>
      </c>
      <c r="H430" s="5">
        <v>2</v>
      </c>
      <c r="I430" s="5" t="s">
        <v>5</v>
      </c>
      <c r="J430" s="5"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5" t="s">
        <v>5</v>
      </c>
      <c r="S430" s="1" t="s">
        <v>503</v>
      </c>
    </row>
    <row r="431" spans="1:1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485</v>
      </c>
      <c r="E431" s="5" t="s">
        <v>406</v>
      </c>
      <c r="F431" s="1" t="s">
        <v>407</v>
      </c>
      <c r="G431" s="75" t="s">
        <v>66</v>
      </c>
      <c r="H431" s="5">
        <v>2</v>
      </c>
      <c r="I431" s="5" t="s">
        <v>5</v>
      </c>
      <c r="J431" s="5"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5" t="s">
        <v>5</v>
      </c>
      <c r="S431" s="1" t="s">
        <v>503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485</v>
      </c>
      <c r="E432" s="5" t="s">
        <v>406</v>
      </c>
      <c r="F432" s="1" t="s">
        <v>407</v>
      </c>
      <c r="G432" s="57" t="s">
        <v>46</v>
      </c>
      <c r="H432" s="5">
        <v>2</v>
      </c>
      <c r="I432" s="5" t="s">
        <v>5</v>
      </c>
      <c r="J432" s="5"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5" t="s">
        <v>5</v>
      </c>
      <c r="S432" s="1" t="s">
        <v>503</v>
      </c>
    </row>
    <row r="433" spans="1:19" ht="31" hidden="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488</v>
      </c>
      <c r="E433" s="5" t="s">
        <v>19</v>
      </c>
      <c r="F433" s="1" t="s">
        <v>20</v>
      </c>
      <c r="G433" s="75" t="s">
        <v>69</v>
      </c>
      <c r="H433" s="5">
        <v>1</v>
      </c>
      <c r="I433" s="5" t="s">
        <v>72</v>
      </c>
      <c r="J433" s="5"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5" t="s">
        <v>91</v>
      </c>
      <c r="S433" s="40" t="s">
        <v>631</v>
      </c>
    </row>
    <row r="434" spans="1:19" ht="31" hidden="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488</v>
      </c>
      <c r="E434" s="5" t="s">
        <v>19</v>
      </c>
      <c r="F434" s="1" t="s">
        <v>20</v>
      </c>
      <c r="G434" s="56" t="s">
        <v>387</v>
      </c>
      <c r="H434" s="5">
        <v>2</v>
      </c>
      <c r="I434" s="5" t="s">
        <v>72</v>
      </c>
      <c r="J434" s="5"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5" t="s">
        <v>91</v>
      </c>
      <c r="S434" s="40" t="s">
        <v>632</v>
      </c>
    </row>
    <row r="435" spans="1:19" ht="31" hidden="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488</v>
      </c>
      <c r="E435" s="5" t="s">
        <v>19</v>
      </c>
      <c r="F435" s="1" t="s">
        <v>20</v>
      </c>
      <c r="G435" s="75" t="s">
        <v>66</v>
      </c>
      <c r="H435" s="5">
        <v>3</v>
      </c>
      <c r="I435" s="5" t="s">
        <v>72</v>
      </c>
      <c r="J435" s="5"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5" t="s">
        <v>91</v>
      </c>
      <c r="S435" s="40" t="s">
        <v>633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489</v>
      </c>
      <c r="E436" s="5" t="s">
        <v>406</v>
      </c>
      <c r="F436" s="1" t="s">
        <v>407</v>
      </c>
      <c r="G436" s="57" t="s">
        <v>309</v>
      </c>
      <c r="H436" s="5">
        <v>1</v>
      </c>
      <c r="I436" s="5" t="s">
        <v>5</v>
      </c>
      <c r="J436" s="5"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2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5" t="s">
        <v>5</v>
      </c>
      <c r="S436" s="1" t="s">
        <v>525</v>
      </c>
    </row>
    <row r="437" spans="1:1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489</v>
      </c>
      <c r="E437" s="5" t="s">
        <v>406</v>
      </c>
      <c r="F437" s="1" t="s">
        <v>407</v>
      </c>
      <c r="G437" s="75" t="s">
        <v>66</v>
      </c>
      <c r="H437" s="5">
        <v>4</v>
      </c>
      <c r="I437" s="5" t="s">
        <v>5</v>
      </c>
      <c r="J437" s="5"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5" t="s">
        <v>5</v>
      </c>
      <c r="S437" s="1" t="s">
        <v>525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489</v>
      </c>
      <c r="E438" s="5" t="s">
        <v>406</v>
      </c>
      <c r="F438" s="1" t="s">
        <v>407</v>
      </c>
      <c r="G438" s="57" t="s">
        <v>46</v>
      </c>
      <c r="H438" s="5">
        <v>1</v>
      </c>
      <c r="I438" s="5" t="s">
        <v>5</v>
      </c>
      <c r="J438" s="5"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5" t="s">
        <v>5</v>
      </c>
      <c r="S438" s="1" t="s">
        <v>525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490</v>
      </c>
      <c r="E439" s="5" t="s">
        <v>406</v>
      </c>
      <c r="F439" s="1" t="s">
        <v>407</v>
      </c>
      <c r="G439" s="57" t="s">
        <v>309</v>
      </c>
      <c r="H439" s="5">
        <v>1</v>
      </c>
      <c r="I439" s="5" t="s">
        <v>5</v>
      </c>
      <c r="J439" s="5"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5" t="s">
        <v>5</v>
      </c>
      <c r="S439" s="1" t="s">
        <v>525</v>
      </c>
    </row>
    <row r="440" spans="1:19" hidden="1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492</v>
      </c>
      <c r="E440" s="5" t="s">
        <v>53</v>
      </c>
      <c r="F440" s="1" t="s">
        <v>54</v>
      </c>
      <c r="G440" s="75" t="s">
        <v>69</v>
      </c>
      <c r="H440" s="5">
        <v>1</v>
      </c>
      <c r="I440" s="5" t="s">
        <v>5</v>
      </c>
      <c r="J440" s="5"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5" t="s">
        <v>5</v>
      </c>
      <c r="S440" s="1" t="s">
        <v>590</v>
      </c>
    </row>
    <row r="441" spans="1:19" ht="31" hidden="1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492</v>
      </c>
      <c r="E441" s="5" t="s">
        <v>53</v>
      </c>
      <c r="F441" s="1" t="s">
        <v>54</v>
      </c>
      <c r="G441" s="80" t="s">
        <v>224</v>
      </c>
      <c r="H441" s="5">
        <v>4</v>
      </c>
      <c r="I441" s="5" t="s">
        <v>5</v>
      </c>
      <c r="J441" s="5"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5" t="s">
        <v>5</v>
      </c>
      <c r="S441" s="1" t="s">
        <v>590</v>
      </c>
    </row>
    <row r="442" spans="1:19" hidden="1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509</v>
      </c>
      <c r="E442" s="5" t="s">
        <v>415</v>
      </c>
      <c r="F442" s="1" t="s">
        <v>416</v>
      </c>
      <c r="G442" s="75" t="s">
        <v>69</v>
      </c>
      <c r="H442" s="5">
        <v>3</v>
      </c>
      <c r="I442" s="5" t="s">
        <v>5</v>
      </c>
      <c r="J442" s="5"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5" t="s">
        <v>5</v>
      </c>
      <c r="S442" s="1" t="s">
        <v>526</v>
      </c>
    </row>
    <row r="443" spans="1:19" ht="31" hidden="1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509</v>
      </c>
      <c r="E443" s="5" t="s">
        <v>415</v>
      </c>
      <c r="F443" s="1" t="s">
        <v>416</v>
      </c>
      <c r="G443" s="80" t="s">
        <v>455</v>
      </c>
      <c r="H443" s="5">
        <v>9</v>
      </c>
      <c r="I443" s="5" t="s">
        <v>5</v>
      </c>
      <c r="J443" s="5"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5" t="s">
        <v>5</v>
      </c>
      <c r="S443" s="1" t="s">
        <v>526</v>
      </c>
    </row>
    <row r="444" spans="1:19" ht="29" hidden="1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509</v>
      </c>
      <c r="E444" s="5" t="s">
        <v>415</v>
      </c>
      <c r="F444" s="1" t="s">
        <v>416</v>
      </c>
      <c r="G444" s="75" t="s">
        <v>421</v>
      </c>
      <c r="H444" s="5">
        <v>6</v>
      </c>
      <c r="I444" s="5" t="s">
        <v>5</v>
      </c>
      <c r="J444" s="5"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5" t="s">
        <v>5</v>
      </c>
      <c r="S444" s="1" t="s">
        <v>526</v>
      </c>
    </row>
    <row r="445" spans="1:19" hidden="1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509</v>
      </c>
      <c r="E445" s="5" t="s">
        <v>415</v>
      </c>
      <c r="F445" s="1" t="s">
        <v>416</v>
      </c>
      <c r="G445" s="75" t="s">
        <v>66</v>
      </c>
      <c r="H445" s="5">
        <v>3</v>
      </c>
      <c r="I445" s="5" t="s">
        <v>5</v>
      </c>
      <c r="J445" s="5"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5" t="s">
        <v>5</v>
      </c>
      <c r="S445" s="1" t="s">
        <v>526</v>
      </c>
    </row>
    <row r="446" spans="1:19" hidden="1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509</v>
      </c>
      <c r="E446" s="5" t="s">
        <v>415</v>
      </c>
      <c r="F446" s="1" t="s">
        <v>416</v>
      </c>
      <c r="G446" s="75" t="s">
        <v>387</v>
      </c>
      <c r="H446" s="5">
        <v>2</v>
      </c>
      <c r="I446" s="5" t="s">
        <v>5</v>
      </c>
      <c r="J446" s="5"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5" t="s">
        <v>5</v>
      </c>
      <c r="S446" s="1" t="s">
        <v>526</v>
      </c>
    </row>
    <row r="447" spans="1:19" hidden="1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510</v>
      </c>
      <c r="E447" s="5" t="s">
        <v>232</v>
      </c>
      <c r="F447" s="1" t="s">
        <v>233</v>
      </c>
      <c r="G447" s="75" t="s">
        <v>69</v>
      </c>
      <c r="H447" s="5">
        <v>1</v>
      </c>
      <c r="I447" s="5" t="s">
        <v>5</v>
      </c>
      <c r="J447" s="5"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5" t="s">
        <v>5</v>
      </c>
      <c r="S447" s="1" t="s">
        <v>535</v>
      </c>
    </row>
    <row r="448" spans="1:19" hidden="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510</v>
      </c>
      <c r="E448" s="5" t="s">
        <v>232</v>
      </c>
      <c r="F448" s="1" t="s">
        <v>233</v>
      </c>
      <c r="G448" s="80" t="s">
        <v>424</v>
      </c>
      <c r="H448" s="5">
        <v>1</v>
      </c>
      <c r="I448" s="5" t="s">
        <v>5</v>
      </c>
      <c r="J448" s="5"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5" t="s">
        <v>5</v>
      </c>
      <c r="S448" s="1" t="s">
        <v>535</v>
      </c>
    </row>
    <row r="449" spans="1:19" hidden="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510</v>
      </c>
      <c r="E449" s="5" t="s">
        <v>232</v>
      </c>
      <c r="F449" s="1" t="s">
        <v>233</v>
      </c>
      <c r="G449" s="76" t="s">
        <v>24</v>
      </c>
      <c r="H449" s="5">
        <v>1</v>
      </c>
      <c r="I449" s="5" t="s">
        <v>5</v>
      </c>
      <c r="J449" s="5"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5" t="s">
        <v>5</v>
      </c>
      <c r="S449" s="1" t="s">
        <v>535</v>
      </c>
    </row>
    <row r="450" spans="1:19" ht="29" hidden="1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510</v>
      </c>
      <c r="E450" s="5" t="s">
        <v>232</v>
      </c>
      <c r="F450" s="1" t="s">
        <v>233</v>
      </c>
      <c r="G450" s="85" t="s">
        <v>239</v>
      </c>
      <c r="H450" s="5">
        <v>2</v>
      </c>
      <c r="I450" s="5" t="s">
        <v>5</v>
      </c>
      <c r="J450" s="5"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5" t="s">
        <v>5</v>
      </c>
      <c r="S450" s="1" t="s">
        <v>535</v>
      </c>
    </row>
    <row r="451" spans="1:19" hidden="1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510</v>
      </c>
      <c r="E451" s="5" t="s">
        <v>232</v>
      </c>
      <c r="F451" s="1" t="s">
        <v>233</v>
      </c>
      <c r="G451" s="80" t="s">
        <v>298</v>
      </c>
      <c r="H451" s="5">
        <v>1</v>
      </c>
      <c r="I451" s="5" t="s">
        <v>5</v>
      </c>
      <c r="J451" s="5"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5" t="s">
        <v>5</v>
      </c>
      <c r="S451" s="1" t="s">
        <v>535</v>
      </c>
    </row>
    <row r="452" spans="1:19" hidden="1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510</v>
      </c>
      <c r="E452" s="5" t="s">
        <v>232</v>
      </c>
      <c r="F452" s="1" t="s">
        <v>233</v>
      </c>
      <c r="G452" s="75" t="s">
        <v>387</v>
      </c>
      <c r="H452" s="5">
        <v>2</v>
      </c>
      <c r="I452" s="5" t="s">
        <v>5</v>
      </c>
      <c r="J452" s="5"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5" t="s">
        <v>5</v>
      </c>
      <c r="S452" s="1" t="s">
        <v>535</v>
      </c>
    </row>
    <row r="453" spans="1:19" ht="31" hidden="1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510</v>
      </c>
      <c r="E453" s="5" t="s">
        <v>232</v>
      </c>
      <c r="F453" s="1" t="s">
        <v>233</v>
      </c>
      <c r="G453" s="80" t="s">
        <v>537</v>
      </c>
      <c r="H453" s="5">
        <v>1</v>
      </c>
      <c r="I453" s="5" t="s">
        <v>5</v>
      </c>
      <c r="J453" s="5"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5" t="s">
        <v>5</v>
      </c>
      <c r="S453" s="1" t="s">
        <v>535</v>
      </c>
    </row>
    <row r="454" spans="1:19" ht="29" hidden="1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510</v>
      </c>
      <c r="E454" s="5" t="s">
        <v>232</v>
      </c>
      <c r="F454" s="1" t="s">
        <v>233</v>
      </c>
      <c r="G454" s="75" t="s">
        <v>100</v>
      </c>
      <c r="H454" s="5">
        <v>1</v>
      </c>
      <c r="I454" s="5" t="s">
        <v>5</v>
      </c>
      <c r="J454" s="5"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5" t="s">
        <v>5</v>
      </c>
      <c r="S454" s="1" t="s">
        <v>535</v>
      </c>
    </row>
    <row r="455" spans="1:19" ht="29" hidden="1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510</v>
      </c>
      <c r="E455" s="5" t="s">
        <v>232</v>
      </c>
      <c r="F455" s="1" t="s">
        <v>233</v>
      </c>
      <c r="G455" s="75" t="s">
        <v>101</v>
      </c>
      <c r="H455" s="5">
        <v>1</v>
      </c>
      <c r="I455" s="5" t="s">
        <v>5</v>
      </c>
      <c r="J455" s="5"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5" t="s">
        <v>5</v>
      </c>
      <c r="S455" s="1" t="s">
        <v>535</v>
      </c>
    </row>
    <row r="456" spans="1:19" ht="31" hidden="1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510</v>
      </c>
      <c r="E456" s="5" t="s">
        <v>232</v>
      </c>
      <c r="F456" s="1" t="s">
        <v>233</v>
      </c>
      <c r="G456" s="80" t="s">
        <v>511</v>
      </c>
      <c r="H456" s="5">
        <v>1</v>
      </c>
      <c r="I456" s="5" t="s">
        <v>5</v>
      </c>
      <c r="J456" s="5"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5" t="s">
        <v>5</v>
      </c>
      <c r="S456" s="1" t="s">
        <v>535</v>
      </c>
    </row>
    <row r="457" spans="1:19" hidden="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512</v>
      </c>
      <c r="E457" s="5" t="s">
        <v>415</v>
      </c>
      <c r="F457" s="1" t="s">
        <v>416</v>
      </c>
      <c r="G457" s="80" t="s">
        <v>513</v>
      </c>
      <c r="H457" s="5">
        <v>5</v>
      </c>
      <c r="I457" s="5" t="s">
        <v>5</v>
      </c>
      <c r="J457" s="5"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5" t="s">
        <v>5</v>
      </c>
      <c r="S457" s="1" t="s">
        <v>639</v>
      </c>
    </row>
    <row r="458" spans="1:19" ht="31" hidden="1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512</v>
      </c>
      <c r="E458" s="5" t="s">
        <v>415</v>
      </c>
      <c r="F458" s="1" t="s">
        <v>416</v>
      </c>
      <c r="G458" s="80" t="s">
        <v>366</v>
      </c>
      <c r="H458" s="5">
        <v>6</v>
      </c>
      <c r="I458" s="5" t="s">
        <v>5</v>
      </c>
      <c r="J458" s="5"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5" t="s">
        <v>5</v>
      </c>
      <c r="S458" s="1" t="s">
        <v>684</v>
      </c>
    </row>
    <row r="459" spans="1:19" ht="29" hidden="1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512</v>
      </c>
      <c r="E459" s="5" t="s">
        <v>415</v>
      </c>
      <c r="F459" s="1" t="s">
        <v>416</v>
      </c>
      <c r="G459" s="75" t="s">
        <v>421</v>
      </c>
      <c r="H459" s="5">
        <v>7</v>
      </c>
      <c r="I459" s="5" t="s">
        <v>5</v>
      </c>
      <c r="J459" s="5"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5" t="s">
        <v>5</v>
      </c>
      <c r="S459" s="1" t="s">
        <v>683</v>
      </c>
    </row>
    <row r="460" spans="1:19" hidden="1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512</v>
      </c>
      <c r="E460" s="5" t="s">
        <v>415</v>
      </c>
      <c r="F460" s="1" t="s">
        <v>416</v>
      </c>
      <c r="G460" s="75" t="s">
        <v>66</v>
      </c>
      <c r="H460" s="5">
        <v>5</v>
      </c>
      <c r="I460" s="5" t="s">
        <v>5</v>
      </c>
      <c r="J460" s="5"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5" t="s">
        <v>5</v>
      </c>
      <c r="S460" s="1" t="s">
        <v>683</v>
      </c>
    </row>
    <row r="461" spans="1:19" hidden="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512</v>
      </c>
      <c r="E461" s="5" t="s">
        <v>415</v>
      </c>
      <c r="F461" s="1" t="s">
        <v>416</v>
      </c>
      <c r="G461" s="80" t="s">
        <v>436</v>
      </c>
      <c r="H461" s="5">
        <v>1</v>
      </c>
      <c r="I461" s="5" t="s">
        <v>5</v>
      </c>
      <c r="J461" s="5"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5" t="s">
        <v>5</v>
      </c>
      <c r="S461" s="1" t="s">
        <v>683</v>
      </c>
    </row>
    <row r="462" spans="1:19" hidden="1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512</v>
      </c>
      <c r="E462" s="5" t="s">
        <v>415</v>
      </c>
      <c r="F462" s="1" t="s">
        <v>416</v>
      </c>
      <c r="G462" s="75" t="s">
        <v>387</v>
      </c>
      <c r="H462" s="5">
        <v>2</v>
      </c>
      <c r="I462" s="5" t="s">
        <v>5</v>
      </c>
      <c r="J462" s="5"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5" t="s">
        <v>5</v>
      </c>
      <c r="S462" s="1" t="s">
        <v>683</v>
      </c>
    </row>
    <row r="463" spans="1:19" ht="29" hidden="1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512</v>
      </c>
      <c r="E463" s="5" t="s">
        <v>415</v>
      </c>
      <c r="F463" s="1" t="s">
        <v>416</v>
      </c>
      <c r="G463" s="75" t="s">
        <v>514</v>
      </c>
      <c r="H463" s="5">
        <v>1</v>
      </c>
      <c r="I463" s="5" t="s">
        <v>5</v>
      </c>
      <c r="J463" s="5"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5" t="s">
        <v>5</v>
      </c>
      <c r="S463" s="1" t="s">
        <v>683</v>
      </c>
    </row>
    <row r="464" spans="1:19" hidden="1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515</v>
      </c>
      <c r="E464" s="5" t="s">
        <v>63</v>
      </c>
      <c r="F464" s="1" t="s">
        <v>64</v>
      </c>
      <c r="G464" s="57" t="s">
        <v>309</v>
      </c>
      <c r="H464" s="5">
        <v>6</v>
      </c>
      <c r="I464" s="5" t="s">
        <v>50</v>
      </c>
      <c r="J464" s="5"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5" t="s">
        <v>91</v>
      </c>
      <c r="S464" s="1" t="s">
        <v>676</v>
      </c>
    </row>
    <row r="465" spans="1:19" hidden="1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516</v>
      </c>
      <c r="E465" s="5" t="s">
        <v>22</v>
      </c>
      <c r="F465" s="1" t="s">
        <v>23</v>
      </c>
      <c r="G465" s="57" t="s">
        <v>309</v>
      </c>
      <c r="H465" s="5">
        <v>5</v>
      </c>
      <c r="I465" s="5" t="s">
        <v>50</v>
      </c>
      <c r="J465" s="5"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5" t="s">
        <v>91</v>
      </c>
      <c r="S465" s="1" t="s">
        <v>758</v>
      </c>
    </row>
    <row r="466" spans="1:19" hidden="1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516</v>
      </c>
      <c r="E466" s="5" t="s">
        <v>22</v>
      </c>
      <c r="F466" s="1" t="s">
        <v>23</v>
      </c>
      <c r="G466" s="80" t="s">
        <v>517</v>
      </c>
      <c r="H466" s="5">
        <v>1</v>
      </c>
      <c r="I466" s="5" t="s">
        <v>50</v>
      </c>
      <c r="J466" s="5"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5" t="s">
        <v>91</v>
      </c>
      <c r="S466" s="1" t="s">
        <v>758</v>
      </c>
    </row>
    <row r="467" spans="1:19" hidden="1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516</v>
      </c>
      <c r="E467" s="5" t="s">
        <v>22</v>
      </c>
      <c r="F467" s="1" t="s">
        <v>23</v>
      </c>
      <c r="G467" s="75" t="s">
        <v>387</v>
      </c>
      <c r="H467" s="5">
        <v>4</v>
      </c>
      <c r="I467" s="5" t="s">
        <v>50</v>
      </c>
      <c r="J467" s="5"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5" t="s">
        <v>91</v>
      </c>
      <c r="S467" s="1" t="s">
        <v>758</v>
      </c>
    </row>
    <row r="468" spans="1:19" hidden="1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519</v>
      </c>
      <c r="E468" s="5" t="s">
        <v>22</v>
      </c>
      <c r="F468" s="1" t="s">
        <v>23</v>
      </c>
      <c r="G468" s="11" t="s">
        <v>102</v>
      </c>
      <c r="H468" s="5">
        <v>1</v>
      </c>
      <c r="I468" s="5" t="s">
        <v>518</v>
      </c>
      <c r="J468" s="5"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5" t="s">
        <v>91</v>
      </c>
      <c r="S468" s="1" t="s">
        <v>758</v>
      </c>
    </row>
    <row r="469" spans="1:19" hidden="1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520</v>
      </c>
      <c r="E469" s="5" t="s">
        <v>415</v>
      </c>
      <c r="F469" s="1" t="s">
        <v>416</v>
      </c>
      <c r="G469" s="75" t="s">
        <v>69</v>
      </c>
      <c r="H469" s="5">
        <v>3</v>
      </c>
      <c r="I469" s="5" t="s">
        <v>5</v>
      </c>
      <c r="J469" s="5"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5" t="s">
        <v>5</v>
      </c>
      <c r="S469" s="1" t="s">
        <v>683</v>
      </c>
    </row>
    <row r="470" spans="1:19" hidden="1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520</v>
      </c>
      <c r="E470" s="5" t="s">
        <v>415</v>
      </c>
      <c r="F470" s="1" t="s">
        <v>416</v>
      </c>
      <c r="G470" s="75" t="s">
        <v>436</v>
      </c>
      <c r="H470" s="5">
        <v>1</v>
      </c>
      <c r="I470" s="5" t="s">
        <v>5</v>
      </c>
      <c r="J470" s="5"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5" t="s">
        <v>5</v>
      </c>
      <c r="S470" s="1" t="s">
        <v>683</v>
      </c>
    </row>
    <row r="471" spans="1:19" hidden="1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520</v>
      </c>
      <c r="E471" s="5" t="s">
        <v>415</v>
      </c>
      <c r="F471" s="1" t="s">
        <v>416</v>
      </c>
      <c r="G471" s="75" t="s">
        <v>66</v>
      </c>
      <c r="H471" s="5">
        <v>3</v>
      </c>
      <c r="I471" s="5" t="s">
        <v>5</v>
      </c>
      <c r="J471" s="5"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5" t="s">
        <v>5</v>
      </c>
      <c r="S471" s="1" t="s">
        <v>683</v>
      </c>
    </row>
    <row r="472" spans="1:19" hidden="1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521</v>
      </c>
      <c r="E472" s="5" t="s">
        <v>22</v>
      </c>
      <c r="F472" s="1" t="s">
        <v>23</v>
      </c>
      <c r="G472" s="93" t="s">
        <v>522</v>
      </c>
      <c r="H472" s="5">
        <v>1</v>
      </c>
      <c r="I472" s="5" t="s">
        <v>50</v>
      </c>
      <c r="J472" s="5"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5" t="s">
        <v>91</v>
      </c>
      <c r="S472" s="1" t="s">
        <v>758</v>
      </c>
    </row>
    <row r="473" spans="1:19" hidden="1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521</v>
      </c>
      <c r="E473" s="5" t="s">
        <v>22</v>
      </c>
      <c r="F473" s="1" t="s">
        <v>23</v>
      </c>
      <c r="G473" s="56" t="s">
        <v>523</v>
      </c>
      <c r="H473" s="5">
        <v>4</v>
      </c>
      <c r="I473" s="5" t="s">
        <v>518</v>
      </c>
      <c r="J473" s="5"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5" t="s">
        <v>91</v>
      </c>
      <c r="S473" s="1" t="s">
        <v>758</v>
      </c>
    </row>
    <row r="474" spans="1:19" hidden="1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531</v>
      </c>
      <c r="E474" s="5" t="s">
        <v>415</v>
      </c>
      <c r="F474" s="1" t="s">
        <v>416</v>
      </c>
      <c r="G474" s="75" t="s">
        <v>69</v>
      </c>
      <c r="H474" s="5">
        <v>3</v>
      </c>
      <c r="I474" s="5" t="s">
        <v>5</v>
      </c>
      <c r="J474" s="5"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5" t="s">
        <v>5</v>
      </c>
      <c r="S474" s="1" t="s">
        <v>686</v>
      </c>
    </row>
    <row r="475" spans="1:19" hidden="1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531</v>
      </c>
      <c r="E475" s="5" t="s">
        <v>415</v>
      </c>
      <c r="F475" s="1" t="s">
        <v>416</v>
      </c>
      <c r="G475" s="75" t="s">
        <v>436</v>
      </c>
      <c r="H475" s="5">
        <v>1</v>
      </c>
      <c r="I475" s="5" t="s">
        <v>5</v>
      </c>
      <c r="J475" s="5"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5" t="s">
        <v>5</v>
      </c>
      <c r="S475" s="1" t="s">
        <v>685</v>
      </c>
    </row>
    <row r="476" spans="1:19" hidden="1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531</v>
      </c>
      <c r="E476" s="5" t="s">
        <v>415</v>
      </c>
      <c r="F476" s="1" t="s">
        <v>416</v>
      </c>
      <c r="G476" s="75" t="s">
        <v>66</v>
      </c>
      <c r="H476" s="5">
        <v>3</v>
      </c>
      <c r="I476" s="5" t="s">
        <v>5</v>
      </c>
      <c r="J476" s="5"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5" t="s">
        <v>5</v>
      </c>
      <c r="S476" s="1" t="s">
        <v>685</v>
      </c>
    </row>
    <row r="477" spans="1:19" hidden="1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531</v>
      </c>
      <c r="E477" s="5" t="s">
        <v>415</v>
      </c>
      <c r="F477" s="1" t="s">
        <v>416</v>
      </c>
      <c r="G477" s="56" t="s">
        <v>524</v>
      </c>
      <c r="H477" s="5">
        <v>8</v>
      </c>
      <c r="I477" s="5" t="s">
        <v>5</v>
      </c>
      <c r="J477" s="5"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5" t="s">
        <v>5</v>
      </c>
      <c r="S477" s="1" t="s">
        <v>687</v>
      </c>
    </row>
    <row r="478" spans="1:19" hidden="1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538</v>
      </c>
      <c r="E478" s="5" t="s">
        <v>415</v>
      </c>
      <c r="F478" s="1" t="s">
        <v>416</v>
      </c>
      <c r="G478" s="56" t="s">
        <v>524</v>
      </c>
      <c r="H478" s="5">
        <v>2</v>
      </c>
      <c r="I478" s="5" t="s">
        <v>5</v>
      </c>
      <c r="J478" s="5"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5" t="s">
        <v>5</v>
      </c>
      <c r="S478" s="1" t="s">
        <v>747</v>
      </c>
    </row>
    <row r="479" spans="1:19" hidden="1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539</v>
      </c>
      <c r="E479" s="5" t="s">
        <v>415</v>
      </c>
      <c r="F479" s="1" t="s">
        <v>416</v>
      </c>
      <c r="G479" s="56" t="s">
        <v>524</v>
      </c>
      <c r="H479" s="5">
        <v>2</v>
      </c>
      <c r="I479" s="5" t="s">
        <v>5</v>
      </c>
      <c r="J479" s="5"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5" t="s">
        <v>5</v>
      </c>
      <c r="S479" s="1" t="s">
        <v>747</v>
      </c>
    </row>
    <row r="480" spans="1:19" hidden="1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539</v>
      </c>
      <c r="E480" s="5" t="s">
        <v>415</v>
      </c>
      <c r="F480" s="1" t="s">
        <v>416</v>
      </c>
      <c r="G480" s="57" t="s">
        <v>264</v>
      </c>
      <c r="H480" s="5">
        <v>1</v>
      </c>
      <c r="I480" s="5" t="s">
        <v>5</v>
      </c>
      <c r="J480" s="5"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5" t="s">
        <v>5</v>
      </c>
      <c r="S480" s="1" t="s">
        <v>747</v>
      </c>
    </row>
    <row r="481" spans="1:19" hidden="1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540</v>
      </c>
      <c r="E481" s="5" t="s">
        <v>6</v>
      </c>
      <c r="F481" s="1" t="s">
        <v>7</v>
      </c>
      <c r="G481" s="75" t="s">
        <v>69</v>
      </c>
      <c r="H481" s="5">
        <v>2</v>
      </c>
      <c r="I481" s="5" t="s">
        <v>5</v>
      </c>
      <c r="J481" s="5"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5" t="s">
        <v>5</v>
      </c>
      <c r="S481" s="1" t="s">
        <v>553</v>
      </c>
    </row>
    <row r="482" spans="1:19" ht="31" hidden="1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540</v>
      </c>
      <c r="E482" s="5" t="s">
        <v>6</v>
      </c>
      <c r="F482" s="1" t="s">
        <v>7</v>
      </c>
      <c r="G482" s="80" t="s">
        <v>542</v>
      </c>
      <c r="H482" s="5">
        <v>5</v>
      </c>
      <c r="I482" s="5" t="s">
        <v>5</v>
      </c>
      <c r="J482" s="5"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5" t="s">
        <v>5</v>
      </c>
      <c r="S482" s="1" t="s">
        <v>553</v>
      </c>
    </row>
    <row r="483" spans="1:19" hidden="1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541</v>
      </c>
      <c r="E483" s="5" t="s">
        <v>415</v>
      </c>
      <c r="F483" s="1" t="s">
        <v>416</v>
      </c>
      <c r="G483" s="75" t="s">
        <v>69</v>
      </c>
      <c r="H483" s="5">
        <v>5</v>
      </c>
      <c r="I483" s="5" t="s">
        <v>5</v>
      </c>
      <c r="J483" s="5"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5" t="s">
        <v>5</v>
      </c>
      <c r="S483" s="1" t="s">
        <v>748</v>
      </c>
    </row>
    <row r="484" spans="1:19" hidden="1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541</v>
      </c>
      <c r="E484" s="5" t="s">
        <v>415</v>
      </c>
      <c r="F484" s="1" t="s">
        <v>416</v>
      </c>
      <c r="G484" s="57" t="s">
        <v>542</v>
      </c>
      <c r="H484" s="5">
        <v>15</v>
      </c>
      <c r="I484" s="5" t="s">
        <v>5</v>
      </c>
      <c r="J484" s="5"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5" t="s">
        <v>5</v>
      </c>
      <c r="S484" s="11" t="s">
        <v>739</v>
      </c>
    </row>
    <row r="485" spans="1:19" ht="31" hidden="1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541</v>
      </c>
      <c r="E485" s="5" t="s">
        <v>415</v>
      </c>
      <c r="F485" s="1" t="s">
        <v>416</v>
      </c>
      <c r="G485" s="80" t="s">
        <v>543</v>
      </c>
      <c r="H485" s="5">
        <v>8</v>
      </c>
      <c r="I485" s="5" t="s">
        <v>5</v>
      </c>
      <c r="J485" s="5"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5" t="s">
        <v>5</v>
      </c>
      <c r="S485" s="1" t="s">
        <v>740</v>
      </c>
    </row>
    <row r="486" spans="1:19" hidden="1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541</v>
      </c>
      <c r="E486" s="5" t="s">
        <v>415</v>
      </c>
      <c r="F486" s="1" t="s">
        <v>416</v>
      </c>
      <c r="G486" s="75" t="s">
        <v>66</v>
      </c>
      <c r="H486" s="5">
        <v>5</v>
      </c>
      <c r="I486" s="5" t="s">
        <v>5</v>
      </c>
      <c r="J486" s="5"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5" t="s">
        <v>5</v>
      </c>
      <c r="S486" s="1" t="s">
        <v>741</v>
      </c>
    </row>
    <row r="487" spans="1:19" hidden="1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541</v>
      </c>
      <c r="E487" s="5" t="s">
        <v>415</v>
      </c>
      <c r="F487" s="1" t="s">
        <v>416</v>
      </c>
      <c r="G487" s="75" t="s">
        <v>436</v>
      </c>
      <c r="H487" s="5">
        <v>1</v>
      </c>
      <c r="I487" s="5" t="s">
        <v>5</v>
      </c>
      <c r="J487" s="5"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5" t="s">
        <v>5</v>
      </c>
      <c r="S487" s="1" t="s">
        <v>742</v>
      </c>
    </row>
    <row r="488" spans="1:19" hidden="1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541</v>
      </c>
      <c r="E488" s="5" t="s">
        <v>415</v>
      </c>
      <c r="F488" s="1" t="s">
        <v>416</v>
      </c>
      <c r="G488" s="75" t="s">
        <v>387</v>
      </c>
      <c r="H488" s="5">
        <v>4</v>
      </c>
      <c r="I488" s="5" t="s">
        <v>5</v>
      </c>
      <c r="J488" s="5"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5" t="s">
        <v>5</v>
      </c>
      <c r="S488" s="1" t="s">
        <v>742</v>
      </c>
    </row>
    <row r="489" spans="1:19" hidden="1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544</v>
      </c>
      <c r="E489" s="5" t="s">
        <v>63</v>
      </c>
      <c r="F489" s="1" t="s">
        <v>64</v>
      </c>
      <c r="G489" s="80" t="s">
        <v>309</v>
      </c>
      <c r="H489" s="5">
        <v>4</v>
      </c>
      <c r="I489" s="5" t="s">
        <v>50</v>
      </c>
      <c r="J489" s="5"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5" t="s">
        <v>91</v>
      </c>
      <c r="S489" s="1" t="s">
        <v>676</v>
      </c>
    </row>
    <row r="490" spans="1:19" hidden="1" x14ac:dyDescent="0.35">
      <c r="A490" s="4">
        <v>44561</v>
      </c>
      <c r="B490" s="5">
        <v>12</v>
      </c>
      <c r="C490" s="5">
        <v>2021</v>
      </c>
      <c r="D490" s="5" t="s">
        <v>544</v>
      </c>
      <c r="E490" s="5" t="s">
        <v>63</v>
      </c>
      <c r="F490" s="1" t="s">
        <v>64</v>
      </c>
      <c r="G490" s="75" t="s">
        <v>69</v>
      </c>
      <c r="H490" s="5">
        <v>1</v>
      </c>
      <c r="I490" s="5" t="s">
        <v>50</v>
      </c>
      <c r="J490" s="5"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5" t="s">
        <v>91</v>
      </c>
      <c r="S490" s="1" t="s">
        <v>676</v>
      </c>
    </row>
    <row r="491" spans="1:19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545</v>
      </c>
      <c r="E491" s="5" t="s">
        <v>406</v>
      </c>
      <c r="F491" s="1" t="s">
        <v>407</v>
      </c>
      <c r="G491" s="80" t="s">
        <v>309</v>
      </c>
      <c r="H491" s="5">
        <v>2</v>
      </c>
      <c r="I491" s="5" t="s">
        <v>5</v>
      </c>
      <c r="J491" s="5"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5" t="s">
        <v>5</v>
      </c>
      <c r="S491" s="1" t="s">
        <v>588</v>
      </c>
    </row>
    <row r="492" spans="1:19" x14ac:dyDescent="0.35">
      <c r="A492" s="4">
        <v>44561</v>
      </c>
      <c r="B492" s="5">
        <v>12</v>
      </c>
      <c r="C492" s="5">
        <v>2021</v>
      </c>
      <c r="D492" s="5" t="s">
        <v>545</v>
      </c>
      <c r="E492" s="5" t="s">
        <v>406</v>
      </c>
      <c r="F492" s="1" t="s">
        <v>407</v>
      </c>
      <c r="G492" s="80" t="s">
        <v>66</v>
      </c>
      <c r="H492" s="5">
        <v>4</v>
      </c>
      <c r="I492" s="5" t="s">
        <v>5</v>
      </c>
      <c r="J492" s="5"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5" t="s">
        <v>5</v>
      </c>
      <c r="S492" s="1" t="s">
        <v>588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545</v>
      </c>
      <c r="E493" s="5" t="s">
        <v>406</v>
      </c>
      <c r="F493" s="1" t="s">
        <v>407</v>
      </c>
      <c r="G493" s="11" t="s">
        <v>46</v>
      </c>
      <c r="H493" s="5">
        <v>1</v>
      </c>
      <c r="I493" s="5" t="s">
        <v>5</v>
      </c>
      <c r="J493" s="5"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5" t="s">
        <v>5</v>
      </c>
      <c r="S493" s="1" t="s">
        <v>588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545</v>
      </c>
      <c r="E494" s="5" t="s">
        <v>406</v>
      </c>
      <c r="F494" s="1" t="s">
        <v>407</v>
      </c>
      <c r="G494" s="11" t="s">
        <v>486</v>
      </c>
      <c r="H494" s="5">
        <v>1</v>
      </c>
      <c r="I494" s="5" t="s">
        <v>5</v>
      </c>
      <c r="J494" s="5"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5" t="s">
        <v>5</v>
      </c>
      <c r="S494" s="1" t="s">
        <v>588</v>
      </c>
    </row>
    <row r="495" spans="1:19" ht="15" hidden="1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555</v>
      </c>
      <c r="E495" s="5" t="s">
        <v>415</v>
      </c>
      <c r="F495" s="1" t="s">
        <v>416</v>
      </c>
      <c r="G495" s="11" t="s">
        <v>554</v>
      </c>
      <c r="H495" s="5">
        <v>3</v>
      </c>
      <c r="I495" s="5" t="s">
        <v>5</v>
      </c>
      <c r="J495" s="5"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5" t="s">
        <v>5</v>
      </c>
      <c r="S495" s="1" t="s">
        <v>743</v>
      </c>
    </row>
    <row r="496" spans="1:19" hidden="1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555</v>
      </c>
      <c r="E496" s="5" t="s">
        <v>415</v>
      </c>
      <c r="F496" s="1" t="s">
        <v>416</v>
      </c>
      <c r="G496" s="11" t="s">
        <v>542</v>
      </c>
      <c r="H496" s="5">
        <v>4</v>
      </c>
      <c r="I496" s="5" t="s">
        <v>5</v>
      </c>
      <c r="J496" s="5"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5" t="s">
        <v>5</v>
      </c>
      <c r="S496" s="1" t="s">
        <v>744</v>
      </c>
    </row>
    <row r="497" spans="1:19" hidden="1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555</v>
      </c>
      <c r="E497" s="5" t="s">
        <v>415</v>
      </c>
      <c r="F497" s="1" t="s">
        <v>416</v>
      </c>
      <c r="G497" s="11" t="s">
        <v>543</v>
      </c>
      <c r="H497" s="5">
        <v>2</v>
      </c>
      <c r="I497" s="5" t="s">
        <v>5</v>
      </c>
      <c r="J497" s="5"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5" t="s">
        <v>5</v>
      </c>
      <c r="S497" s="1" t="s">
        <v>744</v>
      </c>
    </row>
    <row r="498" spans="1:19" hidden="1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555</v>
      </c>
      <c r="E498" s="5" t="s">
        <v>415</v>
      </c>
      <c r="F498" s="1" t="s">
        <v>416</v>
      </c>
      <c r="G498" s="11" t="s">
        <v>66</v>
      </c>
      <c r="H498" s="5">
        <v>2</v>
      </c>
      <c r="I498" s="5" t="s">
        <v>5</v>
      </c>
      <c r="J498" s="5"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5" t="s">
        <v>5</v>
      </c>
      <c r="S498" s="1" t="s">
        <v>744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556</v>
      </c>
      <c r="E499" s="5" t="s">
        <v>406</v>
      </c>
      <c r="F499" s="1" t="s">
        <v>407</v>
      </c>
      <c r="G499" s="11" t="s">
        <v>624</v>
      </c>
      <c r="H499" s="5">
        <v>6</v>
      </c>
      <c r="I499" s="5" t="s">
        <v>5</v>
      </c>
      <c r="J499" s="5"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5" t="s">
        <v>5</v>
      </c>
      <c r="S499" s="1" t="s">
        <v>589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556</v>
      </c>
      <c r="E500" s="5" t="s">
        <v>406</v>
      </c>
      <c r="F500" s="1" t="s">
        <v>407</v>
      </c>
      <c r="G500" s="11" t="s">
        <v>298</v>
      </c>
      <c r="H500" s="5">
        <v>2</v>
      </c>
      <c r="I500" s="5" t="s">
        <v>5</v>
      </c>
      <c r="J500" s="5"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5" t="s">
        <v>5</v>
      </c>
      <c r="S500" s="1" t="s">
        <v>589</v>
      </c>
    </row>
    <row r="501" spans="1:19" hidden="1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557</v>
      </c>
      <c r="E501" s="5" t="s">
        <v>415</v>
      </c>
      <c r="F501" s="1" t="s">
        <v>416</v>
      </c>
      <c r="G501" s="11" t="s">
        <v>542</v>
      </c>
      <c r="H501" s="5">
        <v>3</v>
      </c>
      <c r="I501" s="5" t="s">
        <v>5</v>
      </c>
      <c r="J501" s="5"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5" t="s">
        <v>5</v>
      </c>
      <c r="S501" s="10" t="s">
        <v>585</v>
      </c>
    </row>
    <row r="502" spans="1:19" hidden="1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557</v>
      </c>
      <c r="E502" s="5" t="s">
        <v>415</v>
      </c>
      <c r="F502" s="1" t="s">
        <v>416</v>
      </c>
      <c r="G502" s="11" t="s">
        <v>543</v>
      </c>
      <c r="H502" s="5">
        <v>1</v>
      </c>
      <c r="I502" s="5" t="s">
        <v>5</v>
      </c>
      <c r="J502" s="5"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5" t="s">
        <v>5</v>
      </c>
      <c r="S502" s="10" t="s">
        <v>585</v>
      </c>
    </row>
    <row r="503" spans="1:19" hidden="1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558</v>
      </c>
      <c r="E503" s="5" t="s">
        <v>415</v>
      </c>
      <c r="F503" s="1" t="s">
        <v>416</v>
      </c>
      <c r="G503" s="11" t="s">
        <v>554</v>
      </c>
      <c r="H503" s="5">
        <v>2</v>
      </c>
      <c r="I503" s="5" t="s">
        <v>5</v>
      </c>
      <c r="J503" s="5"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5" t="s">
        <v>5</v>
      </c>
      <c r="S503" s="1" t="s">
        <v>744</v>
      </c>
    </row>
    <row r="504" spans="1:19" hidden="1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558</v>
      </c>
      <c r="E504" s="5" t="s">
        <v>415</v>
      </c>
      <c r="F504" s="1" t="s">
        <v>416</v>
      </c>
      <c r="G504" s="11" t="s">
        <v>542</v>
      </c>
      <c r="H504" s="5">
        <v>7</v>
      </c>
      <c r="I504" s="5" t="s">
        <v>5</v>
      </c>
      <c r="J504" s="5"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5" t="s">
        <v>5</v>
      </c>
      <c r="S504" s="1" t="s">
        <v>745</v>
      </c>
    </row>
    <row r="505" spans="1:19" hidden="1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558</v>
      </c>
      <c r="E505" s="5" t="s">
        <v>415</v>
      </c>
      <c r="F505" s="1" t="s">
        <v>416</v>
      </c>
      <c r="G505" s="11" t="s">
        <v>264</v>
      </c>
      <c r="H505" s="5">
        <v>1</v>
      </c>
      <c r="I505" s="5" t="s">
        <v>5</v>
      </c>
      <c r="J505" s="5"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5" t="s">
        <v>5</v>
      </c>
      <c r="S505" s="1" t="s">
        <v>746</v>
      </c>
    </row>
    <row r="506" spans="1:19" hidden="1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558</v>
      </c>
      <c r="E506" s="5" t="s">
        <v>415</v>
      </c>
      <c r="F506" s="1" t="s">
        <v>416</v>
      </c>
      <c r="G506" s="11" t="s">
        <v>543</v>
      </c>
      <c r="H506" s="5">
        <v>2</v>
      </c>
      <c r="I506" s="5" t="s">
        <v>5</v>
      </c>
      <c r="J506" s="5"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5" t="s">
        <v>5</v>
      </c>
      <c r="S506" s="1" t="s">
        <v>746</v>
      </c>
    </row>
    <row r="507" spans="1:19" hidden="1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558</v>
      </c>
      <c r="E507" s="5" t="s">
        <v>415</v>
      </c>
      <c r="F507" s="1" t="s">
        <v>416</v>
      </c>
      <c r="G507" s="11" t="s">
        <v>66</v>
      </c>
      <c r="H507" s="5">
        <v>2</v>
      </c>
      <c r="I507" s="5" t="s">
        <v>5</v>
      </c>
      <c r="J507" s="5"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5" t="s">
        <v>5</v>
      </c>
      <c r="S507" s="1" t="s">
        <v>746</v>
      </c>
    </row>
    <row r="508" spans="1:19" ht="124" hidden="1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559</v>
      </c>
      <c r="E508" s="5" t="s">
        <v>19</v>
      </c>
      <c r="F508" s="1" t="s">
        <v>20</v>
      </c>
      <c r="G508" s="11" t="s">
        <v>554</v>
      </c>
      <c r="H508" s="5">
        <v>3</v>
      </c>
      <c r="I508" s="5" t="s">
        <v>72</v>
      </c>
      <c r="J508" s="5"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5" t="s">
        <v>91</v>
      </c>
      <c r="S508" s="40" t="s">
        <v>635</v>
      </c>
    </row>
    <row r="509" spans="1:19" hidden="1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559</v>
      </c>
      <c r="E509" s="5" t="s">
        <v>19</v>
      </c>
      <c r="F509" s="1" t="s">
        <v>20</v>
      </c>
      <c r="G509" s="11" t="s">
        <v>560</v>
      </c>
      <c r="H509" s="5">
        <v>1</v>
      </c>
      <c r="I509" s="5" t="s">
        <v>72</v>
      </c>
      <c r="J509" s="5"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5" t="s">
        <v>91</v>
      </c>
      <c r="S509" s="1" t="s">
        <v>636</v>
      </c>
    </row>
    <row r="510" spans="1:19" hidden="1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559</v>
      </c>
      <c r="E510" s="5" t="s">
        <v>19</v>
      </c>
      <c r="F510" s="1" t="s">
        <v>20</v>
      </c>
      <c r="G510" s="11" t="s">
        <v>17</v>
      </c>
      <c r="H510" s="5">
        <v>6</v>
      </c>
      <c r="I510" s="5" t="s">
        <v>72</v>
      </c>
      <c r="J510" s="5"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5" t="s">
        <v>91</v>
      </c>
      <c r="S510" s="1" t="s">
        <v>637</v>
      </c>
    </row>
    <row r="511" spans="1:19" hidden="1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559</v>
      </c>
      <c r="E511" s="5" t="s">
        <v>19</v>
      </c>
      <c r="F511" s="1" t="s">
        <v>20</v>
      </c>
      <c r="G511" s="11" t="s">
        <v>183</v>
      </c>
      <c r="H511" s="5">
        <v>2</v>
      </c>
      <c r="I511" s="5" t="s">
        <v>72</v>
      </c>
      <c r="J511" s="5"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5" t="s">
        <v>91</v>
      </c>
      <c r="S511" s="1" t="s">
        <v>638</v>
      </c>
    </row>
    <row r="512" spans="1:19" hidden="1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561</v>
      </c>
      <c r="E512" s="5" t="s">
        <v>63</v>
      </c>
      <c r="F512" s="1" t="s">
        <v>64</v>
      </c>
      <c r="G512" s="11" t="s">
        <v>562</v>
      </c>
      <c r="H512" s="5">
        <v>4</v>
      </c>
      <c r="I512" s="5" t="s">
        <v>50</v>
      </c>
      <c r="J512" s="5"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5" t="s">
        <v>91</v>
      </c>
      <c r="S512" s="1" t="s">
        <v>759</v>
      </c>
    </row>
    <row r="513" spans="1:19" hidden="1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561</v>
      </c>
      <c r="E513" s="5" t="s">
        <v>63</v>
      </c>
      <c r="F513" s="1" t="s">
        <v>64</v>
      </c>
      <c r="G513" s="11" t="s">
        <v>563</v>
      </c>
      <c r="H513" s="5">
        <v>20</v>
      </c>
      <c r="I513" s="5" t="s">
        <v>50</v>
      </c>
      <c r="J513" s="5"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5" t="s">
        <v>91</v>
      </c>
      <c r="S513" s="1" t="s">
        <v>759</v>
      </c>
    </row>
    <row r="514" spans="1:19" hidden="1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561</v>
      </c>
      <c r="E514" s="5" t="s">
        <v>63</v>
      </c>
      <c r="F514" s="1" t="s">
        <v>64</v>
      </c>
      <c r="G514" s="11" t="s">
        <v>66</v>
      </c>
      <c r="H514" s="5">
        <v>10</v>
      </c>
      <c r="I514" s="5" t="s">
        <v>50</v>
      </c>
      <c r="J514" s="5"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5" t="s">
        <v>91</v>
      </c>
      <c r="S514" s="1" t="s">
        <v>759</v>
      </c>
    </row>
    <row r="515" spans="1:19" hidden="1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561</v>
      </c>
      <c r="E515" s="5" t="s">
        <v>63</v>
      </c>
      <c r="F515" s="1" t="s">
        <v>64</v>
      </c>
      <c r="G515" s="11" t="s">
        <v>387</v>
      </c>
      <c r="H515" s="5">
        <v>4</v>
      </c>
      <c r="I515" s="5" t="s">
        <v>50</v>
      </c>
      <c r="J515" s="5"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5" t="s">
        <v>91</v>
      </c>
      <c r="S515" s="1" t="s">
        <v>759</v>
      </c>
    </row>
    <row r="516" spans="1:19" hidden="1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561</v>
      </c>
      <c r="E516" s="5" t="s">
        <v>63</v>
      </c>
      <c r="F516" s="1" t="s">
        <v>64</v>
      </c>
      <c r="G516" s="11" t="s">
        <v>243</v>
      </c>
      <c r="H516" s="5">
        <v>1</v>
      </c>
      <c r="I516" s="5" t="s">
        <v>50</v>
      </c>
      <c r="J516" s="5"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5" t="s">
        <v>91</v>
      </c>
      <c r="S516" s="1" t="s">
        <v>759</v>
      </c>
    </row>
    <row r="517" spans="1:19" hidden="1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561</v>
      </c>
      <c r="E517" s="5" t="s">
        <v>63</v>
      </c>
      <c r="F517" s="1" t="s">
        <v>64</v>
      </c>
      <c r="G517" s="11" t="s">
        <v>302</v>
      </c>
      <c r="H517" s="5">
        <v>4</v>
      </c>
      <c r="I517" s="5" t="s">
        <v>50</v>
      </c>
      <c r="J517" s="5"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5" t="s">
        <v>91</v>
      </c>
      <c r="S517" s="1" t="s">
        <v>759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566</v>
      </c>
      <c r="E518" s="5" t="s">
        <v>406</v>
      </c>
      <c r="F518" s="1" t="s">
        <v>407</v>
      </c>
      <c r="G518" s="11" t="s">
        <v>309</v>
      </c>
      <c r="H518" s="5">
        <v>2</v>
      </c>
      <c r="I518" s="5" t="s">
        <v>5</v>
      </c>
      <c r="J518" s="5"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5" t="s">
        <v>5</v>
      </c>
      <c r="S518" s="1" t="s">
        <v>587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566</v>
      </c>
      <c r="E519" s="5" t="s">
        <v>406</v>
      </c>
      <c r="F519" s="1" t="s">
        <v>407</v>
      </c>
      <c r="G519" s="11" t="s">
        <v>486</v>
      </c>
      <c r="H519" s="5">
        <v>2</v>
      </c>
      <c r="I519" s="5" t="s">
        <v>5</v>
      </c>
      <c r="J519" s="5"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5" t="s">
        <v>5</v>
      </c>
      <c r="S519" s="1" t="s">
        <v>587</v>
      </c>
    </row>
    <row r="520" spans="1:19" hidden="1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567</v>
      </c>
      <c r="E520" s="5" t="s">
        <v>415</v>
      </c>
      <c r="F520" s="1" t="s">
        <v>416</v>
      </c>
      <c r="G520" s="11" t="s">
        <v>554</v>
      </c>
      <c r="H520" s="5">
        <v>8</v>
      </c>
      <c r="I520" s="5" t="s">
        <v>5</v>
      </c>
      <c r="J520" s="5"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5" t="s">
        <v>5</v>
      </c>
      <c r="S520" s="1" t="s">
        <v>749</v>
      </c>
    </row>
    <row r="521" spans="1:19" hidden="1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567</v>
      </c>
      <c r="E521" s="5" t="s">
        <v>415</v>
      </c>
      <c r="F521" s="1" t="s">
        <v>416</v>
      </c>
      <c r="G521" s="11" t="s">
        <v>564</v>
      </c>
      <c r="H521" s="5">
        <v>11</v>
      </c>
      <c r="I521" s="5" t="s">
        <v>5</v>
      </c>
      <c r="J521" s="5"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5" t="s">
        <v>5</v>
      </c>
      <c r="S521" s="1" t="s">
        <v>750</v>
      </c>
    </row>
    <row r="522" spans="1:19" hidden="1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567</v>
      </c>
      <c r="E522" s="5" t="s">
        <v>415</v>
      </c>
      <c r="F522" s="1" t="s">
        <v>416</v>
      </c>
      <c r="G522" s="11" t="s">
        <v>565</v>
      </c>
      <c r="H522" s="5">
        <v>11</v>
      </c>
      <c r="I522" s="5" t="s">
        <v>5</v>
      </c>
      <c r="J522" s="5"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5" t="s">
        <v>5</v>
      </c>
      <c r="S522" s="1" t="s">
        <v>828</v>
      </c>
    </row>
    <row r="523" spans="1:19" hidden="1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567</v>
      </c>
      <c r="E523" s="5" t="s">
        <v>415</v>
      </c>
      <c r="F523" s="1" t="s">
        <v>416</v>
      </c>
      <c r="G523" s="11" t="s">
        <v>436</v>
      </c>
      <c r="H523" s="5">
        <v>1</v>
      </c>
      <c r="I523" s="5" t="s">
        <v>5</v>
      </c>
      <c r="J523" s="5"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5" t="s">
        <v>5</v>
      </c>
      <c r="S523" s="1" t="s">
        <v>827</v>
      </c>
    </row>
    <row r="524" spans="1:19" hidden="1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567</v>
      </c>
      <c r="E524" s="5" t="s">
        <v>415</v>
      </c>
      <c r="F524" s="1" t="s">
        <v>416</v>
      </c>
      <c r="G524" s="11" t="s">
        <v>66</v>
      </c>
      <c r="H524" s="5">
        <v>8</v>
      </c>
      <c r="I524" s="5" t="s">
        <v>5</v>
      </c>
      <c r="J524" s="5"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5" t="s">
        <v>5</v>
      </c>
      <c r="S524" s="1" t="s">
        <v>827</v>
      </c>
    </row>
    <row r="525" spans="1:19" hidden="1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568</v>
      </c>
      <c r="E525" s="5" t="s">
        <v>22</v>
      </c>
      <c r="F525" s="1" t="s">
        <v>23</v>
      </c>
      <c r="G525" s="11" t="s">
        <v>569</v>
      </c>
      <c r="H525" s="5">
        <v>2</v>
      </c>
      <c r="I525" s="5" t="s">
        <v>50</v>
      </c>
      <c r="J525" s="5"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5" t="s">
        <v>91</v>
      </c>
      <c r="S525" s="1" t="s">
        <v>826</v>
      </c>
    </row>
    <row r="526" spans="1:19" hidden="1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568</v>
      </c>
      <c r="E526" s="5" t="s">
        <v>22</v>
      </c>
      <c r="F526" s="1" t="s">
        <v>23</v>
      </c>
      <c r="G526" s="11" t="s">
        <v>564</v>
      </c>
      <c r="H526" s="5">
        <v>2</v>
      </c>
      <c r="I526" s="5" t="s">
        <v>50</v>
      </c>
      <c r="J526" s="5"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5" t="s">
        <v>91</v>
      </c>
      <c r="S526" s="1" t="s">
        <v>826</v>
      </c>
    </row>
    <row r="527" spans="1:19" hidden="1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568</v>
      </c>
      <c r="E527" s="5" t="s">
        <v>22</v>
      </c>
      <c r="F527" s="1" t="s">
        <v>23</v>
      </c>
      <c r="G527" s="11" t="s">
        <v>243</v>
      </c>
      <c r="H527" s="5">
        <v>1</v>
      </c>
      <c r="I527" s="5" t="s">
        <v>50</v>
      </c>
      <c r="J527" s="5"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5" t="s">
        <v>91</v>
      </c>
      <c r="S527" s="1" t="s">
        <v>826</v>
      </c>
    </row>
    <row r="528" spans="1:19" hidden="1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568</v>
      </c>
      <c r="E528" s="5" t="s">
        <v>22</v>
      </c>
      <c r="F528" s="1" t="s">
        <v>23</v>
      </c>
      <c r="G528" s="11" t="s">
        <v>387</v>
      </c>
      <c r="H528" s="5">
        <v>4</v>
      </c>
      <c r="I528" s="5" t="s">
        <v>50</v>
      </c>
      <c r="J528" s="5"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5" t="s">
        <v>91</v>
      </c>
      <c r="S528" s="1" t="s">
        <v>826</v>
      </c>
    </row>
    <row r="529" spans="1:19" hidden="1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568</v>
      </c>
      <c r="E529" s="5" t="s">
        <v>22</v>
      </c>
      <c r="F529" s="1" t="s">
        <v>23</v>
      </c>
      <c r="G529" s="11" t="s">
        <v>44</v>
      </c>
      <c r="H529" s="5">
        <v>2</v>
      </c>
      <c r="I529" s="5" t="s">
        <v>50</v>
      </c>
      <c r="J529" s="5"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5" t="s">
        <v>91</v>
      </c>
      <c r="S529" s="1" t="s">
        <v>826</v>
      </c>
    </row>
    <row r="530" spans="1:19" hidden="1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568</v>
      </c>
      <c r="E530" s="5" t="s">
        <v>22</v>
      </c>
      <c r="F530" s="1" t="s">
        <v>23</v>
      </c>
      <c r="G530" s="11" t="s">
        <v>560</v>
      </c>
      <c r="H530" s="5">
        <v>1</v>
      </c>
      <c r="I530" s="5" t="s">
        <v>50</v>
      </c>
      <c r="J530" s="5"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5" t="s">
        <v>91</v>
      </c>
      <c r="S530" s="1" t="s">
        <v>826</v>
      </c>
    </row>
    <row r="531" spans="1:19" hidden="1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570</v>
      </c>
      <c r="E531" s="5" t="s">
        <v>22</v>
      </c>
      <c r="F531" s="1" t="s">
        <v>23</v>
      </c>
      <c r="G531" s="11" t="s">
        <v>560</v>
      </c>
      <c r="H531" s="5">
        <v>4</v>
      </c>
      <c r="I531" s="5" t="s">
        <v>50</v>
      </c>
      <c r="J531" s="5"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5" t="s">
        <v>91</v>
      </c>
      <c r="S531" s="1" t="s">
        <v>826</v>
      </c>
    </row>
    <row r="532" spans="1:19" hidden="1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570</v>
      </c>
      <c r="E532" s="5" t="s">
        <v>22</v>
      </c>
      <c r="F532" s="1" t="s">
        <v>23</v>
      </c>
      <c r="G532" s="11" t="s">
        <v>66</v>
      </c>
      <c r="H532" s="5">
        <v>1</v>
      </c>
      <c r="I532" s="5" t="s">
        <v>50</v>
      </c>
      <c r="J532" s="5"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5" t="s">
        <v>91</v>
      </c>
      <c r="S532" s="1" t="s">
        <v>826</v>
      </c>
    </row>
    <row r="533" spans="1:19" hidden="1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571</v>
      </c>
      <c r="E533" s="5" t="s">
        <v>22</v>
      </c>
      <c r="F533" s="1" t="s">
        <v>23</v>
      </c>
      <c r="G533" s="11" t="s">
        <v>99</v>
      </c>
      <c r="H533" s="5">
        <v>3</v>
      </c>
      <c r="I533" s="5" t="s">
        <v>50</v>
      </c>
      <c r="J533" s="5"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5" t="s">
        <v>91</v>
      </c>
      <c r="S533" s="1" t="s">
        <v>826</v>
      </c>
    </row>
    <row r="534" spans="1:19" hidden="1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571</v>
      </c>
      <c r="E534" s="5" t="s">
        <v>22</v>
      </c>
      <c r="F534" s="1" t="s">
        <v>23</v>
      </c>
      <c r="G534" s="11" t="s">
        <v>341</v>
      </c>
      <c r="H534" s="5">
        <v>1</v>
      </c>
      <c r="I534" s="5" t="s">
        <v>50</v>
      </c>
      <c r="J534" s="5"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5" t="s">
        <v>91</v>
      </c>
      <c r="S534" s="1" t="s">
        <v>826</v>
      </c>
    </row>
    <row r="535" spans="1:19" hidden="1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571</v>
      </c>
      <c r="E535" s="5" t="s">
        <v>22</v>
      </c>
      <c r="F535" s="1" t="s">
        <v>23</v>
      </c>
      <c r="G535" s="11" t="s">
        <v>572</v>
      </c>
      <c r="H535" s="5">
        <v>1</v>
      </c>
      <c r="I535" s="5" t="s">
        <v>50</v>
      </c>
      <c r="J535" s="5"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5" t="s">
        <v>91</v>
      </c>
      <c r="S535" s="1" t="s">
        <v>826</v>
      </c>
    </row>
    <row r="536" spans="1:19" hidden="1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573</v>
      </c>
      <c r="E536" s="5" t="s">
        <v>415</v>
      </c>
      <c r="F536" s="1" t="s">
        <v>416</v>
      </c>
      <c r="G536" s="11" t="s">
        <v>554</v>
      </c>
      <c r="H536" s="5">
        <v>3</v>
      </c>
      <c r="I536" s="5" t="s">
        <v>5</v>
      </c>
      <c r="J536" s="5"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5" t="s">
        <v>5</v>
      </c>
      <c r="S536" s="1" t="s">
        <v>827</v>
      </c>
    </row>
    <row r="537" spans="1:19" hidden="1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573</v>
      </c>
      <c r="E537" s="5" t="s">
        <v>415</v>
      </c>
      <c r="F537" s="1" t="s">
        <v>416</v>
      </c>
      <c r="G537" s="11" t="s">
        <v>564</v>
      </c>
      <c r="H537" s="5">
        <v>4</v>
      </c>
      <c r="I537" s="5" t="s">
        <v>5</v>
      </c>
      <c r="J537" s="5"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5" t="s">
        <v>5</v>
      </c>
      <c r="S537" s="1" t="s">
        <v>827</v>
      </c>
    </row>
    <row r="538" spans="1:19" hidden="1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573</v>
      </c>
      <c r="E538" s="5" t="s">
        <v>415</v>
      </c>
      <c r="F538" s="1" t="s">
        <v>416</v>
      </c>
      <c r="G538" s="11" t="s">
        <v>565</v>
      </c>
      <c r="H538" s="5">
        <v>5</v>
      </c>
      <c r="I538" s="5" t="s">
        <v>5</v>
      </c>
      <c r="J538" s="5"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5" t="s">
        <v>5</v>
      </c>
      <c r="S538" s="1" t="s">
        <v>827</v>
      </c>
    </row>
    <row r="539" spans="1:19" hidden="1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573</v>
      </c>
      <c r="E539" s="5" t="s">
        <v>415</v>
      </c>
      <c r="F539" s="1" t="s">
        <v>416</v>
      </c>
      <c r="G539" s="11" t="s">
        <v>436</v>
      </c>
      <c r="H539" s="5">
        <v>1</v>
      </c>
      <c r="I539" s="5" t="s">
        <v>5</v>
      </c>
      <c r="J539" s="5"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5" t="s">
        <v>5</v>
      </c>
      <c r="S539" s="1" t="s">
        <v>827</v>
      </c>
    </row>
    <row r="540" spans="1:19" hidden="1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573</v>
      </c>
      <c r="E540" s="5" t="s">
        <v>415</v>
      </c>
      <c r="F540" s="1" t="s">
        <v>416</v>
      </c>
      <c r="G540" s="11" t="s">
        <v>66</v>
      </c>
      <c r="H540" s="5">
        <v>2</v>
      </c>
      <c r="I540" s="5" t="s">
        <v>5</v>
      </c>
      <c r="J540" s="5"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5" t="s">
        <v>5</v>
      </c>
      <c r="S540" s="1" t="s">
        <v>827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574</v>
      </c>
      <c r="E541" s="5" t="s">
        <v>406</v>
      </c>
      <c r="F541" s="1" t="s">
        <v>407</v>
      </c>
      <c r="G541" s="11" t="s">
        <v>569</v>
      </c>
      <c r="H541" s="5">
        <v>1</v>
      </c>
      <c r="I541" s="5" t="s">
        <v>5</v>
      </c>
      <c r="J541" s="5"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5" t="s">
        <v>5</v>
      </c>
      <c r="S541" s="1" t="s">
        <v>591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574</v>
      </c>
      <c r="E542" s="5" t="s">
        <v>406</v>
      </c>
      <c r="F542" s="1" t="s">
        <v>407</v>
      </c>
      <c r="G542" s="11" t="s">
        <v>486</v>
      </c>
      <c r="H542" s="5">
        <v>1</v>
      </c>
      <c r="I542" s="5" t="s">
        <v>5</v>
      </c>
      <c r="J542" s="5"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5" t="s">
        <v>5</v>
      </c>
      <c r="S542" s="1" t="s">
        <v>591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574</v>
      </c>
      <c r="E543" s="5" t="s">
        <v>406</v>
      </c>
      <c r="F543" s="1" t="s">
        <v>407</v>
      </c>
      <c r="G543" s="11" t="s">
        <v>575</v>
      </c>
      <c r="H543" s="5">
        <v>1</v>
      </c>
      <c r="I543" s="5" t="s">
        <v>5</v>
      </c>
      <c r="J543" s="5"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5" t="s">
        <v>5</v>
      </c>
      <c r="S543" s="1" t="s">
        <v>591</v>
      </c>
    </row>
    <row r="544" spans="1:19" hidden="1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576</v>
      </c>
      <c r="E544" s="5" t="s">
        <v>63</v>
      </c>
      <c r="F544" s="1" t="s">
        <v>64</v>
      </c>
      <c r="G544" s="11" t="s">
        <v>309</v>
      </c>
      <c r="H544" s="5">
        <v>6</v>
      </c>
      <c r="I544" s="5" t="s">
        <v>50</v>
      </c>
      <c r="J544" s="5"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5" t="s">
        <v>91</v>
      </c>
      <c r="S544" s="1" t="s">
        <v>759</v>
      </c>
    </row>
    <row r="545" spans="1:19" hidden="1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576</v>
      </c>
      <c r="E545" s="5" t="s">
        <v>63</v>
      </c>
      <c r="F545" s="1" t="s">
        <v>64</v>
      </c>
      <c r="G545" s="11" t="s">
        <v>66</v>
      </c>
      <c r="H545" s="5">
        <v>10</v>
      </c>
      <c r="I545" s="5" t="s">
        <v>50</v>
      </c>
      <c r="J545" s="5"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5" t="s">
        <v>91</v>
      </c>
      <c r="S545" s="1" t="s">
        <v>759</v>
      </c>
    </row>
    <row r="546" spans="1:19" hidden="1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576</v>
      </c>
      <c r="E546" s="5" t="s">
        <v>63</v>
      </c>
      <c r="F546" s="1" t="s">
        <v>64</v>
      </c>
      <c r="G546" s="11" t="s">
        <v>387</v>
      </c>
      <c r="H546" s="5">
        <v>4</v>
      </c>
      <c r="I546" s="5" t="s">
        <v>50</v>
      </c>
      <c r="J546" s="5"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5" t="s">
        <v>91</v>
      </c>
      <c r="S546" s="1" t="s">
        <v>759</v>
      </c>
    </row>
    <row r="547" spans="1:19" hidden="1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576</v>
      </c>
      <c r="E547" s="5" t="s">
        <v>63</v>
      </c>
      <c r="F547" s="1" t="s">
        <v>64</v>
      </c>
      <c r="G547" s="11" t="s">
        <v>243</v>
      </c>
      <c r="H547" s="5">
        <v>1</v>
      </c>
      <c r="I547" s="5" t="s">
        <v>50</v>
      </c>
      <c r="J547" s="5"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5" t="s">
        <v>91</v>
      </c>
      <c r="S547" s="1" t="s">
        <v>759</v>
      </c>
    </row>
    <row r="548" spans="1:19" hidden="1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577</v>
      </c>
      <c r="E548" s="5" t="s">
        <v>42</v>
      </c>
      <c r="F548" s="1" t="s">
        <v>43</v>
      </c>
      <c r="G548" s="11" t="s">
        <v>569</v>
      </c>
      <c r="H548" s="5">
        <v>1</v>
      </c>
      <c r="I548" s="5" t="s">
        <v>5</v>
      </c>
      <c r="J548" s="5"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5" t="s">
        <v>5</v>
      </c>
      <c r="S548" s="1" t="s">
        <v>627</v>
      </c>
    </row>
    <row r="549" spans="1:19" hidden="1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577</v>
      </c>
      <c r="E549" s="5" t="s">
        <v>22</v>
      </c>
      <c r="F549" s="1" t="s">
        <v>43</v>
      </c>
      <c r="G549" s="11" t="s">
        <v>560</v>
      </c>
      <c r="H549" s="5">
        <v>1</v>
      </c>
      <c r="I549" s="5" t="s">
        <v>5</v>
      </c>
      <c r="J549" s="5"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5" t="s">
        <v>5</v>
      </c>
      <c r="S549" s="1" t="s">
        <v>627</v>
      </c>
    </row>
    <row r="550" spans="1:19" hidden="1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578</v>
      </c>
      <c r="E550" s="5" t="s">
        <v>22</v>
      </c>
      <c r="F550" s="1" t="s">
        <v>23</v>
      </c>
      <c r="G550" s="11" t="s">
        <v>569</v>
      </c>
      <c r="H550" s="5">
        <v>5</v>
      </c>
      <c r="I550" s="5" t="s">
        <v>50</v>
      </c>
      <c r="J550" s="5"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5" t="s">
        <v>91</v>
      </c>
      <c r="S550" s="1" t="s">
        <v>826</v>
      </c>
    </row>
    <row r="551" spans="1:19" hidden="1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578</v>
      </c>
      <c r="E551" s="5" t="s">
        <v>22</v>
      </c>
      <c r="F551" s="1" t="s">
        <v>23</v>
      </c>
      <c r="G551" s="11" t="s">
        <v>579</v>
      </c>
      <c r="H551" s="5">
        <v>1</v>
      </c>
      <c r="I551" s="5" t="s">
        <v>50</v>
      </c>
      <c r="J551" s="5"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5" t="s">
        <v>91</v>
      </c>
      <c r="S551" s="1" t="s">
        <v>826</v>
      </c>
    </row>
    <row r="552" spans="1:19" hidden="1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578</v>
      </c>
      <c r="E552" s="5" t="s">
        <v>22</v>
      </c>
      <c r="F552" s="1" t="s">
        <v>23</v>
      </c>
      <c r="G552" s="11" t="s">
        <v>560</v>
      </c>
      <c r="H552" s="5">
        <v>5</v>
      </c>
      <c r="I552" s="5" t="s">
        <v>50</v>
      </c>
      <c r="J552" s="5"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5" t="s">
        <v>91</v>
      </c>
      <c r="S552" s="1" t="s">
        <v>826</v>
      </c>
    </row>
    <row r="553" spans="1:19" hidden="1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578</v>
      </c>
      <c r="E553" s="5" t="s">
        <v>22</v>
      </c>
      <c r="F553" s="1" t="s">
        <v>23</v>
      </c>
      <c r="G553" s="11" t="s">
        <v>486</v>
      </c>
      <c r="H553" s="5">
        <v>3</v>
      </c>
      <c r="I553" s="5" t="s">
        <v>50</v>
      </c>
      <c r="J553" s="5"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5" t="s">
        <v>91</v>
      </c>
      <c r="S553" s="1" t="s">
        <v>826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610</v>
      </c>
      <c r="E554" s="5" t="s">
        <v>406</v>
      </c>
      <c r="F554" s="1" t="s">
        <v>407</v>
      </c>
      <c r="G554" s="11" t="s">
        <v>569</v>
      </c>
      <c r="H554" s="5">
        <v>2</v>
      </c>
      <c r="I554" s="5" t="s">
        <v>5</v>
      </c>
      <c r="J554" s="5"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5" t="s">
        <v>91</v>
      </c>
      <c r="S554" s="1" t="s">
        <v>628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610</v>
      </c>
      <c r="E555" s="5" t="s">
        <v>406</v>
      </c>
      <c r="F555" s="1" t="s">
        <v>407</v>
      </c>
      <c r="G555" s="11" t="s">
        <v>486</v>
      </c>
      <c r="H555" s="5">
        <v>3</v>
      </c>
      <c r="I555" s="5" t="s">
        <v>5</v>
      </c>
      <c r="J555" s="5"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5" t="s">
        <v>91</v>
      </c>
      <c r="S555" s="1" t="s">
        <v>628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610</v>
      </c>
      <c r="E556" s="5" t="s">
        <v>406</v>
      </c>
      <c r="F556" s="1" t="s">
        <v>407</v>
      </c>
      <c r="G556" s="11" t="s">
        <v>17</v>
      </c>
      <c r="H556" s="5">
        <v>1</v>
      </c>
      <c r="I556" s="5" t="s">
        <v>5</v>
      </c>
      <c r="J556" s="5"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5" t="s">
        <v>91</v>
      </c>
      <c r="S556" s="1" t="s">
        <v>628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610</v>
      </c>
      <c r="E557" s="5" t="s">
        <v>406</v>
      </c>
      <c r="F557" s="1" t="s">
        <v>407</v>
      </c>
      <c r="G557" s="11" t="s">
        <v>298</v>
      </c>
      <c r="H557" s="5">
        <v>2</v>
      </c>
      <c r="I557" s="5" t="s">
        <v>5</v>
      </c>
      <c r="J557" s="5"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5" t="s">
        <v>91</v>
      </c>
      <c r="S557" s="1" t="s">
        <v>628</v>
      </c>
    </row>
    <row r="558" spans="1:19" hidden="1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611</v>
      </c>
      <c r="E558" s="5" t="s">
        <v>22</v>
      </c>
      <c r="F558" s="1" t="s">
        <v>23</v>
      </c>
      <c r="G558" s="11" t="s">
        <v>387</v>
      </c>
      <c r="H558" s="5">
        <v>4</v>
      </c>
      <c r="I558" s="5" t="s">
        <v>50</v>
      </c>
      <c r="J558" s="5"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5" t="s">
        <v>91</v>
      </c>
      <c r="S558" s="1" t="s">
        <v>861</v>
      </c>
    </row>
    <row r="559" spans="1:19" hidden="1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611</v>
      </c>
      <c r="E559" s="5" t="s">
        <v>22</v>
      </c>
      <c r="F559" s="1" t="s">
        <v>23</v>
      </c>
      <c r="G559" s="11" t="s">
        <v>560</v>
      </c>
      <c r="H559" s="5">
        <v>4</v>
      </c>
      <c r="I559" s="5" t="s">
        <v>50</v>
      </c>
      <c r="J559" s="5"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5" t="s">
        <v>91</v>
      </c>
      <c r="S559" s="1" t="s">
        <v>861</v>
      </c>
    </row>
    <row r="560" spans="1:19" hidden="1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612</v>
      </c>
      <c r="E560" s="5" t="s">
        <v>63</v>
      </c>
      <c r="F560" s="1" t="s">
        <v>64</v>
      </c>
      <c r="G560" s="11" t="s">
        <v>562</v>
      </c>
      <c r="H560" s="5">
        <v>6</v>
      </c>
      <c r="I560" s="5" t="s">
        <v>50</v>
      </c>
      <c r="J560" s="5"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5" t="s">
        <v>91</v>
      </c>
      <c r="S560" s="1" t="s">
        <v>822</v>
      </c>
    </row>
    <row r="561" spans="1:19" hidden="1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612</v>
      </c>
      <c r="E561" s="5" t="s">
        <v>63</v>
      </c>
      <c r="F561" s="1" t="s">
        <v>64</v>
      </c>
      <c r="G561" s="11" t="s">
        <v>622</v>
      </c>
      <c r="H561" s="5">
        <v>5</v>
      </c>
      <c r="I561" s="5" t="s">
        <v>50</v>
      </c>
      <c r="J561" s="5"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5" t="s">
        <v>91</v>
      </c>
      <c r="S561" s="1" t="s">
        <v>822</v>
      </c>
    </row>
    <row r="562" spans="1:19" hidden="1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612</v>
      </c>
      <c r="E562" s="5" t="s">
        <v>63</v>
      </c>
      <c r="F562" s="1" t="s">
        <v>64</v>
      </c>
      <c r="G562" s="11" t="s">
        <v>66</v>
      </c>
      <c r="H562" s="5">
        <v>5</v>
      </c>
      <c r="I562" s="5" t="s">
        <v>50</v>
      </c>
      <c r="J562" s="5"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5" t="s">
        <v>91</v>
      </c>
      <c r="S562" s="1" t="s">
        <v>822</v>
      </c>
    </row>
    <row r="563" spans="1:19" hidden="1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612</v>
      </c>
      <c r="E563" s="5" t="s">
        <v>63</v>
      </c>
      <c r="F563" s="1" t="s">
        <v>64</v>
      </c>
      <c r="G563" s="11" t="s">
        <v>623</v>
      </c>
      <c r="H563" s="5">
        <v>1</v>
      </c>
      <c r="I563" s="5" t="s">
        <v>50</v>
      </c>
      <c r="J563" s="5"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5" t="s">
        <v>91</v>
      </c>
      <c r="S563" s="1" t="s">
        <v>822</v>
      </c>
    </row>
    <row r="564" spans="1:19" hidden="1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612</v>
      </c>
      <c r="E564" s="5" t="s">
        <v>63</v>
      </c>
      <c r="F564" s="1" t="s">
        <v>64</v>
      </c>
      <c r="G564" s="11" t="s">
        <v>243</v>
      </c>
      <c r="H564" s="5">
        <v>1</v>
      </c>
      <c r="I564" s="5" t="s">
        <v>50</v>
      </c>
      <c r="J564" s="5"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5" t="s">
        <v>91</v>
      </c>
      <c r="S564" s="1" t="s">
        <v>822</v>
      </c>
    </row>
    <row r="565" spans="1:19" hidden="1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613</v>
      </c>
      <c r="E565" s="5" t="s">
        <v>61</v>
      </c>
      <c r="F565" s="1" t="s">
        <v>60</v>
      </c>
      <c r="G565" s="11" t="s">
        <v>569</v>
      </c>
      <c r="H565" s="5">
        <v>2</v>
      </c>
      <c r="I565" s="5" t="s">
        <v>51</v>
      </c>
      <c r="J565" s="5"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5" t="s">
        <v>91</v>
      </c>
      <c r="S565" s="1" t="s">
        <v>824</v>
      </c>
    </row>
    <row r="566" spans="1:19" hidden="1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613</v>
      </c>
      <c r="E566" s="5" t="s">
        <v>61</v>
      </c>
      <c r="F566" s="1" t="s">
        <v>60</v>
      </c>
      <c r="G566" s="11" t="s">
        <v>625</v>
      </c>
      <c r="H566" s="5">
        <v>1</v>
      </c>
      <c r="I566" s="5" t="s">
        <v>51</v>
      </c>
      <c r="J566" s="5"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5" t="s">
        <v>91</v>
      </c>
      <c r="S566" s="1" t="s">
        <v>824</v>
      </c>
    </row>
    <row r="567" spans="1:19" ht="124" hidden="1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614</v>
      </c>
      <c r="E567" s="5" t="s">
        <v>19</v>
      </c>
      <c r="F567" s="1" t="s">
        <v>20</v>
      </c>
      <c r="G567" s="11" t="s">
        <v>554</v>
      </c>
      <c r="H567" s="5">
        <v>3</v>
      </c>
      <c r="I567" s="5" t="s">
        <v>72</v>
      </c>
      <c r="J567" s="5"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5" t="s">
        <v>91</v>
      </c>
      <c r="S567" s="40" t="s">
        <v>751</v>
      </c>
    </row>
    <row r="568" spans="1:19" hidden="1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614</v>
      </c>
      <c r="E568" s="5" t="s">
        <v>19</v>
      </c>
      <c r="F568" s="1" t="s">
        <v>20</v>
      </c>
      <c r="G568" s="11" t="s">
        <v>66</v>
      </c>
      <c r="H568" s="5">
        <v>4</v>
      </c>
      <c r="I568" s="5" t="s">
        <v>72</v>
      </c>
      <c r="J568" s="5"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5" t="s">
        <v>91</v>
      </c>
      <c r="S568" s="1" t="s">
        <v>752</v>
      </c>
    </row>
    <row r="569" spans="1:19" hidden="1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614</v>
      </c>
      <c r="E569" s="5" t="s">
        <v>19</v>
      </c>
      <c r="F569" s="1" t="s">
        <v>20</v>
      </c>
      <c r="G569" s="11" t="s">
        <v>17</v>
      </c>
      <c r="H569" s="5">
        <v>6</v>
      </c>
      <c r="I569" s="5" t="s">
        <v>72</v>
      </c>
      <c r="J569" s="5"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5" t="s">
        <v>91</v>
      </c>
      <c r="S569" s="1" t="s">
        <v>752</v>
      </c>
    </row>
    <row r="570" spans="1:19" hidden="1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614</v>
      </c>
      <c r="E570" s="5" t="s">
        <v>19</v>
      </c>
      <c r="F570" s="1" t="s">
        <v>20</v>
      </c>
      <c r="G570" s="11" t="s">
        <v>183</v>
      </c>
      <c r="H570" s="5">
        <v>1</v>
      </c>
      <c r="I570" s="5" t="s">
        <v>72</v>
      </c>
      <c r="J570" s="5"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5" t="s">
        <v>91</v>
      </c>
      <c r="S570" s="1" t="s">
        <v>752</v>
      </c>
    </row>
    <row r="571" spans="1:19" hidden="1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615</v>
      </c>
      <c r="E571" s="5" t="s">
        <v>482</v>
      </c>
      <c r="F571" s="1" t="s">
        <v>499</v>
      </c>
      <c r="G571" s="11" t="s">
        <v>554</v>
      </c>
      <c r="H571" s="5">
        <v>2</v>
      </c>
      <c r="I571" s="5" t="s">
        <v>5</v>
      </c>
      <c r="J571" s="5"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5" t="s">
        <v>5</v>
      </c>
      <c r="S571" s="1" t="s">
        <v>678</v>
      </c>
    </row>
    <row r="572" spans="1:19" hidden="1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615</v>
      </c>
      <c r="E572" s="5" t="s">
        <v>482</v>
      </c>
      <c r="F572" s="1" t="s">
        <v>499</v>
      </c>
      <c r="G572" s="11" t="s">
        <v>622</v>
      </c>
      <c r="H572" s="5">
        <v>6</v>
      </c>
      <c r="I572" s="5" t="s">
        <v>5</v>
      </c>
      <c r="J572" s="5"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5" t="s">
        <v>5</v>
      </c>
      <c r="S572" s="1" t="s">
        <v>679</v>
      </c>
    </row>
    <row r="573" spans="1:19" hidden="1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615</v>
      </c>
      <c r="E573" s="5" t="s">
        <v>482</v>
      </c>
      <c r="F573" s="1" t="s">
        <v>499</v>
      </c>
      <c r="G573" s="11" t="s">
        <v>387</v>
      </c>
      <c r="H573" s="5">
        <v>2</v>
      </c>
      <c r="I573" s="5" t="s">
        <v>5</v>
      </c>
      <c r="J573" s="5"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5" t="s">
        <v>5</v>
      </c>
      <c r="S573" s="1" t="s">
        <v>680</v>
      </c>
    </row>
    <row r="574" spans="1:19" hidden="1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616</v>
      </c>
      <c r="E574" s="5" t="s">
        <v>42</v>
      </c>
      <c r="F574" s="1" t="s">
        <v>43</v>
      </c>
      <c r="G574" s="11" t="s">
        <v>626</v>
      </c>
      <c r="H574" s="5">
        <v>1</v>
      </c>
      <c r="I574" s="5" t="s">
        <v>5</v>
      </c>
      <c r="J574" s="5"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5" t="s">
        <v>5</v>
      </c>
      <c r="S574" s="1" t="s">
        <v>755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617</v>
      </c>
      <c r="E575" s="5" t="s">
        <v>406</v>
      </c>
      <c r="F575" s="1" t="s">
        <v>407</v>
      </c>
      <c r="G575" s="90" t="s">
        <v>569</v>
      </c>
      <c r="H575" s="89">
        <v>2</v>
      </c>
      <c r="I575" s="5" t="s">
        <v>5</v>
      </c>
      <c r="J575" s="5"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5" t="s">
        <v>5</v>
      </c>
      <c r="S575" s="1" t="s">
        <v>629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617</v>
      </c>
      <c r="E576" s="5" t="s">
        <v>406</v>
      </c>
      <c r="F576" s="1" t="s">
        <v>407</v>
      </c>
      <c r="G576" s="91" t="s">
        <v>486</v>
      </c>
      <c r="H576" s="89">
        <v>1</v>
      </c>
      <c r="I576" s="5" t="s">
        <v>5</v>
      </c>
      <c r="J576" s="5"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5" t="s">
        <v>5</v>
      </c>
      <c r="S576" s="1" t="s">
        <v>629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617</v>
      </c>
      <c r="E577" s="5" t="s">
        <v>406</v>
      </c>
      <c r="F577" s="1" t="s">
        <v>407</v>
      </c>
      <c r="G577" s="91" t="s">
        <v>575</v>
      </c>
      <c r="H577" s="89">
        <v>1</v>
      </c>
      <c r="I577" s="5" t="s">
        <v>5</v>
      </c>
      <c r="J577" s="5"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5" t="s">
        <v>5</v>
      </c>
      <c r="S577" s="1" t="s">
        <v>629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617</v>
      </c>
      <c r="E578" s="5" t="s">
        <v>406</v>
      </c>
      <c r="F578" s="1" t="s">
        <v>407</v>
      </c>
      <c r="G578" s="91" t="s">
        <v>298</v>
      </c>
      <c r="H578" s="89">
        <v>1</v>
      </c>
      <c r="I578" s="5" t="s">
        <v>5</v>
      </c>
      <c r="J578" s="5"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5" t="s">
        <v>5</v>
      </c>
      <c r="S578" s="1" t="s">
        <v>629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617</v>
      </c>
      <c r="E579" s="5" t="s">
        <v>406</v>
      </c>
      <c r="F579" s="1" t="s">
        <v>407</v>
      </c>
      <c r="G579" s="91" t="s">
        <v>66</v>
      </c>
      <c r="H579" s="89">
        <v>5</v>
      </c>
      <c r="I579" s="5" t="s">
        <v>5</v>
      </c>
      <c r="J579" s="5"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5" t="s">
        <v>5</v>
      </c>
      <c r="S579" s="1" t="s">
        <v>629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617</v>
      </c>
      <c r="E580" s="5" t="s">
        <v>406</v>
      </c>
      <c r="F580" s="1" t="s">
        <v>407</v>
      </c>
      <c r="G580" s="91" t="s">
        <v>243</v>
      </c>
      <c r="H580" s="89">
        <v>1</v>
      </c>
      <c r="I580" s="5" t="s">
        <v>5</v>
      </c>
      <c r="J580" s="5"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5" t="s">
        <v>5</v>
      </c>
      <c r="S580" s="1" t="s">
        <v>629</v>
      </c>
    </row>
    <row r="581" spans="1:19" hidden="1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618</v>
      </c>
      <c r="E581" s="5" t="s">
        <v>415</v>
      </c>
      <c r="F581" s="1" t="s">
        <v>416</v>
      </c>
      <c r="G581" s="11" t="s">
        <v>554</v>
      </c>
      <c r="H581" s="5">
        <v>2</v>
      </c>
      <c r="I581" s="5" t="s">
        <v>5</v>
      </c>
      <c r="J581" s="5"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5" t="s">
        <v>5</v>
      </c>
      <c r="S581" s="1" t="s">
        <v>830</v>
      </c>
    </row>
    <row r="582" spans="1:19" hidden="1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618</v>
      </c>
      <c r="E582" s="5" t="s">
        <v>415</v>
      </c>
      <c r="F582" s="1" t="s">
        <v>416</v>
      </c>
      <c r="G582" s="11" t="s">
        <v>569</v>
      </c>
      <c r="H582" s="5">
        <v>1</v>
      </c>
      <c r="I582" s="5" t="s">
        <v>5</v>
      </c>
      <c r="J582" s="5"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5" t="s">
        <v>5</v>
      </c>
      <c r="S582" s="1" t="s">
        <v>829</v>
      </c>
    </row>
    <row r="583" spans="1:19" hidden="1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618</v>
      </c>
      <c r="E583" s="5" t="s">
        <v>415</v>
      </c>
      <c r="F583" s="1" t="s">
        <v>416</v>
      </c>
      <c r="G583" s="11" t="s">
        <v>565</v>
      </c>
      <c r="H583" s="5">
        <v>1</v>
      </c>
      <c r="I583" s="5" t="s">
        <v>5</v>
      </c>
      <c r="J583" s="5"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5" t="s">
        <v>5</v>
      </c>
      <c r="S583" s="1" t="s">
        <v>829</v>
      </c>
    </row>
    <row r="584" spans="1:19" hidden="1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618</v>
      </c>
      <c r="E584" s="5" t="s">
        <v>415</v>
      </c>
      <c r="F584" s="1" t="s">
        <v>416</v>
      </c>
      <c r="G584" s="11" t="s">
        <v>436</v>
      </c>
      <c r="H584" s="5">
        <v>1</v>
      </c>
      <c r="I584" s="5" t="s">
        <v>5</v>
      </c>
      <c r="J584" s="5"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5" t="s">
        <v>5</v>
      </c>
      <c r="S584" s="1" t="s">
        <v>829</v>
      </c>
    </row>
    <row r="585" spans="1:19" hidden="1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618</v>
      </c>
      <c r="E585" s="5" t="s">
        <v>415</v>
      </c>
      <c r="F585" s="1" t="s">
        <v>416</v>
      </c>
      <c r="G585" s="11" t="s">
        <v>387</v>
      </c>
      <c r="H585" s="5">
        <v>4</v>
      </c>
      <c r="I585" s="5" t="s">
        <v>5</v>
      </c>
      <c r="J585" s="5"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5" t="s">
        <v>5</v>
      </c>
      <c r="S585" s="1" t="s">
        <v>829</v>
      </c>
    </row>
    <row r="586" spans="1:19" hidden="1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619</v>
      </c>
      <c r="E586" s="5" t="s">
        <v>415</v>
      </c>
      <c r="F586" s="1" t="s">
        <v>416</v>
      </c>
      <c r="G586" s="11" t="s">
        <v>554</v>
      </c>
      <c r="H586" s="5">
        <v>1</v>
      </c>
      <c r="I586" s="5" t="s">
        <v>5</v>
      </c>
      <c r="J586" s="5"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5" t="s">
        <v>5</v>
      </c>
      <c r="S586" s="1" t="s">
        <v>829</v>
      </c>
    </row>
    <row r="587" spans="1:19" hidden="1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619</v>
      </c>
      <c r="E587" s="5" t="s">
        <v>415</v>
      </c>
      <c r="F587" s="1" t="s">
        <v>416</v>
      </c>
      <c r="G587" s="11" t="s">
        <v>564</v>
      </c>
      <c r="H587" s="5">
        <v>1</v>
      </c>
      <c r="I587" s="5" t="s">
        <v>5</v>
      </c>
      <c r="J587" s="5"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5" t="s">
        <v>5</v>
      </c>
      <c r="S587" s="1" t="s">
        <v>829</v>
      </c>
    </row>
    <row r="588" spans="1:19" hidden="1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620</v>
      </c>
      <c r="E588" s="5" t="s">
        <v>19</v>
      </c>
      <c r="F588" s="1" t="s">
        <v>20</v>
      </c>
      <c r="G588" s="11" t="s">
        <v>560</v>
      </c>
      <c r="H588" s="5">
        <v>1</v>
      </c>
      <c r="I588" s="5" t="s">
        <v>72</v>
      </c>
      <c r="J588" s="5"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5" t="s">
        <v>5</v>
      </c>
      <c r="S588" s="1" t="s">
        <v>752</v>
      </c>
    </row>
    <row r="589" spans="1:19" hidden="1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642</v>
      </c>
      <c r="E589" s="5" t="s">
        <v>482</v>
      </c>
      <c r="F589" s="1" t="s">
        <v>499</v>
      </c>
      <c r="G589" s="11" t="s">
        <v>554</v>
      </c>
      <c r="H589" s="5">
        <v>2</v>
      </c>
      <c r="I589" s="5" t="s">
        <v>5</v>
      </c>
      <c r="J589" s="5"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5" t="s">
        <v>5</v>
      </c>
      <c r="S589" s="1" t="s">
        <v>753</v>
      </c>
    </row>
    <row r="590" spans="1:19" hidden="1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642</v>
      </c>
      <c r="E590" s="5" t="s">
        <v>482</v>
      </c>
      <c r="F590" s="1" t="s">
        <v>499</v>
      </c>
      <c r="G590" s="11" t="s">
        <v>622</v>
      </c>
      <c r="H590" s="5">
        <v>8</v>
      </c>
      <c r="I590" s="5" t="s">
        <v>5</v>
      </c>
      <c r="J590" s="5"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5" t="s">
        <v>5</v>
      </c>
      <c r="S590" s="1" t="s">
        <v>753</v>
      </c>
    </row>
    <row r="591" spans="1:19" hidden="1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642</v>
      </c>
      <c r="E591" s="5" t="s">
        <v>482</v>
      </c>
      <c r="F591" s="1" t="s">
        <v>499</v>
      </c>
      <c r="G591" s="11" t="s">
        <v>387</v>
      </c>
      <c r="H591" s="5">
        <v>1</v>
      </c>
      <c r="I591" s="5" t="s">
        <v>5</v>
      </c>
      <c r="J591" s="5"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5" t="s">
        <v>5</v>
      </c>
      <c r="S591" s="1" t="s">
        <v>753</v>
      </c>
    </row>
    <row r="592" spans="1:19" hidden="1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643</v>
      </c>
      <c r="E592" s="5" t="s">
        <v>645</v>
      </c>
      <c r="F592" s="1" t="s">
        <v>646</v>
      </c>
      <c r="G592" s="11" t="s">
        <v>625</v>
      </c>
      <c r="H592" s="5">
        <v>1</v>
      </c>
      <c r="I592" s="5" t="s">
        <v>5</v>
      </c>
      <c r="J592" s="5"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5" t="s">
        <v>5</v>
      </c>
      <c r="S592" s="1" t="s">
        <v>677</v>
      </c>
    </row>
    <row r="593" spans="1:19" hidden="1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643</v>
      </c>
      <c r="E593" s="5" t="s">
        <v>645</v>
      </c>
      <c r="F593" s="1" t="s">
        <v>646</v>
      </c>
      <c r="G593" s="11" t="s">
        <v>647</v>
      </c>
      <c r="H593" s="5">
        <v>1</v>
      </c>
      <c r="I593" s="5" t="s">
        <v>5</v>
      </c>
      <c r="J593" s="5"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5" t="s">
        <v>5</v>
      </c>
      <c r="S593" s="1" t="s">
        <v>677</v>
      </c>
    </row>
    <row r="594" spans="1:19" hidden="1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643</v>
      </c>
      <c r="E594" s="5" t="s">
        <v>645</v>
      </c>
      <c r="F594" s="1" t="s">
        <v>646</v>
      </c>
      <c r="G594" s="11" t="s">
        <v>648</v>
      </c>
      <c r="H594" s="5">
        <v>1</v>
      </c>
      <c r="I594" s="5" t="s">
        <v>5</v>
      </c>
      <c r="J594" s="5"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5" t="s">
        <v>5</v>
      </c>
      <c r="S594" s="1" t="s">
        <v>677</v>
      </c>
    </row>
    <row r="595" spans="1:19" hidden="1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643</v>
      </c>
      <c r="E595" s="5" t="s">
        <v>645</v>
      </c>
      <c r="F595" s="1" t="s">
        <v>646</v>
      </c>
      <c r="G595" s="11" t="s">
        <v>649</v>
      </c>
      <c r="H595" s="5">
        <v>2</v>
      </c>
      <c r="I595" s="5" t="s">
        <v>5</v>
      </c>
      <c r="J595" s="5"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5" t="s">
        <v>5</v>
      </c>
      <c r="S595" s="1" t="s">
        <v>677</v>
      </c>
    </row>
    <row r="596" spans="1:19" hidden="1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643</v>
      </c>
      <c r="E596" s="5" t="s">
        <v>645</v>
      </c>
      <c r="F596" s="1" t="s">
        <v>646</v>
      </c>
      <c r="G596" s="11" t="s">
        <v>564</v>
      </c>
      <c r="H596" s="5">
        <v>1</v>
      </c>
      <c r="I596" s="5" t="s">
        <v>5</v>
      </c>
      <c r="J596" s="5"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5" t="s">
        <v>5</v>
      </c>
      <c r="S596" s="1" t="s">
        <v>677</v>
      </c>
    </row>
    <row r="597" spans="1:19" hidden="1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643</v>
      </c>
      <c r="E597" s="5" t="s">
        <v>645</v>
      </c>
      <c r="F597" s="1" t="s">
        <v>646</v>
      </c>
      <c r="G597" s="11" t="s">
        <v>560</v>
      </c>
      <c r="H597" s="5">
        <v>2</v>
      </c>
      <c r="I597" s="5" t="s">
        <v>5</v>
      </c>
      <c r="J597" s="5"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5" t="s">
        <v>5</v>
      </c>
      <c r="S597" s="1" t="s">
        <v>677</v>
      </c>
    </row>
    <row r="598" spans="1:19" hidden="1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643</v>
      </c>
      <c r="E598" s="5" t="s">
        <v>645</v>
      </c>
      <c r="F598" s="1" t="s">
        <v>646</v>
      </c>
      <c r="G598" s="11" t="s">
        <v>565</v>
      </c>
      <c r="H598" s="5">
        <v>1</v>
      </c>
      <c r="I598" s="5" t="s">
        <v>5</v>
      </c>
      <c r="J598" s="5"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5" t="s">
        <v>5</v>
      </c>
      <c r="S598" s="1" t="s">
        <v>677</v>
      </c>
    </row>
    <row r="599" spans="1:19" hidden="1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643</v>
      </c>
      <c r="E599" s="5" t="s">
        <v>645</v>
      </c>
      <c r="F599" s="1" t="s">
        <v>646</v>
      </c>
      <c r="G599" s="11" t="s">
        <v>46</v>
      </c>
      <c r="H599" s="5">
        <v>1</v>
      </c>
      <c r="I599" s="5" t="s">
        <v>5</v>
      </c>
      <c r="J599" s="5"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5" t="s">
        <v>5</v>
      </c>
      <c r="S599" s="1" t="s">
        <v>677</v>
      </c>
    </row>
    <row r="600" spans="1:19" hidden="1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644</v>
      </c>
      <c r="E600" s="5" t="s">
        <v>63</v>
      </c>
      <c r="F600" s="1" t="s">
        <v>64</v>
      </c>
      <c r="G600" s="11" t="s">
        <v>562</v>
      </c>
      <c r="H600" s="5">
        <v>6</v>
      </c>
      <c r="I600" s="5" t="s">
        <v>50</v>
      </c>
      <c r="J600" s="5"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5" t="s">
        <v>91</v>
      </c>
      <c r="S600" s="1" t="s">
        <v>862</v>
      </c>
    </row>
    <row r="601" spans="1:19" hidden="1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644</v>
      </c>
      <c r="E601" s="5" t="s">
        <v>63</v>
      </c>
      <c r="F601" s="1" t="s">
        <v>64</v>
      </c>
      <c r="G601" s="11" t="s">
        <v>622</v>
      </c>
      <c r="H601" s="5">
        <v>10</v>
      </c>
      <c r="I601" s="5" t="s">
        <v>50</v>
      </c>
      <c r="J601" s="5"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5" t="s">
        <v>91</v>
      </c>
      <c r="S601" s="1" t="s">
        <v>862</v>
      </c>
    </row>
    <row r="602" spans="1:19" hidden="1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644</v>
      </c>
      <c r="E602" s="5" t="s">
        <v>63</v>
      </c>
      <c r="F602" s="1" t="s">
        <v>64</v>
      </c>
      <c r="G602" s="11" t="s">
        <v>66</v>
      </c>
      <c r="H602" s="5">
        <v>10</v>
      </c>
      <c r="I602" s="5" t="s">
        <v>50</v>
      </c>
      <c r="J602" s="5"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5" t="s">
        <v>91</v>
      </c>
      <c r="S602" s="1" t="s">
        <v>862</v>
      </c>
    </row>
    <row r="603" spans="1:19" hidden="1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651</v>
      </c>
      <c r="E603" s="5" t="s">
        <v>645</v>
      </c>
      <c r="F603" s="1" t="s">
        <v>646</v>
      </c>
      <c r="G603" s="11" t="s">
        <v>66</v>
      </c>
      <c r="H603" s="5">
        <v>1</v>
      </c>
      <c r="I603" s="5" t="s">
        <v>5</v>
      </c>
      <c r="J603" s="5"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5" t="s">
        <v>5</v>
      </c>
      <c r="S603" s="1" t="s">
        <v>677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652</v>
      </c>
      <c r="E604" s="5" t="s">
        <v>406</v>
      </c>
      <c r="F604" s="1" t="s">
        <v>407</v>
      </c>
      <c r="G604" s="11" t="s">
        <v>569</v>
      </c>
      <c r="H604" s="5">
        <v>2</v>
      </c>
      <c r="I604" s="5" t="s">
        <v>5</v>
      </c>
      <c r="J604" s="5"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5" t="s">
        <v>5</v>
      </c>
      <c r="S604" s="1" t="s">
        <v>811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652</v>
      </c>
      <c r="E605" s="5" t="s">
        <v>406</v>
      </c>
      <c r="F605" s="1" t="s">
        <v>407</v>
      </c>
      <c r="G605" s="11" t="s">
        <v>486</v>
      </c>
      <c r="H605" s="5">
        <v>3</v>
      </c>
      <c r="I605" s="5" t="s">
        <v>5</v>
      </c>
      <c r="J605" s="5"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5" t="s">
        <v>5</v>
      </c>
      <c r="S605" s="1" t="s">
        <v>811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652</v>
      </c>
      <c r="E606" s="5" t="s">
        <v>406</v>
      </c>
      <c r="F606" s="1" t="s">
        <v>407</v>
      </c>
      <c r="G606" s="11" t="s">
        <v>66</v>
      </c>
      <c r="H606" s="5">
        <v>5</v>
      </c>
      <c r="I606" s="5" t="s">
        <v>5</v>
      </c>
      <c r="J606" s="5"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5" t="s">
        <v>5</v>
      </c>
      <c r="S606" s="1" t="s">
        <v>811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652</v>
      </c>
      <c r="E607" s="5" t="s">
        <v>406</v>
      </c>
      <c r="F607" s="1" t="s">
        <v>407</v>
      </c>
      <c r="G607" s="11" t="s">
        <v>298</v>
      </c>
      <c r="H607" s="5">
        <v>1</v>
      </c>
      <c r="I607" s="5" t="s">
        <v>5</v>
      </c>
      <c r="J607" s="5"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5" t="s">
        <v>5</v>
      </c>
      <c r="S607" s="1" t="s">
        <v>811</v>
      </c>
    </row>
    <row r="608" spans="1:19" hidden="1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653</v>
      </c>
      <c r="E608" s="5" t="s">
        <v>645</v>
      </c>
      <c r="F608" s="1" t="s">
        <v>646</v>
      </c>
      <c r="G608" s="11" t="s">
        <v>298</v>
      </c>
      <c r="H608" s="5">
        <v>1</v>
      </c>
      <c r="I608" s="5" t="s">
        <v>5</v>
      </c>
      <c r="J608" s="5"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5" t="s">
        <v>5</v>
      </c>
      <c r="S608" s="1" t="s">
        <v>677</v>
      </c>
    </row>
    <row r="609" spans="1:19" hidden="1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654</v>
      </c>
      <c r="E609" s="5" t="s">
        <v>42</v>
      </c>
      <c r="F609" s="1" t="s">
        <v>43</v>
      </c>
      <c r="G609" s="11" t="s">
        <v>562</v>
      </c>
      <c r="H609" s="5">
        <v>1</v>
      </c>
      <c r="I609" s="5" t="s">
        <v>5</v>
      </c>
      <c r="J609" s="5"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5" t="s">
        <v>5</v>
      </c>
      <c r="S609" s="1" t="s">
        <v>755</v>
      </c>
    </row>
    <row r="610" spans="1:19" hidden="1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655</v>
      </c>
      <c r="E610" s="5" t="s">
        <v>415</v>
      </c>
      <c r="F610" s="1" t="s">
        <v>416</v>
      </c>
      <c r="G610" s="11" t="s">
        <v>554</v>
      </c>
      <c r="H610" s="5">
        <v>1</v>
      </c>
      <c r="I610" s="5" t="s">
        <v>5</v>
      </c>
      <c r="J610" s="5"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5" t="s">
        <v>5</v>
      </c>
      <c r="S610" s="1" t="s">
        <v>832</v>
      </c>
    </row>
    <row r="611" spans="1:19" hidden="1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655</v>
      </c>
      <c r="E611" s="5" t="s">
        <v>415</v>
      </c>
      <c r="F611" s="1" t="s">
        <v>416</v>
      </c>
      <c r="G611" s="11" t="s">
        <v>564</v>
      </c>
      <c r="H611" s="5">
        <v>1</v>
      </c>
      <c r="I611" s="5" t="s">
        <v>5</v>
      </c>
      <c r="J611" s="5"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5" t="s">
        <v>5</v>
      </c>
      <c r="S611" s="1" t="s">
        <v>831</v>
      </c>
    </row>
    <row r="612" spans="1:19" hidden="1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655</v>
      </c>
      <c r="E612" s="5" t="s">
        <v>415</v>
      </c>
      <c r="F612" s="1" t="s">
        <v>416</v>
      </c>
      <c r="G612" s="11" t="s">
        <v>565</v>
      </c>
      <c r="H612" s="5">
        <v>1</v>
      </c>
      <c r="I612" s="5" t="s">
        <v>5</v>
      </c>
      <c r="J612" s="5"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5" t="s">
        <v>5</v>
      </c>
      <c r="S612" s="1" t="s">
        <v>831</v>
      </c>
    </row>
    <row r="613" spans="1:19" hidden="1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656</v>
      </c>
      <c r="E613" s="5" t="s">
        <v>63</v>
      </c>
      <c r="F613" s="1" t="s">
        <v>64</v>
      </c>
      <c r="G613" s="11" t="s">
        <v>562</v>
      </c>
      <c r="H613" s="5">
        <v>6</v>
      </c>
      <c r="I613" s="5" t="s">
        <v>50</v>
      </c>
      <c r="J613" s="5"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5" t="s">
        <v>91</v>
      </c>
      <c r="S613" s="1" t="s">
        <v>862</v>
      </c>
    </row>
    <row r="614" spans="1:19" hidden="1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656</v>
      </c>
      <c r="E614" s="5" t="s">
        <v>63</v>
      </c>
      <c r="F614" s="1" t="s">
        <v>64</v>
      </c>
      <c r="G614" s="11" t="s">
        <v>622</v>
      </c>
      <c r="H614" s="5">
        <v>5</v>
      </c>
      <c r="I614" s="5" t="s">
        <v>50</v>
      </c>
      <c r="J614" s="5"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5" t="s">
        <v>91</v>
      </c>
      <c r="S614" s="1" t="s">
        <v>862</v>
      </c>
    </row>
    <row r="615" spans="1:19" hidden="1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656</v>
      </c>
      <c r="E615" s="5" t="s">
        <v>63</v>
      </c>
      <c r="F615" s="1" t="s">
        <v>64</v>
      </c>
      <c r="G615" s="11" t="s">
        <v>243</v>
      </c>
      <c r="H615" s="5">
        <v>2</v>
      </c>
      <c r="I615" s="5" t="s">
        <v>50</v>
      </c>
      <c r="J615" s="5"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5" t="s">
        <v>91</v>
      </c>
      <c r="S615" s="1" t="s">
        <v>862</v>
      </c>
    </row>
    <row r="616" spans="1:19" hidden="1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657</v>
      </c>
      <c r="E616" s="5" t="s">
        <v>415</v>
      </c>
      <c r="F616" s="1" t="s">
        <v>416</v>
      </c>
      <c r="G616" s="11" t="s">
        <v>554</v>
      </c>
      <c r="H616" s="5">
        <v>3</v>
      </c>
      <c r="I616" s="5" t="s">
        <v>5</v>
      </c>
      <c r="J616" s="5"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5" t="s">
        <v>5</v>
      </c>
      <c r="S616" s="1" t="s">
        <v>831</v>
      </c>
    </row>
    <row r="617" spans="1:19" hidden="1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657</v>
      </c>
      <c r="E617" s="5" t="s">
        <v>415</v>
      </c>
      <c r="F617" s="1" t="s">
        <v>416</v>
      </c>
      <c r="G617" s="11" t="s">
        <v>564</v>
      </c>
      <c r="H617" s="5">
        <v>6</v>
      </c>
      <c r="I617" s="5" t="s">
        <v>5</v>
      </c>
      <c r="J617" s="5"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5" t="s">
        <v>5</v>
      </c>
      <c r="S617" s="1" t="s">
        <v>834</v>
      </c>
    </row>
    <row r="618" spans="1:19" hidden="1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657</v>
      </c>
      <c r="E618" s="5" t="s">
        <v>415</v>
      </c>
      <c r="F618" s="1" t="s">
        <v>416</v>
      </c>
      <c r="G618" s="11" t="s">
        <v>565</v>
      </c>
      <c r="H618" s="5">
        <v>1</v>
      </c>
      <c r="I618" s="5" t="s">
        <v>5</v>
      </c>
      <c r="J618" s="5"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5" t="s">
        <v>5</v>
      </c>
      <c r="S618" s="1" t="s">
        <v>833</v>
      </c>
    </row>
    <row r="619" spans="1:19" hidden="1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657</v>
      </c>
      <c r="E619" s="5" t="s">
        <v>415</v>
      </c>
      <c r="F619" s="1" t="s">
        <v>416</v>
      </c>
      <c r="G619" s="11" t="s">
        <v>264</v>
      </c>
      <c r="H619" s="5">
        <v>3</v>
      </c>
      <c r="I619" s="5" t="s">
        <v>5</v>
      </c>
      <c r="J619" s="5"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5" t="s">
        <v>5</v>
      </c>
      <c r="S619" s="1" t="s">
        <v>833</v>
      </c>
    </row>
    <row r="620" spans="1:19" hidden="1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657</v>
      </c>
      <c r="E620" s="5" t="s">
        <v>415</v>
      </c>
      <c r="F620" s="1" t="s">
        <v>416</v>
      </c>
      <c r="G620" s="11" t="s">
        <v>387</v>
      </c>
      <c r="H620" s="5">
        <v>4</v>
      </c>
      <c r="I620" s="5" t="s">
        <v>5</v>
      </c>
      <c r="J620" s="5"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5" t="s">
        <v>5</v>
      </c>
      <c r="S620" s="1" t="s">
        <v>833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658</v>
      </c>
      <c r="E621" s="5" t="s">
        <v>406</v>
      </c>
      <c r="F621" s="1" t="s">
        <v>407</v>
      </c>
      <c r="G621" s="11" t="s">
        <v>575</v>
      </c>
      <c r="H621" s="5">
        <v>3</v>
      </c>
      <c r="I621" s="5" t="s">
        <v>5</v>
      </c>
      <c r="J621" s="5"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5" t="s">
        <v>5</v>
      </c>
      <c r="S621" s="1" t="s">
        <v>812</v>
      </c>
    </row>
    <row r="622" spans="1:19" hidden="1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659</v>
      </c>
      <c r="E622" s="5" t="s">
        <v>415</v>
      </c>
      <c r="F622" s="1" t="s">
        <v>416</v>
      </c>
      <c r="G622" s="11" t="s">
        <v>69</v>
      </c>
      <c r="H622" s="5">
        <v>3</v>
      </c>
      <c r="I622" s="5" t="s">
        <v>5</v>
      </c>
      <c r="J622" s="5"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5" t="s">
        <v>5</v>
      </c>
      <c r="S622" s="1" t="s">
        <v>848</v>
      </c>
    </row>
    <row r="623" spans="1:19" hidden="1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659</v>
      </c>
      <c r="E623" s="5" t="s">
        <v>415</v>
      </c>
      <c r="F623" s="1" t="s">
        <v>416</v>
      </c>
      <c r="G623" s="11" t="s">
        <v>663</v>
      </c>
      <c r="H623" s="5">
        <v>7</v>
      </c>
      <c r="I623" s="5" t="s">
        <v>5</v>
      </c>
      <c r="J623" s="5"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5" t="s">
        <v>5</v>
      </c>
      <c r="S623" s="1" t="s">
        <v>847</v>
      </c>
    </row>
    <row r="624" spans="1:19" hidden="1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659</v>
      </c>
      <c r="E624" s="5" t="s">
        <v>415</v>
      </c>
      <c r="F624" s="1" t="s">
        <v>416</v>
      </c>
      <c r="G624" s="11" t="s">
        <v>664</v>
      </c>
      <c r="H624" s="5">
        <v>5</v>
      </c>
      <c r="I624" s="5" t="s">
        <v>5</v>
      </c>
      <c r="J624" s="5"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5" t="s">
        <v>5</v>
      </c>
      <c r="S624" s="1" t="s">
        <v>847</v>
      </c>
    </row>
    <row r="625" spans="1:19" hidden="1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660</v>
      </c>
      <c r="E625" s="5" t="s">
        <v>482</v>
      </c>
      <c r="F625" s="1" t="s">
        <v>499</v>
      </c>
      <c r="G625" s="11" t="s">
        <v>69</v>
      </c>
      <c r="H625" s="5">
        <v>2</v>
      </c>
      <c r="I625" s="5" t="s">
        <v>5</v>
      </c>
      <c r="J625" s="5"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5" t="s">
        <v>5</v>
      </c>
      <c r="S625" s="1" t="s">
        <v>825</v>
      </c>
    </row>
    <row r="626" spans="1:19" hidden="1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660</v>
      </c>
      <c r="E626" s="5" t="s">
        <v>482</v>
      </c>
      <c r="F626" s="1" t="s">
        <v>499</v>
      </c>
      <c r="G626" s="11" t="s">
        <v>663</v>
      </c>
      <c r="H626" s="5">
        <v>6</v>
      </c>
      <c r="I626" s="5" t="s">
        <v>5</v>
      </c>
      <c r="J626" s="5"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5" t="s">
        <v>5</v>
      </c>
      <c r="S626" s="1" t="s">
        <v>825</v>
      </c>
    </row>
    <row r="627" spans="1:19" hidden="1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660</v>
      </c>
      <c r="E627" s="5" t="s">
        <v>482</v>
      </c>
      <c r="F627" s="1" t="s">
        <v>499</v>
      </c>
      <c r="G627" s="11" t="s">
        <v>387</v>
      </c>
      <c r="H627" s="5">
        <v>2</v>
      </c>
      <c r="I627" s="5" t="s">
        <v>5</v>
      </c>
      <c r="J627" s="5"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5" t="s">
        <v>5</v>
      </c>
      <c r="S627" s="1" t="s">
        <v>825</v>
      </c>
    </row>
    <row r="628" spans="1:19" hidden="1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660</v>
      </c>
      <c r="E628" s="5" t="s">
        <v>482</v>
      </c>
      <c r="F628" s="1" t="s">
        <v>499</v>
      </c>
      <c r="G628" s="11" t="s">
        <v>665</v>
      </c>
      <c r="H628" s="5">
        <v>1</v>
      </c>
      <c r="I628" s="5" t="s">
        <v>5</v>
      </c>
      <c r="J628" s="5"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5" t="s">
        <v>5</v>
      </c>
      <c r="S628" s="1" t="s">
        <v>825</v>
      </c>
    </row>
    <row r="629" spans="1:19" hidden="1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660</v>
      </c>
      <c r="E629" s="5" t="s">
        <v>482</v>
      </c>
      <c r="F629" s="1" t="s">
        <v>499</v>
      </c>
      <c r="G629" s="11" t="s">
        <v>666</v>
      </c>
      <c r="H629" s="5">
        <v>1</v>
      </c>
      <c r="I629" s="5" t="s">
        <v>5</v>
      </c>
      <c r="J629" s="5"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5" t="s">
        <v>5</v>
      </c>
      <c r="S629" s="1" t="s">
        <v>825</v>
      </c>
    </row>
    <row r="630" spans="1:19" hidden="1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660</v>
      </c>
      <c r="E630" s="5" t="s">
        <v>482</v>
      </c>
      <c r="F630" s="1" t="s">
        <v>499</v>
      </c>
      <c r="G630" s="11" t="s">
        <v>66</v>
      </c>
      <c r="H630" s="5">
        <v>10</v>
      </c>
      <c r="I630" s="5" t="s">
        <v>5</v>
      </c>
      <c r="J630" s="5"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5" t="s">
        <v>5</v>
      </c>
      <c r="S630" s="1" t="s">
        <v>825</v>
      </c>
    </row>
    <row r="631" spans="1:19" hidden="1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660</v>
      </c>
      <c r="E631" s="5" t="s">
        <v>482</v>
      </c>
      <c r="F631" s="1" t="s">
        <v>499</v>
      </c>
      <c r="G631" s="11" t="s">
        <v>667</v>
      </c>
      <c r="H631" s="5">
        <v>1</v>
      </c>
      <c r="I631" s="5" t="s">
        <v>5</v>
      </c>
      <c r="J631" s="5"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5" t="s">
        <v>5</v>
      </c>
      <c r="S631" s="1" t="s">
        <v>825</v>
      </c>
    </row>
    <row r="632" spans="1:19" hidden="1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661</v>
      </c>
      <c r="E632" s="5" t="s">
        <v>645</v>
      </c>
      <c r="F632" s="1" t="s">
        <v>43</v>
      </c>
      <c r="G632" s="11" t="s">
        <v>648</v>
      </c>
      <c r="H632" s="5">
        <v>1</v>
      </c>
      <c r="I632" s="5" t="s">
        <v>5</v>
      </c>
      <c r="J632" s="5"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5" t="s">
        <v>5</v>
      </c>
      <c r="S632" s="1" t="s">
        <v>755</v>
      </c>
    </row>
    <row r="633" spans="1:19" hidden="1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662</v>
      </c>
      <c r="E633" s="5" t="s">
        <v>415</v>
      </c>
      <c r="F633" s="1" t="s">
        <v>416</v>
      </c>
      <c r="G633" s="11" t="s">
        <v>69</v>
      </c>
      <c r="H633" s="5">
        <v>3</v>
      </c>
      <c r="I633" s="5" t="s">
        <v>5</v>
      </c>
      <c r="J633" s="5"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5" t="s">
        <v>5</v>
      </c>
      <c r="S633" s="1" t="s">
        <v>847</v>
      </c>
    </row>
    <row r="634" spans="1:19" hidden="1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662</v>
      </c>
      <c r="E634" s="5" t="s">
        <v>415</v>
      </c>
      <c r="F634" s="1" t="s">
        <v>416</v>
      </c>
      <c r="G634" s="11" t="s">
        <v>663</v>
      </c>
      <c r="H634" s="5">
        <v>4</v>
      </c>
      <c r="I634" s="5" t="s">
        <v>5</v>
      </c>
      <c r="J634" s="5"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5" t="s">
        <v>5</v>
      </c>
      <c r="S634" s="1" t="s">
        <v>847</v>
      </c>
    </row>
    <row r="635" spans="1:19" ht="15" hidden="1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662</v>
      </c>
      <c r="E635" s="5" t="s">
        <v>415</v>
      </c>
      <c r="F635" s="1" t="s">
        <v>416</v>
      </c>
      <c r="G635" s="11" t="s">
        <v>664</v>
      </c>
      <c r="H635" s="5">
        <v>4</v>
      </c>
      <c r="I635" s="5" t="s">
        <v>5</v>
      </c>
      <c r="J635" s="5"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5" t="s">
        <v>5</v>
      </c>
      <c r="S635" s="1" t="s">
        <v>847</v>
      </c>
    </row>
    <row r="636" spans="1:19" hidden="1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662</v>
      </c>
      <c r="E636" s="5" t="s">
        <v>415</v>
      </c>
      <c r="F636" s="1" t="s">
        <v>416</v>
      </c>
      <c r="G636" s="11" t="s">
        <v>66</v>
      </c>
      <c r="H636" s="5">
        <v>2</v>
      </c>
      <c r="I636" s="5" t="s">
        <v>5</v>
      </c>
      <c r="J636" s="5"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5" t="s">
        <v>5</v>
      </c>
      <c r="S636" s="1" t="s">
        <v>847</v>
      </c>
    </row>
    <row r="637" spans="1:19" hidden="1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669</v>
      </c>
      <c r="E637" s="5" t="s">
        <v>415</v>
      </c>
      <c r="F637" s="1" t="s">
        <v>416</v>
      </c>
      <c r="G637" s="11" t="s">
        <v>99</v>
      </c>
      <c r="H637" s="5">
        <v>4</v>
      </c>
      <c r="I637" s="5" t="s">
        <v>5</v>
      </c>
      <c r="J637" s="5"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5" t="s">
        <v>5</v>
      </c>
      <c r="S637" s="1" t="s">
        <v>847</v>
      </c>
    </row>
    <row r="638" spans="1:19" hidden="1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669</v>
      </c>
      <c r="E638" s="5" t="s">
        <v>415</v>
      </c>
      <c r="F638" s="1" t="s">
        <v>416</v>
      </c>
      <c r="G638" s="11" t="s">
        <v>663</v>
      </c>
      <c r="H638" s="5">
        <v>10</v>
      </c>
      <c r="I638" s="5" t="s">
        <v>5</v>
      </c>
      <c r="J638" s="5"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5" t="s">
        <v>5</v>
      </c>
      <c r="S638" s="1" t="s">
        <v>847</v>
      </c>
    </row>
    <row r="639" spans="1:19" hidden="1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669</v>
      </c>
      <c r="E639" s="5" t="s">
        <v>415</v>
      </c>
      <c r="F639" s="1" t="s">
        <v>416</v>
      </c>
      <c r="G639" s="11" t="s">
        <v>664</v>
      </c>
      <c r="H639" s="5">
        <v>6</v>
      </c>
      <c r="I639" s="5" t="s">
        <v>5</v>
      </c>
      <c r="J639" s="5"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5" t="s">
        <v>5</v>
      </c>
      <c r="S639" s="1" t="s">
        <v>847</v>
      </c>
    </row>
    <row r="640" spans="1:19" hidden="1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669</v>
      </c>
      <c r="E640" s="5" t="s">
        <v>415</v>
      </c>
      <c r="F640" s="1" t="s">
        <v>416</v>
      </c>
      <c r="G640" s="11" t="s">
        <v>66</v>
      </c>
      <c r="H640" s="5">
        <v>4</v>
      </c>
      <c r="I640" s="5" t="s">
        <v>5</v>
      </c>
      <c r="J640" s="5"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5" t="s">
        <v>5</v>
      </c>
      <c r="S640" s="1" t="s">
        <v>857</v>
      </c>
    </row>
    <row r="641" spans="1:19" hidden="1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669</v>
      </c>
      <c r="E641" s="5" t="s">
        <v>415</v>
      </c>
      <c r="F641" s="1" t="s">
        <v>416</v>
      </c>
      <c r="G641" s="11" t="s">
        <v>668</v>
      </c>
      <c r="H641" s="5">
        <v>1</v>
      </c>
      <c r="I641" s="5" t="s">
        <v>5</v>
      </c>
      <c r="J641" s="5"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5" t="s">
        <v>5</v>
      </c>
      <c r="S641" s="1" t="s">
        <v>890</v>
      </c>
    </row>
    <row r="642" spans="1:19" hidden="1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670</v>
      </c>
      <c r="E642" s="5" t="s">
        <v>6</v>
      </c>
      <c r="F642" s="1" t="s">
        <v>7</v>
      </c>
      <c r="G642" s="11" t="s">
        <v>69</v>
      </c>
      <c r="H642" s="5">
        <v>1</v>
      </c>
      <c r="I642" s="5" t="s">
        <v>5</v>
      </c>
      <c r="J642" s="5"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5" t="s">
        <v>5</v>
      </c>
      <c r="S642" s="1" t="s">
        <v>681</v>
      </c>
    </row>
    <row r="643" spans="1:19" hidden="1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670</v>
      </c>
      <c r="E643" s="5" t="s">
        <v>6</v>
      </c>
      <c r="F643" s="1" t="s">
        <v>7</v>
      </c>
      <c r="G643" s="11" t="s">
        <v>663</v>
      </c>
      <c r="H643" s="5">
        <v>4</v>
      </c>
      <c r="I643" s="5" t="s">
        <v>5</v>
      </c>
      <c r="J643" s="5"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5" t="s">
        <v>5</v>
      </c>
      <c r="S643" s="1" t="s">
        <v>681</v>
      </c>
    </row>
    <row r="644" spans="1:19" hidden="1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671</v>
      </c>
      <c r="E644" s="5" t="s">
        <v>415</v>
      </c>
      <c r="F644" s="1" t="s">
        <v>416</v>
      </c>
      <c r="G644" s="11" t="s">
        <v>99</v>
      </c>
      <c r="H644" s="5">
        <v>2</v>
      </c>
      <c r="I644" s="5" t="s">
        <v>5</v>
      </c>
      <c r="J644" s="5"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5" t="s">
        <v>5</v>
      </c>
      <c r="S644" s="1" t="s">
        <v>890</v>
      </c>
    </row>
    <row r="645" spans="1:19" hidden="1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671</v>
      </c>
      <c r="E645" s="5" t="s">
        <v>415</v>
      </c>
      <c r="F645" s="1" t="s">
        <v>416</v>
      </c>
      <c r="G645" s="11" t="s">
        <v>663</v>
      </c>
      <c r="H645" s="5">
        <v>8</v>
      </c>
      <c r="I645" s="5" t="s">
        <v>5</v>
      </c>
      <c r="J645" s="5"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5" t="s">
        <v>5</v>
      </c>
      <c r="S645" s="1" t="s">
        <v>891</v>
      </c>
    </row>
    <row r="646" spans="1:19" hidden="1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671</v>
      </c>
      <c r="E646" s="5" t="s">
        <v>415</v>
      </c>
      <c r="F646" s="1" t="s">
        <v>416</v>
      </c>
      <c r="G646" s="11" t="s">
        <v>664</v>
      </c>
      <c r="H646" s="5">
        <v>3</v>
      </c>
      <c r="I646" s="5" t="s">
        <v>5</v>
      </c>
      <c r="J646" s="5"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5" t="s">
        <v>5</v>
      </c>
      <c r="S646" s="1" t="s">
        <v>892</v>
      </c>
    </row>
    <row r="647" spans="1:19" hidden="1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671</v>
      </c>
      <c r="E647" s="5" t="s">
        <v>415</v>
      </c>
      <c r="F647" s="1" t="s">
        <v>416</v>
      </c>
      <c r="G647" s="11" t="s">
        <v>66</v>
      </c>
      <c r="H647" s="5">
        <v>2</v>
      </c>
      <c r="I647" s="5" t="s">
        <v>5</v>
      </c>
      <c r="J647" s="5"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5" t="s">
        <v>5</v>
      </c>
      <c r="S647" s="1" t="s">
        <v>893</v>
      </c>
    </row>
    <row r="648" spans="1:19" hidden="1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672</v>
      </c>
      <c r="E648" s="5" t="s">
        <v>673</v>
      </c>
      <c r="F648" s="1" t="s">
        <v>674</v>
      </c>
      <c r="G648" s="11" t="s">
        <v>99</v>
      </c>
      <c r="H648" s="5">
        <v>1</v>
      </c>
      <c r="I648" s="5" t="s">
        <v>5</v>
      </c>
      <c r="J648" s="5"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5" t="s">
        <v>5</v>
      </c>
      <c r="S648" s="1" t="s">
        <v>682</v>
      </c>
    </row>
    <row r="649" spans="1:19" hidden="1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672</v>
      </c>
      <c r="E649" s="5" t="s">
        <v>673</v>
      </c>
      <c r="F649" s="1" t="s">
        <v>674</v>
      </c>
      <c r="G649" s="11" t="s">
        <v>675</v>
      </c>
      <c r="H649" s="5">
        <v>4</v>
      </c>
      <c r="I649" s="5" t="s">
        <v>5</v>
      </c>
      <c r="J649" s="5"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5" t="s">
        <v>5</v>
      </c>
      <c r="S649" s="1" t="s">
        <v>682</v>
      </c>
    </row>
    <row r="650" spans="1:19" hidden="1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672</v>
      </c>
      <c r="E650" s="5" t="s">
        <v>673</v>
      </c>
      <c r="F650" s="1" t="s">
        <v>674</v>
      </c>
      <c r="G650" s="11" t="s">
        <v>668</v>
      </c>
      <c r="H650" s="5">
        <v>1</v>
      </c>
      <c r="I650" s="5" t="s">
        <v>5</v>
      </c>
      <c r="J650" s="5"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5" t="s">
        <v>5</v>
      </c>
      <c r="S650" s="1" t="s">
        <v>682</v>
      </c>
    </row>
    <row r="651" spans="1:19" hidden="1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672</v>
      </c>
      <c r="E651" s="5" t="s">
        <v>673</v>
      </c>
      <c r="F651" s="1" t="s">
        <v>674</v>
      </c>
      <c r="G651" s="11" t="s">
        <v>66</v>
      </c>
      <c r="H651" s="5">
        <v>2</v>
      </c>
      <c r="I651" s="5" t="s">
        <v>5</v>
      </c>
      <c r="J651" s="5"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5" t="s">
        <v>5</v>
      </c>
      <c r="S651" s="1" t="s">
        <v>682</v>
      </c>
    </row>
    <row r="652" spans="1:19" hidden="1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689</v>
      </c>
      <c r="E652" s="5" t="s">
        <v>482</v>
      </c>
      <c r="F652" s="1" t="s">
        <v>499</v>
      </c>
      <c r="G652" s="11" t="s">
        <v>69</v>
      </c>
      <c r="H652" s="5">
        <v>2</v>
      </c>
      <c r="I652" s="5" t="s">
        <v>5</v>
      </c>
      <c r="J652" s="5"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5" t="s">
        <v>5</v>
      </c>
      <c r="S652" s="1" t="s">
        <v>761</v>
      </c>
    </row>
    <row r="653" spans="1:19" hidden="1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689</v>
      </c>
      <c r="E653" s="5" t="s">
        <v>482</v>
      </c>
      <c r="F653" s="1" t="s">
        <v>499</v>
      </c>
      <c r="G653" s="11" t="s">
        <v>663</v>
      </c>
      <c r="H653" s="5">
        <v>3</v>
      </c>
      <c r="I653" s="5" t="s">
        <v>5</v>
      </c>
      <c r="J653" s="5"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5" t="s">
        <v>5</v>
      </c>
      <c r="S653" s="1" t="s">
        <v>761</v>
      </c>
    </row>
    <row r="654" spans="1:19" hidden="1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689</v>
      </c>
      <c r="E654" s="5" t="s">
        <v>482</v>
      </c>
      <c r="F654" s="1" t="s">
        <v>499</v>
      </c>
      <c r="G654" s="11" t="s">
        <v>675</v>
      </c>
      <c r="H654" s="5">
        <v>2</v>
      </c>
      <c r="I654" s="5" t="s">
        <v>5</v>
      </c>
      <c r="J654" s="5"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5" t="s">
        <v>5</v>
      </c>
      <c r="S654" s="1" t="s">
        <v>761</v>
      </c>
    </row>
    <row r="655" spans="1:19" hidden="1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689</v>
      </c>
      <c r="E655" s="5" t="s">
        <v>482</v>
      </c>
      <c r="F655" s="1" t="s">
        <v>499</v>
      </c>
      <c r="G655" s="11" t="s">
        <v>66</v>
      </c>
      <c r="H655" s="5">
        <v>10</v>
      </c>
      <c r="I655" s="5" t="s">
        <v>5</v>
      </c>
      <c r="J655" s="5"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5" t="s">
        <v>5</v>
      </c>
      <c r="S655" s="1" t="s">
        <v>761</v>
      </c>
    </row>
    <row r="656" spans="1:19" hidden="1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689</v>
      </c>
      <c r="E656" s="5" t="s">
        <v>482</v>
      </c>
      <c r="F656" s="1" t="s">
        <v>499</v>
      </c>
      <c r="G656" s="11" t="s">
        <v>690</v>
      </c>
      <c r="H656" s="5">
        <v>1</v>
      </c>
      <c r="I656" s="5" t="s">
        <v>5</v>
      </c>
      <c r="J656" s="5"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5" t="s">
        <v>5</v>
      </c>
      <c r="S656" s="1" t="s">
        <v>761</v>
      </c>
    </row>
    <row r="657" spans="1:19" hidden="1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692</v>
      </c>
      <c r="E657" s="5" t="s">
        <v>415</v>
      </c>
      <c r="F657" s="1" t="s">
        <v>416</v>
      </c>
      <c r="G657" s="11" t="s">
        <v>69</v>
      </c>
      <c r="H657" s="5">
        <v>1</v>
      </c>
      <c r="I657" s="5" t="s">
        <v>5</v>
      </c>
      <c r="J657" s="5"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5" t="s">
        <v>5</v>
      </c>
      <c r="S657" s="1" t="s">
        <v>894</v>
      </c>
    </row>
    <row r="658" spans="1:19" hidden="1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692</v>
      </c>
      <c r="E658" s="5" t="s">
        <v>415</v>
      </c>
      <c r="F658" s="1" t="s">
        <v>416</v>
      </c>
      <c r="G658" s="11" t="s">
        <v>99</v>
      </c>
      <c r="H658" s="5">
        <v>2</v>
      </c>
      <c r="I658" s="5" t="s">
        <v>5</v>
      </c>
      <c r="J658" s="5"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5" t="s">
        <v>5</v>
      </c>
      <c r="S658" s="1" t="s">
        <v>895</v>
      </c>
    </row>
    <row r="659" spans="1:19" hidden="1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692</v>
      </c>
      <c r="E659" s="5" t="s">
        <v>415</v>
      </c>
      <c r="F659" s="1" t="s">
        <v>416</v>
      </c>
      <c r="G659" s="11" t="s">
        <v>691</v>
      </c>
      <c r="H659" s="5">
        <v>3</v>
      </c>
      <c r="I659" s="5" t="s">
        <v>5</v>
      </c>
      <c r="J659" s="5"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5" t="s">
        <v>5</v>
      </c>
      <c r="S659" s="1" t="s">
        <v>896</v>
      </c>
    </row>
    <row r="660" spans="1:19" hidden="1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692</v>
      </c>
      <c r="E660" s="5" t="s">
        <v>415</v>
      </c>
      <c r="F660" s="1" t="s">
        <v>416</v>
      </c>
      <c r="G660" s="11" t="s">
        <v>664</v>
      </c>
      <c r="H660" s="5">
        <v>3</v>
      </c>
      <c r="I660" s="5" t="s">
        <v>5</v>
      </c>
      <c r="J660" s="5"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5" t="s">
        <v>5</v>
      </c>
      <c r="S660" s="1" t="s">
        <v>892</v>
      </c>
    </row>
    <row r="661" spans="1:19" hidden="1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692</v>
      </c>
      <c r="E661" s="5" t="s">
        <v>415</v>
      </c>
      <c r="F661" s="1" t="s">
        <v>416</v>
      </c>
      <c r="G661" s="11" t="s">
        <v>66</v>
      </c>
      <c r="H661" s="5">
        <v>3</v>
      </c>
      <c r="I661" s="5" t="s">
        <v>5</v>
      </c>
      <c r="J661" s="5"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5" t="s">
        <v>5</v>
      </c>
      <c r="S661" s="1" t="s">
        <v>930</v>
      </c>
    </row>
    <row r="662" spans="1:19" hidden="1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693</v>
      </c>
      <c r="E662" s="1" t="s">
        <v>645</v>
      </c>
      <c r="F662" s="1" t="s">
        <v>646</v>
      </c>
      <c r="G662" s="11" t="s">
        <v>99</v>
      </c>
      <c r="H662" s="5">
        <v>1</v>
      </c>
      <c r="I662" s="5" t="s">
        <v>5</v>
      </c>
      <c r="J662" s="5"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5" t="s">
        <v>5</v>
      </c>
      <c r="S662" s="1" t="s">
        <v>816</v>
      </c>
    </row>
    <row r="663" spans="1:19" hidden="1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693</v>
      </c>
      <c r="E663" s="5" t="s">
        <v>645</v>
      </c>
      <c r="F663" s="1" t="s">
        <v>646</v>
      </c>
      <c r="G663" s="11" t="s">
        <v>560</v>
      </c>
      <c r="H663" s="5">
        <v>2</v>
      </c>
      <c r="I663" s="5" t="s">
        <v>5</v>
      </c>
      <c r="J663" s="5"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5" t="s">
        <v>5</v>
      </c>
      <c r="S663" s="1" t="s">
        <v>816</v>
      </c>
    </row>
    <row r="664" spans="1:19" hidden="1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693</v>
      </c>
      <c r="E664" s="5" t="s">
        <v>645</v>
      </c>
      <c r="F664" s="1" t="s">
        <v>646</v>
      </c>
      <c r="G664" s="11" t="s">
        <v>664</v>
      </c>
      <c r="H664" s="5">
        <v>1</v>
      </c>
      <c r="I664" s="5" t="s">
        <v>5</v>
      </c>
      <c r="J664" s="5"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5" t="s">
        <v>5</v>
      </c>
      <c r="S664" s="1" t="s">
        <v>816</v>
      </c>
    </row>
    <row r="665" spans="1:19" hidden="1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693</v>
      </c>
      <c r="E665" s="5" t="s">
        <v>645</v>
      </c>
      <c r="F665" s="1" t="s">
        <v>646</v>
      </c>
      <c r="G665" s="11" t="s">
        <v>649</v>
      </c>
      <c r="H665" s="5">
        <v>2</v>
      </c>
      <c r="I665" s="5" t="s">
        <v>5</v>
      </c>
      <c r="J665" s="5"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5" t="s">
        <v>5</v>
      </c>
      <c r="S665" s="1" t="s">
        <v>816</v>
      </c>
    </row>
    <row r="666" spans="1:19" hidden="1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694</v>
      </c>
      <c r="E666" s="5" t="s">
        <v>415</v>
      </c>
      <c r="F666" s="1" t="s">
        <v>416</v>
      </c>
      <c r="G666" s="11" t="s">
        <v>99</v>
      </c>
      <c r="H666" s="5">
        <v>3</v>
      </c>
      <c r="I666" s="5" t="s">
        <v>5</v>
      </c>
      <c r="J666" s="5"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5" t="s">
        <v>5</v>
      </c>
      <c r="S666" s="1" t="s">
        <v>968</v>
      </c>
    </row>
    <row r="667" spans="1:19" hidden="1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694</v>
      </c>
      <c r="E667" s="5" t="s">
        <v>415</v>
      </c>
      <c r="F667" s="1" t="s">
        <v>416</v>
      </c>
      <c r="G667" s="11" t="s">
        <v>663</v>
      </c>
      <c r="H667" s="5">
        <v>6</v>
      </c>
      <c r="I667" s="5" t="s">
        <v>5</v>
      </c>
      <c r="J667" s="5"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5" t="s">
        <v>5</v>
      </c>
      <c r="S667" s="1" t="s">
        <v>969</v>
      </c>
    </row>
    <row r="668" spans="1:19" hidden="1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694</v>
      </c>
      <c r="E668" s="5" t="s">
        <v>415</v>
      </c>
      <c r="F668" s="1" t="s">
        <v>416</v>
      </c>
      <c r="G668" s="11" t="s">
        <v>664</v>
      </c>
      <c r="H668" s="5">
        <v>3</v>
      </c>
      <c r="I668" s="5" t="s">
        <v>5</v>
      </c>
      <c r="J668" s="5"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5" t="s">
        <v>5</v>
      </c>
      <c r="S668" s="1" t="s">
        <v>971</v>
      </c>
    </row>
    <row r="669" spans="1:19" hidden="1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694</v>
      </c>
      <c r="E669" s="5" t="s">
        <v>415</v>
      </c>
      <c r="F669" s="1" t="s">
        <v>416</v>
      </c>
      <c r="G669" s="11" t="s">
        <v>66</v>
      </c>
      <c r="H669" s="5">
        <v>3</v>
      </c>
      <c r="I669" s="5" t="s">
        <v>5</v>
      </c>
      <c r="J669" s="5"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5" t="s">
        <v>5</v>
      </c>
      <c r="S669" s="1" t="s">
        <v>972</v>
      </c>
    </row>
    <row r="670" spans="1:19" hidden="1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694</v>
      </c>
      <c r="E670" s="5" t="s">
        <v>415</v>
      </c>
      <c r="F670" s="1" t="s">
        <v>416</v>
      </c>
      <c r="G670" s="11" t="s">
        <v>668</v>
      </c>
      <c r="H670" s="5">
        <v>1</v>
      </c>
      <c r="I670" s="5" t="s">
        <v>5</v>
      </c>
      <c r="J670" s="5"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5" t="s">
        <v>5</v>
      </c>
      <c r="S670" s="1" t="s">
        <v>970</v>
      </c>
    </row>
    <row r="671" spans="1:19" hidden="1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694</v>
      </c>
      <c r="E671" s="5" t="s">
        <v>415</v>
      </c>
      <c r="F671" s="1" t="s">
        <v>416</v>
      </c>
      <c r="G671" s="11" t="s">
        <v>675</v>
      </c>
      <c r="H671" s="5">
        <v>4</v>
      </c>
      <c r="I671" s="5" t="s">
        <v>5</v>
      </c>
      <c r="J671" s="5"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5" t="s">
        <v>5</v>
      </c>
      <c r="S671" s="1" t="s">
        <v>973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695</v>
      </c>
      <c r="E672" s="5" t="s">
        <v>406</v>
      </c>
      <c r="F672" s="1" t="s">
        <v>407</v>
      </c>
      <c r="G672" s="11" t="s">
        <v>99</v>
      </c>
      <c r="H672" s="5">
        <v>2</v>
      </c>
      <c r="I672" s="5" t="s">
        <v>5</v>
      </c>
      <c r="J672" s="5"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5" t="s">
        <v>5</v>
      </c>
      <c r="S672" s="1" t="s">
        <v>813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695</v>
      </c>
      <c r="E673" s="5" t="s">
        <v>406</v>
      </c>
      <c r="F673" s="1" t="s">
        <v>407</v>
      </c>
      <c r="G673" s="11" t="s">
        <v>486</v>
      </c>
      <c r="H673" s="5">
        <v>2</v>
      </c>
      <c r="I673" s="5" t="s">
        <v>5</v>
      </c>
      <c r="J673" s="5"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5" t="s">
        <v>5</v>
      </c>
      <c r="S673" s="1" t="s">
        <v>813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695</v>
      </c>
      <c r="E674" s="5" t="s">
        <v>406</v>
      </c>
      <c r="F674" s="1" t="s">
        <v>407</v>
      </c>
      <c r="G674" s="11" t="s">
        <v>66</v>
      </c>
      <c r="H674" s="5">
        <v>3</v>
      </c>
      <c r="I674" s="5" t="s">
        <v>5</v>
      </c>
      <c r="J674" s="5"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5" t="s">
        <v>5</v>
      </c>
      <c r="S674" s="1" t="s">
        <v>813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695</v>
      </c>
      <c r="E675" s="5" t="s">
        <v>406</v>
      </c>
      <c r="F675" s="1" t="s">
        <v>407</v>
      </c>
      <c r="G675" s="11" t="s">
        <v>298</v>
      </c>
      <c r="H675" s="5">
        <v>2</v>
      </c>
      <c r="I675" s="5" t="s">
        <v>5</v>
      </c>
      <c r="J675" s="5"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5" t="s">
        <v>5</v>
      </c>
      <c r="S675" s="1" t="s">
        <v>813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695</v>
      </c>
      <c r="E676" s="5" t="s">
        <v>406</v>
      </c>
      <c r="F676" s="1" t="s">
        <v>407</v>
      </c>
      <c r="G676" s="11" t="s">
        <v>575</v>
      </c>
      <c r="H676" s="5">
        <v>2</v>
      </c>
      <c r="I676" s="5" t="s">
        <v>5</v>
      </c>
      <c r="J676" s="5"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5" t="s">
        <v>5</v>
      </c>
      <c r="S676" s="1" t="s">
        <v>813</v>
      </c>
    </row>
    <row r="677" spans="1:19" ht="93" hidden="1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696</v>
      </c>
      <c r="E677" s="5" t="s">
        <v>19</v>
      </c>
      <c r="F677" s="1" t="s">
        <v>20</v>
      </c>
      <c r="G677" s="11" t="s">
        <v>69</v>
      </c>
      <c r="H677" s="5">
        <v>3</v>
      </c>
      <c r="I677" s="5" t="s">
        <v>72</v>
      </c>
      <c r="J677" s="5"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5" t="s">
        <v>91</v>
      </c>
      <c r="S677" s="40" t="s">
        <v>858</v>
      </c>
    </row>
    <row r="678" spans="1:19" hidden="1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696</v>
      </c>
      <c r="E678" s="5" t="s">
        <v>19</v>
      </c>
      <c r="F678" s="1" t="s">
        <v>20</v>
      </c>
      <c r="G678" s="11" t="s">
        <v>66</v>
      </c>
      <c r="H678" s="5">
        <v>4</v>
      </c>
      <c r="I678" s="5" t="s">
        <v>72</v>
      </c>
      <c r="J678" s="5"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5" t="s">
        <v>91</v>
      </c>
      <c r="S678" s="1" t="s">
        <v>859</v>
      </c>
    </row>
    <row r="679" spans="1:19" hidden="1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696</v>
      </c>
      <c r="E679" s="5" t="s">
        <v>19</v>
      </c>
      <c r="F679" s="1" t="s">
        <v>20</v>
      </c>
      <c r="G679" s="11" t="s">
        <v>17</v>
      </c>
      <c r="H679" s="5">
        <v>6</v>
      </c>
      <c r="I679" s="5" t="s">
        <v>72</v>
      </c>
      <c r="J679" s="5"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5" t="s">
        <v>91</v>
      </c>
      <c r="S679" s="1" t="s">
        <v>859</v>
      </c>
    </row>
    <row r="680" spans="1:19" hidden="1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696</v>
      </c>
      <c r="E680" s="5" t="s">
        <v>19</v>
      </c>
      <c r="F680" s="1" t="s">
        <v>20</v>
      </c>
      <c r="G680" s="11" t="s">
        <v>183</v>
      </c>
      <c r="H680" s="5">
        <v>2</v>
      </c>
      <c r="I680" s="5" t="s">
        <v>72</v>
      </c>
      <c r="J680" s="5"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5" t="s">
        <v>91</v>
      </c>
      <c r="S680" s="1" t="s">
        <v>859</v>
      </c>
    </row>
    <row r="681" spans="1:19" hidden="1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697</v>
      </c>
      <c r="E681" s="5" t="s">
        <v>61</v>
      </c>
      <c r="F681" s="1" t="s">
        <v>60</v>
      </c>
      <c r="G681" s="11" t="s">
        <v>99</v>
      </c>
      <c r="H681" s="5">
        <v>2</v>
      </c>
      <c r="I681" s="5" t="s">
        <v>51</v>
      </c>
      <c r="J681" s="5"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5" t="s">
        <v>91</v>
      </c>
      <c r="S681" s="1" t="s">
        <v>932</v>
      </c>
    </row>
    <row r="682" spans="1:19" hidden="1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697</v>
      </c>
      <c r="E682" s="5" t="s">
        <v>61</v>
      </c>
      <c r="F682" s="1" t="s">
        <v>60</v>
      </c>
      <c r="G682" s="11" t="s">
        <v>691</v>
      </c>
      <c r="H682" s="5">
        <v>1</v>
      </c>
      <c r="I682" s="5" t="s">
        <v>51</v>
      </c>
      <c r="J682" s="5"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5" t="s">
        <v>91</v>
      </c>
      <c r="S682" s="1" t="s">
        <v>932</v>
      </c>
    </row>
    <row r="683" spans="1:19" hidden="1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697</v>
      </c>
      <c r="E683" s="5" t="s">
        <v>61</v>
      </c>
      <c r="F683" s="1" t="s">
        <v>60</v>
      </c>
      <c r="G683" s="11" t="s">
        <v>712</v>
      </c>
      <c r="H683" s="5">
        <v>1</v>
      </c>
      <c r="I683" s="5" t="s">
        <v>51</v>
      </c>
      <c r="J683" s="5"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5" t="s">
        <v>91</v>
      </c>
      <c r="S683" s="1" t="s">
        <v>932</v>
      </c>
    </row>
    <row r="684" spans="1:19" hidden="1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698</v>
      </c>
      <c r="E684" s="5" t="s">
        <v>415</v>
      </c>
      <c r="F684" s="1" t="s">
        <v>416</v>
      </c>
      <c r="G684" s="11" t="s">
        <v>69</v>
      </c>
      <c r="H684" s="5">
        <v>3</v>
      </c>
      <c r="I684" s="5" t="s">
        <v>5</v>
      </c>
      <c r="J684" s="5"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5" t="s">
        <v>5</v>
      </c>
      <c r="S684" s="1" t="s">
        <v>974</v>
      </c>
    </row>
    <row r="685" spans="1:19" hidden="1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698</v>
      </c>
      <c r="E685" s="5" t="s">
        <v>415</v>
      </c>
      <c r="F685" s="1" t="s">
        <v>416</v>
      </c>
      <c r="G685" s="11" t="s">
        <v>663</v>
      </c>
      <c r="H685" s="5">
        <v>4</v>
      </c>
      <c r="I685" s="5" t="s">
        <v>5</v>
      </c>
      <c r="J685" s="5"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5" t="s">
        <v>5</v>
      </c>
      <c r="S685" s="1" t="s">
        <v>975</v>
      </c>
    </row>
    <row r="686" spans="1:19" hidden="1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698</v>
      </c>
      <c r="E686" s="5" t="s">
        <v>415</v>
      </c>
      <c r="F686" s="1" t="s">
        <v>416</v>
      </c>
      <c r="G686" s="11" t="s">
        <v>664</v>
      </c>
      <c r="H686" s="5">
        <v>3</v>
      </c>
      <c r="I686" s="5" t="s">
        <v>5</v>
      </c>
      <c r="J686" s="5"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5" t="s">
        <v>5</v>
      </c>
      <c r="S686" s="1" t="s">
        <v>976</v>
      </c>
    </row>
    <row r="687" spans="1:19" hidden="1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698</v>
      </c>
      <c r="E687" s="5" t="s">
        <v>415</v>
      </c>
      <c r="F687" s="1" t="s">
        <v>416</v>
      </c>
      <c r="G687" s="11" t="s">
        <v>66</v>
      </c>
      <c r="H687" s="5">
        <v>3</v>
      </c>
      <c r="I687" s="5" t="s">
        <v>5</v>
      </c>
      <c r="J687" s="5"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5" t="s">
        <v>5</v>
      </c>
      <c r="S687" s="1" t="s">
        <v>977</v>
      </c>
    </row>
    <row r="688" spans="1:19" hidden="1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699</v>
      </c>
      <c r="E688" s="5" t="s">
        <v>713</v>
      </c>
      <c r="F688" s="1" t="s">
        <v>782</v>
      </c>
      <c r="G688" s="11" t="s">
        <v>69</v>
      </c>
      <c r="H688" s="5">
        <v>1</v>
      </c>
      <c r="I688" s="5" t="s">
        <v>5</v>
      </c>
      <c r="J688" s="5"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5" t="s">
        <v>5</v>
      </c>
      <c r="S688" s="1" t="s">
        <v>817</v>
      </c>
    </row>
    <row r="689" spans="1:19" hidden="1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699</v>
      </c>
      <c r="E689" s="5" t="s">
        <v>713</v>
      </c>
      <c r="F689" s="1" t="s">
        <v>782</v>
      </c>
      <c r="G689" s="11" t="s">
        <v>714</v>
      </c>
      <c r="H689" s="5">
        <v>1</v>
      </c>
      <c r="I689" s="5" t="s">
        <v>5</v>
      </c>
      <c r="J689" s="5"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5" t="s">
        <v>5</v>
      </c>
      <c r="S689" s="1" t="s">
        <v>817</v>
      </c>
    </row>
    <row r="690" spans="1:19" hidden="1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699</v>
      </c>
      <c r="E690" s="5" t="s">
        <v>713</v>
      </c>
      <c r="F690" s="1" t="s">
        <v>782</v>
      </c>
      <c r="G690" s="11" t="s">
        <v>663</v>
      </c>
      <c r="H690" s="5">
        <v>1</v>
      </c>
      <c r="I690" s="5" t="s">
        <v>5</v>
      </c>
      <c r="J690" s="5"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5" t="s">
        <v>5</v>
      </c>
      <c r="S690" s="1" t="s">
        <v>817</v>
      </c>
    </row>
    <row r="691" spans="1:19" hidden="1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699</v>
      </c>
      <c r="E691" s="5" t="s">
        <v>713</v>
      </c>
      <c r="F691" s="1" t="s">
        <v>782</v>
      </c>
      <c r="G691" s="11" t="s">
        <v>66</v>
      </c>
      <c r="H691" s="5">
        <v>1</v>
      </c>
      <c r="I691" s="5" t="s">
        <v>5</v>
      </c>
      <c r="J691" s="5"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5" t="s">
        <v>5</v>
      </c>
      <c r="S691" s="1" t="s">
        <v>817</v>
      </c>
    </row>
    <row r="692" spans="1:19" hidden="1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699</v>
      </c>
      <c r="E692" s="5" t="s">
        <v>713</v>
      </c>
      <c r="F692" s="1" t="s">
        <v>782</v>
      </c>
      <c r="G692" s="11" t="s">
        <v>668</v>
      </c>
      <c r="H692" s="5">
        <v>1</v>
      </c>
      <c r="I692" s="5" t="s">
        <v>5</v>
      </c>
      <c r="J692" s="5"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5" t="s">
        <v>5</v>
      </c>
      <c r="S692" s="1" t="s">
        <v>817</v>
      </c>
    </row>
    <row r="693" spans="1:19" hidden="1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699</v>
      </c>
      <c r="E693" s="5" t="s">
        <v>713</v>
      </c>
      <c r="F693" s="1" t="s">
        <v>782</v>
      </c>
      <c r="G693" s="11" t="s">
        <v>675</v>
      </c>
      <c r="H693" s="5">
        <v>1</v>
      </c>
      <c r="I693" s="5" t="s">
        <v>5</v>
      </c>
      <c r="J693" s="5"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5" t="s">
        <v>5</v>
      </c>
      <c r="S693" s="1" t="s">
        <v>817</v>
      </c>
    </row>
    <row r="694" spans="1:19" hidden="1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700</v>
      </c>
      <c r="E694" s="5" t="s">
        <v>645</v>
      </c>
      <c r="F694" s="1" t="s">
        <v>646</v>
      </c>
      <c r="G694" s="11" t="s">
        <v>715</v>
      </c>
      <c r="H694" s="5">
        <v>2</v>
      </c>
      <c r="I694" s="5" t="s">
        <v>5</v>
      </c>
      <c r="J694" s="5"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5" t="s">
        <v>5</v>
      </c>
      <c r="S694" s="1" t="s">
        <v>816</v>
      </c>
    </row>
    <row r="695" spans="1:19" hidden="1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700</v>
      </c>
      <c r="E695" s="5" t="s">
        <v>645</v>
      </c>
      <c r="F695" s="1" t="s">
        <v>646</v>
      </c>
      <c r="G695" s="11" t="s">
        <v>298</v>
      </c>
      <c r="H695" s="5">
        <v>1</v>
      </c>
      <c r="I695" s="5" t="s">
        <v>5</v>
      </c>
      <c r="J695" s="5"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5" t="s">
        <v>5</v>
      </c>
      <c r="S695" s="1" t="s">
        <v>816</v>
      </c>
    </row>
    <row r="696" spans="1:19" hidden="1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701</v>
      </c>
      <c r="E696" s="5" t="s">
        <v>713</v>
      </c>
      <c r="F696" s="1" t="s">
        <v>782</v>
      </c>
      <c r="G696" s="11" t="s">
        <v>663</v>
      </c>
      <c r="H696" s="5">
        <v>2</v>
      </c>
      <c r="I696" s="5" t="s">
        <v>5</v>
      </c>
      <c r="J696" s="5"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5" t="s">
        <v>5</v>
      </c>
      <c r="S696" s="1" t="s">
        <v>754</v>
      </c>
    </row>
    <row r="697" spans="1:19" hidden="1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702</v>
      </c>
      <c r="E697" s="5" t="s">
        <v>415</v>
      </c>
      <c r="F697" s="1" t="s">
        <v>416</v>
      </c>
      <c r="G697" s="11" t="s">
        <v>99</v>
      </c>
      <c r="H697" s="5">
        <v>3</v>
      </c>
      <c r="I697" s="5" t="s">
        <v>5</v>
      </c>
      <c r="J697" s="5"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5" t="s">
        <v>5</v>
      </c>
      <c r="S697" s="1" t="s">
        <v>978</v>
      </c>
    </row>
    <row r="698" spans="1:19" hidden="1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702</v>
      </c>
      <c r="E698" s="5" t="s">
        <v>415</v>
      </c>
      <c r="F698" s="1" t="s">
        <v>416</v>
      </c>
      <c r="G698" s="11" t="s">
        <v>716</v>
      </c>
      <c r="H698" s="5">
        <v>5</v>
      </c>
      <c r="I698" s="5" t="s">
        <v>5</v>
      </c>
      <c r="J698" s="5"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5" t="s">
        <v>5</v>
      </c>
      <c r="S698" s="1" t="s">
        <v>980</v>
      </c>
    </row>
    <row r="699" spans="1:19" hidden="1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702</v>
      </c>
      <c r="E699" s="5" t="s">
        <v>415</v>
      </c>
      <c r="F699" s="1" t="s">
        <v>416</v>
      </c>
      <c r="G699" s="11" t="s">
        <v>664</v>
      </c>
      <c r="H699" s="5">
        <v>6</v>
      </c>
      <c r="I699" s="5" t="s">
        <v>5</v>
      </c>
      <c r="J699" s="5"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5" t="s">
        <v>5</v>
      </c>
      <c r="S699" s="1" t="s">
        <v>979</v>
      </c>
    </row>
    <row r="700" spans="1:19" hidden="1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702</v>
      </c>
      <c r="E700" s="5" t="s">
        <v>415</v>
      </c>
      <c r="F700" s="1" t="s">
        <v>416</v>
      </c>
      <c r="G700" s="11" t="s">
        <v>66</v>
      </c>
      <c r="H700" s="5">
        <v>3</v>
      </c>
      <c r="I700" s="5" t="s">
        <v>5</v>
      </c>
      <c r="J700" s="5"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5" t="s">
        <v>5</v>
      </c>
      <c r="S700" s="1" t="s">
        <v>979</v>
      </c>
    </row>
    <row r="701" spans="1:19" hidden="1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703</v>
      </c>
      <c r="E701" s="5" t="s">
        <v>482</v>
      </c>
      <c r="F701" s="1" t="s">
        <v>499</v>
      </c>
      <c r="G701" s="11" t="s">
        <v>69</v>
      </c>
      <c r="H701" s="5">
        <v>2</v>
      </c>
      <c r="I701" s="5" t="s">
        <v>5</v>
      </c>
      <c r="J701" s="5"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5" t="s">
        <v>5</v>
      </c>
      <c r="S701" s="1" t="s">
        <v>864</v>
      </c>
    </row>
    <row r="702" spans="1:19" hidden="1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703</v>
      </c>
      <c r="E702" s="5" t="s">
        <v>482</v>
      </c>
      <c r="F702" s="1" t="s">
        <v>499</v>
      </c>
      <c r="G702" s="11" t="s">
        <v>663</v>
      </c>
      <c r="H702" s="5">
        <v>5</v>
      </c>
      <c r="I702" s="5" t="s">
        <v>5</v>
      </c>
      <c r="J702" s="5"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5" t="s">
        <v>5</v>
      </c>
      <c r="S702" s="1" t="s">
        <v>864</v>
      </c>
    </row>
    <row r="703" spans="1:19" hidden="1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703</v>
      </c>
      <c r="E703" s="5" t="s">
        <v>482</v>
      </c>
      <c r="F703" s="1" t="s">
        <v>499</v>
      </c>
      <c r="G703" s="11" t="s">
        <v>675</v>
      </c>
      <c r="H703" s="5">
        <v>2</v>
      </c>
      <c r="I703" s="5" t="s">
        <v>5</v>
      </c>
      <c r="J703" s="5"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5" t="s">
        <v>5</v>
      </c>
      <c r="S703" s="1" t="s">
        <v>864</v>
      </c>
    </row>
    <row r="704" spans="1:19" hidden="1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704</v>
      </c>
      <c r="E704" s="5" t="s">
        <v>713</v>
      </c>
      <c r="F704" s="1" t="s">
        <v>782</v>
      </c>
      <c r="G704" s="11" t="s">
        <v>69</v>
      </c>
      <c r="H704" s="5">
        <v>1</v>
      </c>
      <c r="I704" s="5" t="s">
        <v>5</v>
      </c>
      <c r="J704" s="5"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5" t="s">
        <v>5</v>
      </c>
      <c r="S704" s="1" t="s">
        <v>818</v>
      </c>
    </row>
    <row r="705" spans="1:19" hidden="1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704</v>
      </c>
      <c r="E705" s="5" t="s">
        <v>713</v>
      </c>
      <c r="F705" s="1" t="s">
        <v>782</v>
      </c>
      <c r="G705" s="11" t="s">
        <v>675</v>
      </c>
      <c r="H705" s="5">
        <v>1</v>
      </c>
      <c r="I705" s="5" t="s">
        <v>5</v>
      </c>
      <c r="J705" s="5"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5" t="s">
        <v>5</v>
      </c>
      <c r="S705" s="1" t="s">
        <v>818</v>
      </c>
    </row>
    <row r="706" spans="1:19" hidden="1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705</v>
      </c>
      <c r="E706" s="5" t="s">
        <v>415</v>
      </c>
      <c r="F706" s="1" t="s">
        <v>416</v>
      </c>
      <c r="G706" s="11" t="s">
        <v>99</v>
      </c>
      <c r="H706" s="5">
        <v>3</v>
      </c>
      <c r="I706" s="5" t="s">
        <v>5</v>
      </c>
      <c r="J706" s="5"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5" t="s">
        <v>5</v>
      </c>
      <c r="S706" s="1" t="s">
        <v>979</v>
      </c>
    </row>
    <row r="707" spans="1:19" hidden="1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705</v>
      </c>
      <c r="E707" s="5" t="s">
        <v>415</v>
      </c>
      <c r="F707" s="1" t="s">
        <v>416</v>
      </c>
      <c r="G707" s="11" t="s">
        <v>663</v>
      </c>
      <c r="H707" s="5">
        <v>7</v>
      </c>
      <c r="I707" s="5" t="s">
        <v>5</v>
      </c>
      <c r="J707" s="5"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5" t="s">
        <v>5</v>
      </c>
      <c r="S707" s="1" t="s">
        <v>979</v>
      </c>
    </row>
    <row r="708" spans="1:19" hidden="1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705</v>
      </c>
      <c r="E708" s="5" t="s">
        <v>415</v>
      </c>
      <c r="F708" s="1" t="s">
        <v>416</v>
      </c>
      <c r="G708" s="11" t="s">
        <v>664</v>
      </c>
      <c r="H708" s="5">
        <v>4</v>
      </c>
      <c r="I708" s="5" t="s">
        <v>5</v>
      </c>
      <c r="J708" s="5"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5" t="s">
        <v>5</v>
      </c>
      <c r="S708" s="1" t="s">
        <v>979</v>
      </c>
    </row>
    <row r="709" spans="1:19" hidden="1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705</v>
      </c>
      <c r="E709" s="5" t="s">
        <v>415</v>
      </c>
      <c r="F709" s="1" t="s">
        <v>416</v>
      </c>
      <c r="G709" s="11" t="s">
        <v>66</v>
      </c>
      <c r="H709" s="5">
        <v>3</v>
      </c>
      <c r="I709" s="5" t="s">
        <v>5</v>
      </c>
      <c r="J709" s="5"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5" t="s">
        <v>5</v>
      </c>
      <c r="S709" s="1" t="s">
        <v>979</v>
      </c>
    </row>
    <row r="710" spans="1:19" hidden="1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705</v>
      </c>
      <c r="E710" s="5" t="s">
        <v>415</v>
      </c>
      <c r="F710" s="1" t="s">
        <v>416</v>
      </c>
      <c r="G710" s="11" t="s">
        <v>675</v>
      </c>
      <c r="H710" s="5">
        <v>4</v>
      </c>
      <c r="I710" s="5" t="s">
        <v>5</v>
      </c>
      <c r="J710" s="5"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5" t="s">
        <v>5</v>
      </c>
      <c r="S710" s="1" t="s">
        <v>1046</v>
      </c>
    </row>
    <row r="711" spans="1:19" hidden="1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706</v>
      </c>
      <c r="E711" s="5" t="s">
        <v>673</v>
      </c>
      <c r="F711" s="1" t="s">
        <v>674</v>
      </c>
      <c r="G711" s="11" t="s">
        <v>717</v>
      </c>
      <c r="H711" s="5">
        <v>5</v>
      </c>
      <c r="I711" s="5" t="s">
        <v>5</v>
      </c>
      <c r="J711" s="5"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5" t="s">
        <v>5</v>
      </c>
      <c r="S711" s="1" t="s">
        <v>821</v>
      </c>
    </row>
    <row r="712" spans="1:19" hidden="1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706</v>
      </c>
      <c r="E712" s="5" t="s">
        <v>673</v>
      </c>
      <c r="F712" s="1" t="s">
        <v>674</v>
      </c>
      <c r="G712" s="11" t="s">
        <v>663</v>
      </c>
      <c r="H712" s="5">
        <v>9</v>
      </c>
      <c r="I712" s="5" t="s">
        <v>5</v>
      </c>
      <c r="J712" s="5"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5" t="s">
        <v>5</v>
      </c>
      <c r="S712" s="1" t="s">
        <v>821</v>
      </c>
    </row>
    <row r="713" spans="1:19" ht="15.5" hidden="1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706</v>
      </c>
      <c r="E713" s="5" t="s">
        <v>673</v>
      </c>
      <c r="F713" s="1" t="s">
        <v>674</v>
      </c>
      <c r="G713" s="11" t="s">
        <v>675</v>
      </c>
      <c r="H713" s="5">
        <v>8</v>
      </c>
      <c r="I713" s="5" t="s">
        <v>5</v>
      </c>
      <c r="J713" s="5"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5" t="s">
        <v>5</v>
      </c>
      <c r="S713" s="1" t="s">
        <v>821</v>
      </c>
    </row>
    <row r="714" spans="1:19" hidden="1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706</v>
      </c>
      <c r="E714" s="5" t="s">
        <v>673</v>
      </c>
      <c r="F714" s="1" t="s">
        <v>674</v>
      </c>
      <c r="G714" s="11" t="s">
        <v>66</v>
      </c>
      <c r="H714" s="5">
        <v>5</v>
      </c>
      <c r="I714" s="5" t="s">
        <v>5</v>
      </c>
      <c r="J714" s="5"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5" t="s">
        <v>5</v>
      </c>
      <c r="S714" s="1" t="s">
        <v>821</v>
      </c>
    </row>
    <row r="715" spans="1:19" hidden="1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707</v>
      </c>
      <c r="E715" s="5" t="s">
        <v>415</v>
      </c>
      <c r="F715" s="1" t="s">
        <v>416</v>
      </c>
      <c r="G715" s="11" t="s">
        <v>668</v>
      </c>
      <c r="H715" s="5">
        <v>1</v>
      </c>
      <c r="I715" s="5" t="s">
        <v>5</v>
      </c>
      <c r="J715" s="5"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5" t="s">
        <v>5</v>
      </c>
      <c r="S715" s="1" t="s">
        <v>1047</v>
      </c>
    </row>
    <row r="716" spans="1:19" hidden="1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707</v>
      </c>
      <c r="E716" s="5" t="s">
        <v>415</v>
      </c>
      <c r="F716" s="1" t="s">
        <v>416</v>
      </c>
      <c r="G716" s="11" t="s">
        <v>663</v>
      </c>
      <c r="H716" s="5">
        <v>6</v>
      </c>
      <c r="I716" s="5" t="s">
        <v>5</v>
      </c>
      <c r="J716" s="5"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5" t="s">
        <v>5</v>
      </c>
      <c r="S716" s="1" t="s">
        <v>1047</v>
      </c>
    </row>
    <row r="717" spans="1:19" hidden="1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707</v>
      </c>
      <c r="E717" s="5" t="s">
        <v>415</v>
      </c>
      <c r="F717" s="1" t="s">
        <v>416</v>
      </c>
      <c r="G717" s="11" t="s">
        <v>264</v>
      </c>
      <c r="H717" s="5">
        <v>1</v>
      </c>
      <c r="I717" s="5" t="s">
        <v>5</v>
      </c>
      <c r="J717" s="5"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5" t="s">
        <v>5</v>
      </c>
      <c r="S717" s="1" t="s">
        <v>1047</v>
      </c>
    </row>
    <row r="718" spans="1:19" hidden="1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708</v>
      </c>
      <c r="E718" s="5" t="s">
        <v>719</v>
      </c>
      <c r="F718" s="1" t="s">
        <v>718</v>
      </c>
      <c r="G718" s="11" t="s">
        <v>720</v>
      </c>
      <c r="H718" s="5">
        <v>2</v>
      </c>
      <c r="I718" s="5" t="s">
        <v>5</v>
      </c>
      <c r="J718" s="5"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5" t="s">
        <v>5</v>
      </c>
      <c r="S718" s="1" t="s">
        <v>756</v>
      </c>
    </row>
    <row r="719" spans="1:19" hidden="1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708</v>
      </c>
      <c r="E719" s="5" t="s">
        <v>719</v>
      </c>
      <c r="F719" s="1" t="s">
        <v>718</v>
      </c>
      <c r="G719" s="11" t="s">
        <v>721</v>
      </c>
      <c r="H719" s="5">
        <v>1</v>
      </c>
      <c r="I719" s="5" t="s">
        <v>5</v>
      </c>
      <c r="J719" s="5"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5" t="s">
        <v>5</v>
      </c>
      <c r="S719" s="1" t="s">
        <v>756</v>
      </c>
    </row>
    <row r="720" spans="1:19" hidden="1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708</v>
      </c>
      <c r="E720" s="5" t="s">
        <v>719</v>
      </c>
      <c r="F720" s="1" t="s">
        <v>718</v>
      </c>
      <c r="G720" s="11" t="s">
        <v>722</v>
      </c>
      <c r="H720" s="5">
        <v>1</v>
      </c>
      <c r="I720" s="5" t="s">
        <v>5</v>
      </c>
      <c r="J720" s="5"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5" t="s">
        <v>5</v>
      </c>
      <c r="S720" s="1" t="s">
        <v>756</v>
      </c>
    </row>
    <row r="721" spans="1:19" hidden="1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708</v>
      </c>
      <c r="E721" s="5" t="s">
        <v>719</v>
      </c>
      <c r="F721" s="1" t="s">
        <v>718</v>
      </c>
      <c r="G721" s="11" t="s">
        <v>723</v>
      </c>
      <c r="H721" s="5">
        <v>1</v>
      </c>
      <c r="I721" s="5" t="s">
        <v>5</v>
      </c>
      <c r="J721" s="5"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5" t="s">
        <v>5</v>
      </c>
      <c r="S721" s="1" t="s">
        <v>756</v>
      </c>
    </row>
    <row r="722" spans="1:19" hidden="1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709</v>
      </c>
      <c r="E722" s="5" t="s">
        <v>22</v>
      </c>
      <c r="F722" s="1" t="s">
        <v>23</v>
      </c>
      <c r="G722" s="11" t="s">
        <v>569</v>
      </c>
      <c r="H722" s="5">
        <v>5</v>
      </c>
      <c r="I722" s="5" t="s">
        <v>50</v>
      </c>
      <c r="J722" s="5"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5" t="s">
        <v>91</v>
      </c>
      <c r="S722" s="1" t="s">
        <v>925</v>
      </c>
    </row>
    <row r="723" spans="1:19" hidden="1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709</v>
      </c>
      <c r="E723" s="5" t="s">
        <v>22</v>
      </c>
      <c r="F723" s="1" t="s">
        <v>23</v>
      </c>
      <c r="G723" s="11" t="s">
        <v>579</v>
      </c>
      <c r="H723" s="5">
        <v>1</v>
      </c>
      <c r="I723" s="5" t="s">
        <v>50</v>
      </c>
      <c r="J723" s="5"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5" t="s">
        <v>91</v>
      </c>
      <c r="S723" s="1" t="s">
        <v>925</v>
      </c>
    </row>
    <row r="724" spans="1:19" hidden="1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709</v>
      </c>
      <c r="E724" s="5" t="s">
        <v>22</v>
      </c>
      <c r="F724" s="1" t="s">
        <v>23</v>
      </c>
      <c r="G724" s="11" t="s">
        <v>716</v>
      </c>
      <c r="H724" s="5">
        <v>3</v>
      </c>
      <c r="I724" s="5" t="s">
        <v>50</v>
      </c>
      <c r="J724" s="5"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5" t="s">
        <v>91</v>
      </c>
      <c r="S724" s="1" t="s">
        <v>925</v>
      </c>
    </row>
    <row r="725" spans="1:19" hidden="1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709</v>
      </c>
      <c r="E725" s="5" t="s">
        <v>22</v>
      </c>
      <c r="F725" s="1" t="s">
        <v>23</v>
      </c>
      <c r="G725" s="11" t="s">
        <v>712</v>
      </c>
      <c r="H725" s="5">
        <v>3</v>
      </c>
      <c r="I725" s="5" t="s">
        <v>50</v>
      </c>
      <c r="J725" s="5"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5" t="s">
        <v>91</v>
      </c>
      <c r="S725" s="1" t="s">
        <v>925</v>
      </c>
    </row>
    <row r="726" spans="1:19" hidden="1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710</v>
      </c>
      <c r="E726" s="5" t="s">
        <v>719</v>
      </c>
      <c r="F726" s="1" t="s">
        <v>718</v>
      </c>
      <c r="G726" s="11" t="s">
        <v>299</v>
      </c>
      <c r="H726" s="5">
        <v>1</v>
      </c>
      <c r="I726" s="5" t="s">
        <v>5</v>
      </c>
      <c r="J726" s="5"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5" t="s">
        <v>5</v>
      </c>
      <c r="S726" s="1" t="s">
        <v>757</v>
      </c>
    </row>
    <row r="727" spans="1:19" hidden="1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724</v>
      </c>
      <c r="E727" s="5" t="s">
        <v>6</v>
      </c>
      <c r="F727" s="1" t="s">
        <v>7</v>
      </c>
      <c r="G727" s="11" t="s">
        <v>725</v>
      </c>
      <c r="H727" s="5">
        <v>1</v>
      </c>
      <c r="I727" s="5" t="s">
        <v>5</v>
      </c>
      <c r="J727" s="5"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5" t="s">
        <v>5</v>
      </c>
      <c r="S727" s="1" t="s">
        <v>762</v>
      </c>
    </row>
    <row r="728" spans="1:19" hidden="1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724</v>
      </c>
      <c r="E728" s="5" t="s">
        <v>6</v>
      </c>
      <c r="F728" s="1" t="s">
        <v>7</v>
      </c>
      <c r="G728" s="11" t="s">
        <v>726</v>
      </c>
      <c r="H728" s="5">
        <v>4</v>
      </c>
      <c r="I728" s="5" t="s">
        <v>5</v>
      </c>
      <c r="J728" s="5"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5" t="s">
        <v>5</v>
      </c>
      <c r="S728" s="1" t="s">
        <v>762</v>
      </c>
    </row>
    <row r="729" spans="1:19" hidden="1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727</v>
      </c>
      <c r="E729" s="5" t="s">
        <v>415</v>
      </c>
      <c r="F729" s="1" t="s">
        <v>416</v>
      </c>
      <c r="G729" s="11" t="s">
        <v>728</v>
      </c>
      <c r="H729" s="5">
        <v>3</v>
      </c>
      <c r="I729" s="5" t="s">
        <v>5</v>
      </c>
      <c r="J729" s="5"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5" t="s">
        <v>5</v>
      </c>
      <c r="S729" s="1" t="s">
        <v>1050</v>
      </c>
    </row>
    <row r="730" spans="1:19" hidden="1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727</v>
      </c>
      <c r="E730" s="5" t="s">
        <v>415</v>
      </c>
      <c r="F730" s="1" t="s">
        <v>416</v>
      </c>
      <c r="G730" s="11" t="s">
        <v>663</v>
      </c>
      <c r="H730" s="5">
        <v>8</v>
      </c>
      <c r="I730" s="5" t="s">
        <v>5</v>
      </c>
      <c r="J730" s="5"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5" t="s">
        <v>5</v>
      </c>
      <c r="S730" s="1" t="s">
        <v>1048</v>
      </c>
    </row>
    <row r="731" spans="1:19" hidden="1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727</v>
      </c>
      <c r="E731" s="5" t="s">
        <v>415</v>
      </c>
      <c r="F731" s="1" t="s">
        <v>416</v>
      </c>
      <c r="G731" s="11" t="s">
        <v>421</v>
      </c>
      <c r="H731" s="5">
        <v>4</v>
      </c>
      <c r="I731" s="5" t="s">
        <v>5</v>
      </c>
      <c r="J731" s="5"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5" t="s">
        <v>5</v>
      </c>
      <c r="S731" s="1" t="s">
        <v>1051</v>
      </c>
    </row>
    <row r="732" spans="1:19" hidden="1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727</v>
      </c>
      <c r="E732" s="5" t="s">
        <v>415</v>
      </c>
      <c r="F732" s="1" t="s">
        <v>416</v>
      </c>
      <c r="G732" s="11" t="s">
        <v>66</v>
      </c>
      <c r="H732" s="5">
        <v>2</v>
      </c>
      <c r="I732" s="5" t="s">
        <v>5</v>
      </c>
      <c r="J732" s="5"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5" t="s">
        <v>5</v>
      </c>
      <c r="S732" s="1" t="s">
        <v>1044</v>
      </c>
    </row>
    <row r="733" spans="1:19" hidden="1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727</v>
      </c>
      <c r="E733" s="5" t="s">
        <v>415</v>
      </c>
      <c r="F733" s="1" t="s">
        <v>416</v>
      </c>
      <c r="G733" s="11" t="s">
        <v>668</v>
      </c>
      <c r="H733" s="5">
        <v>1</v>
      </c>
      <c r="I733" s="5" t="s">
        <v>5</v>
      </c>
      <c r="J733" s="5"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5" t="s">
        <v>5</v>
      </c>
      <c r="S733" s="1" t="s">
        <v>1044</v>
      </c>
    </row>
    <row r="734" spans="1:19" hidden="1" x14ac:dyDescent="0.35">
      <c r="A734" s="4" t="s">
        <v>730</v>
      </c>
      <c r="B734" s="5">
        <f t="shared" si="125"/>
        <v>4</v>
      </c>
      <c r="C734" s="5">
        <f t="shared" si="126"/>
        <v>2022</v>
      </c>
      <c r="D734" s="5" t="s">
        <v>729</v>
      </c>
      <c r="E734" s="5" t="s">
        <v>673</v>
      </c>
      <c r="F734" s="1" t="s">
        <v>674</v>
      </c>
      <c r="G734" s="11" t="s">
        <v>728</v>
      </c>
      <c r="H734" s="5">
        <v>1</v>
      </c>
      <c r="I734" s="5" t="s">
        <v>5</v>
      </c>
      <c r="J734" s="5"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5" t="s">
        <v>5</v>
      </c>
      <c r="S734" s="1" t="s">
        <v>760</v>
      </c>
    </row>
    <row r="735" spans="1:19" hidden="1" x14ac:dyDescent="0.35">
      <c r="A735" s="4" t="s">
        <v>730</v>
      </c>
      <c r="B735" s="5">
        <f t="shared" si="125"/>
        <v>4</v>
      </c>
      <c r="C735" s="5">
        <f t="shared" si="126"/>
        <v>2022</v>
      </c>
      <c r="D735" s="5" t="s">
        <v>729</v>
      </c>
      <c r="E735" s="5" t="s">
        <v>673</v>
      </c>
      <c r="F735" s="1" t="s">
        <v>674</v>
      </c>
      <c r="G735" s="11" t="s">
        <v>663</v>
      </c>
      <c r="H735" s="5">
        <v>3</v>
      </c>
      <c r="I735" s="5" t="s">
        <v>5</v>
      </c>
      <c r="J735" s="5"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5" t="s">
        <v>5</v>
      </c>
      <c r="S735" s="1" t="s">
        <v>760</v>
      </c>
    </row>
    <row r="736" spans="1:19" hidden="1" x14ac:dyDescent="0.35">
      <c r="A736" s="4" t="s">
        <v>730</v>
      </c>
      <c r="B736" s="5">
        <f t="shared" si="125"/>
        <v>4</v>
      </c>
      <c r="C736" s="5">
        <f t="shared" si="126"/>
        <v>2022</v>
      </c>
      <c r="D736" s="5" t="s">
        <v>729</v>
      </c>
      <c r="E736" s="5" t="s">
        <v>673</v>
      </c>
      <c r="F736" s="1" t="s">
        <v>674</v>
      </c>
      <c r="G736" s="11" t="s">
        <v>421</v>
      </c>
      <c r="H736" s="5">
        <v>2</v>
      </c>
      <c r="I736" s="5" t="s">
        <v>5</v>
      </c>
      <c r="J736" s="5"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5" t="s">
        <v>5</v>
      </c>
      <c r="S736" s="1" t="s">
        <v>760</v>
      </c>
    </row>
    <row r="737" spans="1:19" hidden="1" x14ac:dyDescent="0.35">
      <c r="A737" s="4" t="s">
        <v>730</v>
      </c>
      <c r="B737" s="5">
        <f t="shared" si="125"/>
        <v>4</v>
      </c>
      <c r="C737" s="5">
        <f t="shared" si="126"/>
        <v>2022</v>
      </c>
      <c r="D737" s="5" t="s">
        <v>729</v>
      </c>
      <c r="E737" s="5" t="s">
        <v>673</v>
      </c>
      <c r="F737" s="1" t="s">
        <v>674</v>
      </c>
      <c r="G737" s="11" t="s">
        <v>66</v>
      </c>
      <c r="H737" s="5">
        <v>2</v>
      </c>
      <c r="I737" s="5" t="s">
        <v>5</v>
      </c>
      <c r="J737" s="5"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5" t="s">
        <v>5</v>
      </c>
      <c r="S737" s="1" t="s">
        <v>760</v>
      </c>
    </row>
    <row r="738" spans="1:19" hidden="1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732</v>
      </c>
      <c r="E738" s="5" t="s">
        <v>63</v>
      </c>
      <c r="F738" s="1" t="s">
        <v>64</v>
      </c>
      <c r="G738" s="11" t="s">
        <v>731</v>
      </c>
      <c r="H738" s="5">
        <v>5</v>
      </c>
      <c r="I738" s="5" t="s">
        <v>50</v>
      </c>
      <c r="J738" s="5"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5" t="s">
        <v>91</v>
      </c>
      <c r="S738" s="1" t="s">
        <v>897</v>
      </c>
    </row>
    <row r="739" spans="1:19" hidden="1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732</v>
      </c>
      <c r="E739" s="5" t="s">
        <v>63</v>
      </c>
      <c r="F739" s="1" t="s">
        <v>64</v>
      </c>
      <c r="G739" s="11" t="s">
        <v>575</v>
      </c>
      <c r="H739" s="5">
        <v>12</v>
      </c>
      <c r="I739" s="5" t="s">
        <v>50</v>
      </c>
      <c r="J739" s="5"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5" t="s">
        <v>91</v>
      </c>
      <c r="S739" s="1" t="s">
        <v>897</v>
      </c>
    </row>
    <row r="740" spans="1:19" hidden="1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733</v>
      </c>
      <c r="E740" s="5" t="s">
        <v>482</v>
      </c>
      <c r="F740" s="1" t="s">
        <v>499</v>
      </c>
      <c r="G740" s="11" t="s">
        <v>69</v>
      </c>
      <c r="H740" s="5">
        <v>2</v>
      </c>
      <c r="I740" s="5" t="s">
        <v>5</v>
      </c>
      <c r="J740" s="5"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5" t="s">
        <v>5</v>
      </c>
      <c r="S740" s="1" t="s">
        <v>888</v>
      </c>
    </row>
    <row r="741" spans="1:19" hidden="1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733</v>
      </c>
      <c r="E741" s="5" t="s">
        <v>482</v>
      </c>
      <c r="F741" s="1" t="s">
        <v>499</v>
      </c>
      <c r="G741" s="11" t="s">
        <v>663</v>
      </c>
      <c r="H741" s="5">
        <v>4</v>
      </c>
      <c r="I741" s="5" t="s">
        <v>5</v>
      </c>
      <c r="J741" s="5"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5" t="s">
        <v>5</v>
      </c>
      <c r="S741" s="1" t="s">
        <v>888</v>
      </c>
    </row>
    <row r="742" spans="1:19" hidden="1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733</v>
      </c>
      <c r="E742" s="5" t="s">
        <v>482</v>
      </c>
      <c r="F742" s="1" t="s">
        <v>499</v>
      </c>
      <c r="G742" s="11" t="s">
        <v>675</v>
      </c>
      <c r="H742" s="5">
        <v>2</v>
      </c>
      <c r="I742" s="5" t="s">
        <v>5</v>
      </c>
      <c r="J742" s="5"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5" t="s">
        <v>5</v>
      </c>
      <c r="S742" s="1" t="s">
        <v>888</v>
      </c>
    </row>
    <row r="743" spans="1:19" hidden="1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734</v>
      </c>
      <c r="E743" s="5" t="s">
        <v>415</v>
      </c>
      <c r="F743" s="1" t="s">
        <v>416</v>
      </c>
      <c r="G743" s="11" t="s">
        <v>728</v>
      </c>
      <c r="H743" s="5">
        <v>3</v>
      </c>
      <c r="I743" s="5" t="s">
        <v>5</v>
      </c>
      <c r="J743" s="5"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5" t="s">
        <v>5</v>
      </c>
      <c r="S743" s="1" t="s">
        <v>1044</v>
      </c>
    </row>
    <row r="744" spans="1:19" hidden="1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734</v>
      </c>
      <c r="E744" s="5" t="s">
        <v>415</v>
      </c>
      <c r="F744" s="1" t="s">
        <v>416</v>
      </c>
      <c r="G744" s="11" t="s">
        <v>663</v>
      </c>
      <c r="H744" s="5">
        <v>9</v>
      </c>
      <c r="I744" s="5" t="s">
        <v>5</v>
      </c>
      <c r="J744" s="5"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5" t="s">
        <v>5</v>
      </c>
      <c r="S744" s="1" t="s">
        <v>1044</v>
      </c>
    </row>
    <row r="745" spans="1:19" hidden="1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734</v>
      </c>
      <c r="E745" s="5" t="s">
        <v>415</v>
      </c>
      <c r="F745" s="1" t="s">
        <v>416</v>
      </c>
      <c r="G745" s="11" t="s">
        <v>421</v>
      </c>
      <c r="H745" s="5">
        <v>5</v>
      </c>
      <c r="I745" s="5" t="s">
        <v>5</v>
      </c>
      <c r="J745" s="5"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5" t="s">
        <v>5</v>
      </c>
      <c r="S745" s="1" t="s">
        <v>1044</v>
      </c>
    </row>
    <row r="746" spans="1:19" hidden="1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734</v>
      </c>
      <c r="E746" s="5" t="s">
        <v>415</v>
      </c>
      <c r="F746" s="1" t="s">
        <v>416</v>
      </c>
      <c r="G746" s="11" t="s">
        <v>66</v>
      </c>
      <c r="H746" s="5">
        <v>3</v>
      </c>
      <c r="I746" s="5" t="s">
        <v>5</v>
      </c>
      <c r="J746" s="5"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5" t="s">
        <v>5</v>
      </c>
      <c r="S746" s="1" t="s">
        <v>1044</v>
      </c>
    </row>
    <row r="747" spans="1:19" hidden="1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734</v>
      </c>
      <c r="E747" s="5" t="s">
        <v>415</v>
      </c>
      <c r="F747" s="1" t="s">
        <v>416</v>
      </c>
      <c r="G747" s="11" t="s">
        <v>668</v>
      </c>
      <c r="H747" s="5">
        <v>1</v>
      </c>
      <c r="I747" s="5" t="s">
        <v>5</v>
      </c>
      <c r="J747" s="5"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5" t="s">
        <v>5</v>
      </c>
      <c r="S747" s="1" t="s">
        <v>1044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735</v>
      </c>
      <c r="E748" s="5" t="s">
        <v>406</v>
      </c>
      <c r="F748" s="1" t="s">
        <v>407</v>
      </c>
      <c r="G748" s="11" t="s">
        <v>99</v>
      </c>
      <c r="H748" s="5">
        <v>2</v>
      </c>
      <c r="I748" s="5" t="s">
        <v>5</v>
      </c>
      <c r="J748" s="5"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5" t="s">
        <v>5</v>
      </c>
      <c r="S748" s="1" t="s">
        <v>810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735</v>
      </c>
      <c r="E749" s="5" t="s">
        <v>406</v>
      </c>
      <c r="F749" s="1" t="s">
        <v>407</v>
      </c>
      <c r="G749" s="11" t="s">
        <v>486</v>
      </c>
      <c r="H749" s="5">
        <v>2</v>
      </c>
      <c r="I749" s="5" t="s">
        <v>5</v>
      </c>
      <c r="J749" s="5"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5" t="s">
        <v>5</v>
      </c>
      <c r="S749" s="1" t="s">
        <v>810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735</v>
      </c>
      <c r="E750" s="5" t="s">
        <v>406</v>
      </c>
      <c r="F750" s="1" t="s">
        <v>407</v>
      </c>
      <c r="G750" s="11" t="s">
        <v>66</v>
      </c>
      <c r="H750" s="5">
        <v>5</v>
      </c>
      <c r="I750" s="5" t="s">
        <v>5</v>
      </c>
      <c r="J750" s="5"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5" t="s">
        <v>5</v>
      </c>
      <c r="S750" s="1" t="s">
        <v>810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735</v>
      </c>
      <c r="E751" s="5" t="s">
        <v>406</v>
      </c>
      <c r="F751" s="1" t="s">
        <v>407</v>
      </c>
      <c r="G751" s="11" t="s">
        <v>298</v>
      </c>
      <c r="H751" s="5">
        <v>1</v>
      </c>
      <c r="I751" s="5" t="s">
        <v>5</v>
      </c>
      <c r="J751" s="5"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5" t="s">
        <v>5</v>
      </c>
      <c r="S751" s="1" t="s">
        <v>810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735</v>
      </c>
      <c r="E752" s="5" t="s">
        <v>406</v>
      </c>
      <c r="F752" s="1" t="s">
        <v>407</v>
      </c>
      <c r="G752" s="11" t="s">
        <v>575</v>
      </c>
      <c r="H752" s="5">
        <v>2</v>
      </c>
      <c r="I752" s="5" t="s">
        <v>5</v>
      </c>
      <c r="J752" s="5"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5" t="s">
        <v>5</v>
      </c>
      <c r="S752" s="1" t="s">
        <v>810</v>
      </c>
    </row>
    <row r="753" spans="1:19" hidden="1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737</v>
      </c>
      <c r="E753" s="5" t="s">
        <v>673</v>
      </c>
      <c r="F753" s="1" t="s">
        <v>674</v>
      </c>
      <c r="G753" s="11" t="s">
        <v>736</v>
      </c>
      <c r="H753" s="5">
        <v>1</v>
      </c>
      <c r="I753" s="5" t="s">
        <v>5</v>
      </c>
      <c r="J753" s="5"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5" t="s">
        <v>5</v>
      </c>
      <c r="S753" s="1" t="s">
        <v>815</v>
      </c>
    </row>
    <row r="754" spans="1:19" hidden="1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738</v>
      </c>
      <c r="E754" s="5" t="s">
        <v>415</v>
      </c>
      <c r="F754" s="1" t="s">
        <v>416</v>
      </c>
      <c r="G754" s="11" t="s">
        <v>728</v>
      </c>
      <c r="H754" s="5">
        <v>4</v>
      </c>
      <c r="I754" s="5" t="s">
        <v>5</v>
      </c>
      <c r="J754" s="5"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5" t="s">
        <v>5</v>
      </c>
      <c r="S754" s="1" t="s">
        <v>1044</v>
      </c>
    </row>
    <row r="755" spans="1:19" hidden="1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738</v>
      </c>
      <c r="E755" s="5" t="s">
        <v>415</v>
      </c>
      <c r="F755" s="1" t="s">
        <v>416</v>
      </c>
      <c r="G755" s="11" t="s">
        <v>663</v>
      </c>
      <c r="H755" s="5">
        <v>12</v>
      </c>
      <c r="I755" s="5" t="s">
        <v>5</v>
      </c>
      <c r="J755" s="5"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5" t="s">
        <v>5</v>
      </c>
      <c r="S755" s="1" t="s">
        <v>1052</v>
      </c>
    </row>
    <row r="756" spans="1:19" hidden="1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738</v>
      </c>
      <c r="E756" s="5" t="s">
        <v>415</v>
      </c>
      <c r="F756" s="1" t="s">
        <v>416</v>
      </c>
      <c r="G756" s="11" t="s">
        <v>421</v>
      </c>
      <c r="H756" s="5">
        <v>6</v>
      </c>
      <c r="I756" s="5" t="s">
        <v>5</v>
      </c>
      <c r="J756" s="5"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5" t="s">
        <v>5</v>
      </c>
      <c r="S756" s="1" t="s">
        <v>1045</v>
      </c>
    </row>
    <row r="757" spans="1:19" hidden="1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738</v>
      </c>
      <c r="E757" s="5" t="s">
        <v>415</v>
      </c>
      <c r="F757" s="1" t="s">
        <v>416</v>
      </c>
      <c r="G757" s="11" t="s">
        <v>66</v>
      </c>
      <c r="H757" s="5">
        <v>4</v>
      </c>
      <c r="I757" s="5" t="s">
        <v>5</v>
      </c>
      <c r="J757" s="5"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5" t="s">
        <v>5</v>
      </c>
      <c r="S757" s="1" t="s">
        <v>1044</v>
      </c>
    </row>
    <row r="758" spans="1:19" hidden="1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738</v>
      </c>
      <c r="E758" s="5" t="s">
        <v>415</v>
      </c>
      <c r="F758" s="1" t="s">
        <v>416</v>
      </c>
      <c r="G758" s="11" t="s">
        <v>668</v>
      </c>
      <c r="H758" s="5">
        <v>1</v>
      </c>
      <c r="I758" s="5" t="s">
        <v>5</v>
      </c>
      <c r="J758" s="5"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5" t="s">
        <v>5</v>
      </c>
      <c r="S758" s="1" t="s">
        <v>1044</v>
      </c>
    </row>
    <row r="759" spans="1:19" hidden="1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771</v>
      </c>
      <c r="E759" s="5" t="s">
        <v>415</v>
      </c>
      <c r="F759" s="1" t="s">
        <v>416</v>
      </c>
      <c r="G759" s="96" t="s">
        <v>728</v>
      </c>
      <c r="H759" s="5">
        <v>4</v>
      </c>
      <c r="I759" s="5" t="s">
        <v>5</v>
      </c>
      <c r="J759" s="5"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5" t="s">
        <v>5</v>
      </c>
      <c r="S759" s="1" t="s">
        <v>1044</v>
      </c>
    </row>
    <row r="760" spans="1:19" hidden="1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771</v>
      </c>
      <c r="E760" s="5" t="s">
        <v>415</v>
      </c>
      <c r="F760" s="1" t="s">
        <v>416</v>
      </c>
      <c r="G760" s="91" t="s">
        <v>663</v>
      </c>
      <c r="H760" s="5">
        <v>4</v>
      </c>
      <c r="I760" s="5" t="s">
        <v>5</v>
      </c>
      <c r="J760" s="5"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5" t="s">
        <v>5</v>
      </c>
      <c r="S760" s="1" t="s">
        <v>1044</v>
      </c>
    </row>
    <row r="761" spans="1:19" hidden="1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771</v>
      </c>
      <c r="E761" s="5" t="s">
        <v>415</v>
      </c>
      <c r="F761" s="1" t="s">
        <v>416</v>
      </c>
      <c r="G761" s="91" t="s">
        <v>421</v>
      </c>
      <c r="H761" s="5">
        <v>4</v>
      </c>
      <c r="I761" s="5" t="s">
        <v>5</v>
      </c>
      <c r="J761" s="5"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5" t="s">
        <v>5</v>
      </c>
      <c r="S761" s="1" t="s">
        <v>1044</v>
      </c>
    </row>
    <row r="762" spans="1:19" hidden="1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771</v>
      </c>
      <c r="E762" s="5" t="s">
        <v>415</v>
      </c>
      <c r="F762" s="1" t="s">
        <v>416</v>
      </c>
      <c r="G762" s="91" t="s">
        <v>66</v>
      </c>
      <c r="H762" s="5">
        <v>4</v>
      </c>
      <c r="I762" s="5" t="s">
        <v>5</v>
      </c>
      <c r="J762" s="5"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5" t="s">
        <v>5</v>
      </c>
      <c r="S762" s="1" t="s">
        <v>1044</v>
      </c>
    </row>
    <row r="763" spans="1:19" hidden="1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771</v>
      </c>
      <c r="E763" s="5" t="s">
        <v>415</v>
      </c>
      <c r="F763" s="1" t="s">
        <v>416</v>
      </c>
      <c r="G763" s="91" t="s">
        <v>675</v>
      </c>
      <c r="H763" s="5">
        <v>4</v>
      </c>
      <c r="I763" s="5" t="s">
        <v>5</v>
      </c>
      <c r="J763" s="5"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5" t="s">
        <v>5</v>
      </c>
      <c r="S763" s="1" t="s">
        <v>1044</v>
      </c>
    </row>
    <row r="764" spans="1:19" hidden="1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772</v>
      </c>
      <c r="E764" s="5" t="s">
        <v>673</v>
      </c>
      <c r="F764" s="1" t="s">
        <v>674</v>
      </c>
      <c r="G764" s="11" t="s">
        <v>736</v>
      </c>
      <c r="H764" s="5">
        <v>1</v>
      </c>
      <c r="I764" s="5" t="s">
        <v>5</v>
      </c>
      <c r="J764" s="5"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5" t="s">
        <v>5</v>
      </c>
      <c r="S764" s="1" t="s">
        <v>820</v>
      </c>
    </row>
    <row r="765" spans="1:19" hidden="1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773</v>
      </c>
      <c r="E765" s="5" t="s">
        <v>415</v>
      </c>
      <c r="F765" s="1" t="s">
        <v>416</v>
      </c>
      <c r="G765" s="11" t="s">
        <v>728</v>
      </c>
      <c r="H765" s="5">
        <v>4</v>
      </c>
      <c r="I765" s="5" t="s">
        <v>5</v>
      </c>
      <c r="J765" s="5"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5" t="s">
        <v>5</v>
      </c>
      <c r="S765" s="1" t="s">
        <v>1044</v>
      </c>
    </row>
    <row r="766" spans="1:19" hidden="1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773</v>
      </c>
      <c r="E766" s="5" t="s">
        <v>415</v>
      </c>
      <c r="F766" s="1" t="s">
        <v>416</v>
      </c>
      <c r="G766" s="11" t="s">
        <v>663</v>
      </c>
      <c r="H766" s="5">
        <v>20</v>
      </c>
      <c r="I766" s="5" t="s">
        <v>5</v>
      </c>
      <c r="J766" s="5"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5" t="s">
        <v>5</v>
      </c>
      <c r="S766" s="1" t="s">
        <v>1088</v>
      </c>
    </row>
    <row r="767" spans="1:19" hidden="1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773</v>
      </c>
      <c r="E767" s="5" t="s">
        <v>415</v>
      </c>
      <c r="F767" s="1" t="s">
        <v>416</v>
      </c>
      <c r="G767" s="11" t="s">
        <v>421</v>
      </c>
      <c r="H767" s="5">
        <v>5</v>
      </c>
      <c r="I767" s="5" t="s">
        <v>5</v>
      </c>
      <c r="J767" s="5"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5" t="s">
        <v>5</v>
      </c>
      <c r="S767" s="1" t="s">
        <v>1090</v>
      </c>
    </row>
    <row r="768" spans="1:19" hidden="1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773</v>
      </c>
      <c r="E768" s="5" t="s">
        <v>415</v>
      </c>
      <c r="F768" s="1" t="s">
        <v>416</v>
      </c>
      <c r="G768" s="11" t="s">
        <v>66</v>
      </c>
      <c r="H768" s="5">
        <v>4</v>
      </c>
      <c r="I768" s="5" t="s">
        <v>5</v>
      </c>
      <c r="J768" s="5"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5" t="s">
        <v>5</v>
      </c>
      <c r="S768" s="1" t="s">
        <v>1089</v>
      </c>
    </row>
    <row r="769" spans="1:19" hidden="1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774</v>
      </c>
      <c r="E769" s="5" t="s">
        <v>61</v>
      </c>
      <c r="F769" s="1" t="s">
        <v>60</v>
      </c>
      <c r="G769" s="11" t="s">
        <v>728</v>
      </c>
      <c r="H769" s="5">
        <v>1</v>
      </c>
      <c r="I769" s="5" t="s">
        <v>51</v>
      </c>
      <c r="J769" s="5"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5" t="s">
        <v>91</v>
      </c>
      <c r="S769" s="1" t="s">
        <v>993</v>
      </c>
    </row>
    <row r="770" spans="1:19" hidden="1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774</v>
      </c>
      <c r="E770" s="5" t="s">
        <v>61</v>
      </c>
      <c r="F770" s="1" t="s">
        <v>60</v>
      </c>
      <c r="G770" s="11" t="s">
        <v>625</v>
      </c>
      <c r="H770" s="5">
        <v>1</v>
      </c>
      <c r="I770" s="5" t="s">
        <v>51</v>
      </c>
      <c r="J770" s="5"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5" t="s">
        <v>91</v>
      </c>
      <c r="S770" s="1" t="s">
        <v>993</v>
      </c>
    </row>
    <row r="771" spans="1:19" hidden="1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774</v>
      </c>
      <c r="E771" s="5" t="s">
        <v>61</v>
      </c>
      <c r="F771" s="1" t="s">
        <v>60</v>
      </c>
      <c r="G771" s="11" t="s">
        <v>691</v>
      </c>
      <c r="H771" s="5">
        <v>2</v>
      </c>
      <c r="I771" s="5" t="s">
        <v>51</v>
      </c>
      <c r="J771" s="5"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5" t="s">
        <v>91</v>
      </c>
      <c r="S771" s="1" t="s">
        <v>993</v>
      </c>
    </row>
    <row r="772" spans="1:19" hidden="1" x14ac:dyDescent="0.35">
      <c r="A772" s="4" t="s">
        <v>776</v>
      </c>
      <c r="B772" s="5">
        <f t="shared" si="142"/>
        <v>5</v>
      </c>
      <c r="C772" s="5">
        <f t="shared" si="143"/>
        <v>2022</v>
      </c>
      <c r="D772" s="5" t="s">
        <v>775</v>
      </c>
      <c r="E772" s="1" t="s">
        <v>42</v>
      </c>
      <c r="F772" s="1" t="s">
        <v>43</v>
      </c>
      <c r="G772" s="11" t="s">
        <v>309</v>
      </c>
      <c r="H772" s="5">
        <v>1</v>
      </c>
      <c r="I772" s="5" t="s">
        <v>5</v>
      </c>
      <c r="J772" s="5"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5" t="s">
        <v>5</v>
      </c>
      <c r="S772" s="1" t="s">
        <v>889</v>
      </c>
    </row>
    <row r="773" spans="1:19" hidden="1" x14ac:dyDescent="0.35">
      <c r="A773" s="4" t="s">
        <v>776</v>
      </c>
      <c r="B773" s="5">
        <f t="shared" si="142"/>
        <v>5</v>
      </c>
      <c r="C773" s="5">
        <f t="shared" si="143"/>
        <v>2022</v>
      </c>
      <c r="D773" s="5" t="s">
        <v>775</v>
      </c>
      <c r="E773" s="5" t="s">
        <v>42</v>
      </c>
      <c r="F773" s="1" t="s">
        <v>43</v>
      </c>
      <c r="G773" s="11" t="s">
        <v>560</v>
      </c>
      <c r="H773" s="5">
        <v>1</v>
      </c>
      <c r="I773" s="5" t="s">
        <v>5</v>
      </c>
      <c r="J773" s="5"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5" t="s">
        <v>5</v>
      </c>
      <c r="S773" s="1" t="s">
        <v>889</v>
      </c>
    </row>
    <row r="774" spans="1:19" hidden="1" x14ac:dyDescent="0.35">
      <c r="A774" s="4" t="s">
        <v>776</v>
      </c>
      <c r="B774" s="5">
        <f t="shared" si="142"/>
        <v>5</v>
      </c>
      <c r="C774" s="5">
        <f t="shared" si="143"/>
        <v>2022</v>
      </c>
      <c r="D774" s="5" t="s">
        <v>775</v>
      </c>
      <c r="E774" s="5" t="s">
        <v>42</v>
      </c>
      <c r="F774" s="1" t="s">
        <v>43</v>
      </c>
      <c r="G774" s="11" t="s">
        <v>777</v>
      </c>
      <c r="H774" s="5">
        <v>1</v>
      </c>
      <c r="I774" s="5" t="s">
        <v>5</v>
      </c>
      <c r="J774" s="5"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5" t="s">
        <v>5</v>
      </c>
      <c r="S774" s="1" t="s">
        <v>889</v>
      </c>
    </row>
    <row r="775" spans="1:19" hidden="1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778</v>
      </c>
      <c r="E775" s="5" t="s">
        <v>645</v>
      </c>
      <c r="F775" s="1" t="s">
        <v>646</v>
      </c>
      <c r="G775" s="11" t="s">
        <v>99</v>
      </c>
      <c r="H775" s="5">
        <v>1</v>
      </c>
      <c r="I775" s="5" t="s">
        <v>5</v>
      </c>
      <c r="J775" s="5"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5" t="s">
        <v>5</v>
      </c>
      <c r="S775" s="1" t="s">
        <v>898</v>
      </c>
    </row>
    <row r="776" spans="1:19" hidden="1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778</v>
      </c>
      <c r="E776" s="5" t="s">
        <v>645</v>
      </c>
      <c r="F776" s="1" t="s">
        <v>646</v>
      </c>
      <c r="G776" s="11" t="s">
        <v>712</v>
      </c>
      <c r="H776" s="5">
        <v>2</v>
      </c>
      <c r="I776" s="5" t="s">
        <v>5</v>
      </c>
      <c r="J776" s="5"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5" t="s">
        <v>5</v>
      </c>
      <c r="S776" s="1" t="s">
        <v>987</v>
      </c>
    </row>
    <row r="777" spans="1:19" hidden="1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778</v>
      </c>
      <c r="E777" s="5" t="s">
        <v>645</v>
      </c>
      <c r="F777" s="1" t="s">
        <v>646</v>
      </c>
      <c r="G777" s="11" t="s">
        <v>421</v>
      </c>
      <c r="H777" s="5">
        <v>1</v>
      </c>
      <c r="I777" s="5" t="s">
        <v>5</v>
      </c>
      <c r="J777" s="5"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5" t="s">
        <v>5</v>
      </c>
      <c r="S777" s="1" t="s">
        <v>989</v>
      </c>
    </row>
    <row r="778" spans="1:19" hidden="1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778</v>
      </c>
      <c r="E778" s="5" t="s">
        <v>645</v>
      </c>
      <c r="F778" s="1" t="s">
        <v>646</v>
      </c>
      <c r="G778" s="11" t="s">
        <v>779</v>
      </c>
      <c r="H778" s="5">
        <v>1</v>
      </c>
      <c r="I778" s="5" t="s">
        <v>5</v>
      </c>
      <c r="J778" s="5"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5" t="s">
        <v>5</v>
      </c>
      <c r="S778" s="1" t="s">
        <v>988</v>
      </c>
    </row>
    <row r="779" spans="1:19" hidden="1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778</v>
      </c>
      <c r="E779" s="5" t="s">
        <v>645</v>
      </c>
      <c r="F779" s="1" t="s">
        <v>646</v>
      </c>
      <c r="G779" s="11" t="s">
        <v>780</v>
      </c>
      <c r="H779" s="5">
        <v>1</v>
      </c>
      <c r="I779" s="5" t="s">
        <v>5</v>
      </c>
      <c r="J779" s="5"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5" t="s">
        <v>5</v>
      </c>
      <c r="S779" s="1" t="s">
        <v>988</v>
      </c>
    </row>
    <row r="780" spans="1:19" hidden="1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778</v>
      </c>
      <c r="E780" s="5" t="s">
        <v>645</v>
      </c>
      <c r="F780" s="1" t="s">
        <v>646</v>
      </c>
      <c r="G780" s="11" t="s">
        <v>781</v>
      </c>
      <c r="H780" s="5">
        <v>2</v>
      </c>
      <c r="I780" s="5" t="s">
        <v>5</v>
      </c>
      <c r="J780" s="5"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5" t="s">
        <v>5</v>
      </c>
      <c r="S780" s="1" t="s">
        <v>988</v>
      </c>
    </row>
    <row r="781" spans="1:19" hidden="1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783</v>
      </c>
      <c r="E781" s="5" t="s">
        <v>713</v>
      </c>
      <c r="F781" s="1" t="s">
        <v>782</v>
      </c>
      <c r="G781" s="11" t="s">
        <v>784</v>
      </c>
      <c r="H781" s="5">
        <v>2</v>
      </c>
      <c r="I781" s="5" t="s">
        <v>5</v>
      </c>
      <c r="J781" s="5"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5" t="s">
        <v>5</v>
      </c>
      <c r="S781" s="1" t="s">
        <v>819</v>
      </c>
    </row>
    <row r="782" spans="1:19" hidden="1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783</v>
      </c>
      <c r="E782" s="5" t="s">
        <v>713</v>
      </c>
      <c r="F782" s="1" t="s">
        <v>782</v>
      </c>
      <c r="G782" s="11" t="s">
        <v>691</v>
      </c>
      <c r="H782" s="5">
        <v>3</v>
      </c>
      <c r="I782" s="5" t="s">
        <v>5</v>
      </c>
      <c r="J782" s="5"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5" t="s">
        <v>5</v>
      </c>
      <c r="S782" s="1" t="s">
        <v>819</v>
      </c>
    </row>
    <row r="783" spans="1:19" hidden="1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783</v>
      </c>
      <c r="E783" s="5" t="s">
        <v>713</v>
      </c>
      <c r="F783" s="1" t="s">
        <v>782</v>
      </c>
      <c r="G783" s="11" t="s">
        <v>421</v>
      </c>
      <c r="H783" s="5">
        <v>3</v>
      </c>
      <c r="I783" s="5" t="s">
        <v>5</v>
      </c>
      <c r="J783" s="5"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5" t="s">
        <v>5</v>
      </c>
      <c r="S783" s="1" t="s">
        <v>819</v>
      </c>
    </row>
    <row r="784" spans="1:19" hidden="1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783</v>
      </c>
      <c r="E784" s="5" t="s">
        <v>713</v>
      </c>
      <c r="F784" s="1" t="s">
        <v>782</v>
      </c>
      <c r="G784" s="11" t="s">
        <v>66</v>
      </c>
      <c r="H784" s="5">
        <v>3</v>
      </c>
      <c r="I784" s="5" t="s">
        <v>5</v>
      </c>
      <c r="J784" s="5"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5" t="s">
        <v>5</v>
      </c>
      <c r="S784" s="1" t="s">
        <v>819</v>
      </c>
    </row>
    <row r="785" spans="1:19" hidden="1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783</v>
      </c>
      <c r="E785" s="5" t="s">
        <v>713</v>
      </c>
      <c r="F785" s="1" t="s">
        <v>782</v>
      </c>
      <c r="G785" s="11" t="s">
        <v>675</v>
      </c>
      <c r="H785" s="5">
        <v>4</v>
      </c>
      <c r="I785" s="5" t="s">
        <v>5</v>
      </c>
      <c r="J785" s="5"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5" t="s">
        <v>5</v>
      </c>
      <c r="S785" s="1" t="s">
        <v>819</v>
      </c>
    </row>
    <row r="786" spans="1:19" hidden="1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783</v>
      </c>
      <c r="E786" s="5" t="s">
        <v>713</v>
      </c>
      <c r="F786" s="1" t="s">
        <v>782</v>
      </c>
      <c r="G786" s="11" t="s">
        <v>668</v>
      </c>
      <c r="H786" s="5">
        <v>1</v>
      </c>
      <c r="I786" s="5" t="s">
        <v>5</v>
      </c>
      <c r="J786" s="5"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5" t="s">
        <v>5</v>
      </c>
      <c r="S786" s="1" t="s">
        <v>819</v>
      </c>
    </row>
    <row r="787" spans="1:19" hidden="1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785</v>
      </c>
      <c r="E787" s="5" t="s">
        <v>42</v>
      </c>
      <c r="F787" s="1" t="s">
        <v>43</v>
      </c>
      <c r="G787" s="11" t="s">
        <v>624</v>
      </c>
      <c r="H787" s="5">
        <v>2</v>
      </c>
      <c r="I787" s="5" t="s">
        <v>5</v>
      </c>
      <c r="J787" s="5"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5" t="s">
        <v>5</v>
      </c>
      <c r="S787" s="1" t="s">
        <v>889</v>
      </c>
    </row>
    <row r="788" spans="1:19" hidden="1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786</v>
      </c>
      <c r="E788" s="5" t="s">
        <v>415</v>
      </c>
      <c r="F788" s="1" t="s">
        <v>416</v>
      </c>
      <c r="G788" s="11" t="s">
        <v>784</v>
      </c>
      <c r="H788" s="5">
        <v>3</v>
      </c>
      <c r="I788" s="5" t="s">
        <v>5</v>
      </c>
      <c r="J788" s="5"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5" t="s">
        <v>5</v>
      </c>
      <c r="S788" s="1" t="s">
        <v>1161</v>
      </c>
    </row>
    <row r="789" spans="1:19" hidden="1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786</v>
      </c>
      <c r="E789" s="5" t="s">
        <v>415</v>
      </c>
      <c r="F789" s="1" t="s">
        <v>416</v>
      </c>
      <c r="G789" s="11" t="s">
        <v>691</v>
      </c>
      <c r="H789" s="5">
        <v>4</v>
      </c>
      <c r="I789" s="5" t="s">
        <v>5</v>
      </c>
      <c r="J789" s="5"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5" t="s">
        <v>5</v>
      </c>
      <c r="S789" s="1" t="s">
        <v>1162</v>
      </c>
    </row>
    <row r="790" spans="1:19" hidden="1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786</v>
      </c>
      <c r="E790" s="5" t="s">
        <v>415</v>
      </c>
      <c r="F790" s="1" t="s">
        <v>416</v>
      </c>
      <c r="G790" s="11" t="s">
        <v>787</v>
      </c>
      <c r="H790" s="5">
        <v>5</v>
      </c>
      <c r="I790" s="5" t="s">
        <v>5</v>
      </c>
      <c r="J790" s="5"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5" t="s">
        <v>5</v>
      </c>
      <c r="S790" s="1" t="s">
        <v>1162</v>
      </c>
    </row>
    <row r="791" spans="1:19" hidden="1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786</v>
      </c>
      <c r="E791" s="5" t="s">
        <v>415</v>
      </c>
      <c r="F791" s="1" t="s">
        <v>416</v>
      </c>
      <c r="G791" s="11" t="s">
        <v>66</v>
      </c>
      <c r="H791" s="5">
        <v>3</v>
      </c>
      <c r="I791" s="5" t="s">
        <v>5</v>
      </c>
      <c r="J791" s="5"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5" t="s">
        <v>5</v>
      </c>
      <c r="S791" s="1" t="s">
        <v>1162</v>
      </c>
    </row>
    <row r="792" spans="1:19" ht="93" hidden="1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788</v>
      </c>
      <c r="E792" s="5" t="s">
        <v>19</v>
      </c>
      <c r="F792" s="1" t="s">
        <v>20</v>
      </c>
      <c r="G792" s="11" t="s">
        <v>69</v>
      </c>
      <c r="H792" s="5">
        <v>3</v>
      </c>
      <c r="I792" s="5" t="s">
        <v>72</v>
      </c>
      <c r="J792" s="5"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5" t="s">
        <v>91</v>
      </c>
      <c r="S792" s="40" t="s">
        <v>884</v>
      </c>
    </row>
    <row r="793" spans="1:19" ht="46.5" hidden="1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788</v>
      </c>
      <c r="E793" s="5" t="s">
        <v>19</v>
      </c>
      <c r="F793" s="1" t="s">
        <v>20</v>
      </c>
      <c r="G793" s="11" t="s">
        <v>66</v>
      </c>
      <c r="H793" s="5">
        <v>5</v>
      </c>
      <c r="I793" s="5" t="s">
        <v>72</v>
      </c>
      <c r="J793" s="5"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5" t="s">
        <v>91</v>
      </c>
      <c r="S793" s="40" t="s">
        <v>885</v>
      </c>
    </row>
    <row r="794" spans="1:19" hidden="1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788</v>
      </c>
      <c r="E794" s="5" t="s">
        <v>19</v>
      </c>
      <c r="F794" s="1" t="s">
        <v>20</v>
      </c>
      <c r="G794" s="11" t="s">
        <v>17</v>
      </c>
      <c r="H794" s="5">
        <v>6</v>
      </c>
      <c r="I794" s="5" t="s">
        <v>72</v>
      </c>
      <c r="J794" s="5"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5" t="s">
        <v>91</v>
      </c>
      <c r="S794" s="1" t="s">
        <v>886</v>
      </c>
    </row>
    <row r="795" spans="1:19" hidden="1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788</v>
      </c>
      <c r="E795" s="5" t="s">
        <v>19</v>
      </c>
      <c r="F795" s="1" t="s">
        <v>20</v>
      </c>
      <c r="G795" s="11" t="s">
        <v>183</v>
      </c>
      <c r="H795" s="5">
        <v>1</v>
      </c>
      <c r="I795" s="5" t="s">
        <v>72</v>
      </c>
      <c r="J795" s="5"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5" t="s">
        <v>91</v>
      </c>
      <c r="S795" s="1" t="s">
        <v>886</v>
      </c>
    </row>
    <row r="796" spans="1:19" hidden="1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789</v>
      </c>
      <c r="E796" s="5" t="s">
        <v>415</v>
      </c>
      <c r="F796" s="1" t="s">
        <v>416</v>
      </c>
      <c r="G796" s="11" t="s">
        <v>784</v>
      </c>
      <c r="H796" s="5">
        <v>2</v>
      </c>
      <c r="I796" s="5" t="s">
        <v>5</v>
      </c>
      <c r="J796" s="5"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5" t="s">
        <v>5</v>
      </c>
      <c r="S796" s="1" t="s">
        <v>1162</v>
      </c>
    </row>
    <row r="797" spans="1:19" hidden="1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789</v>
      </c>
      <c r="E797" s="5" t="s">
        <v>415</v>
      </c>
      <c r="F797" s="1" t="s">
        <v>416</v>
      </c>
      <c r="G797" s="11" t="s">
        <v>691</v>
      </c>
      <c r="H797" s="5">
        <v>2</v>
      </c>
      <c r="I797" s="5" t="s">
        <v>5</v>
      </c>
      <c r="J797" s="5"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5" t="s">
        <v>5</v>
      </c>
      <c r="S797" s="1" t="s">
        <v>1162</v>
      </c>
    </row>
    <row r="798" spans="1:19" hidden="1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789</v>
      </c>
      <c r="E798" s="5" t="s">
        <v>415</v>
      </c>
      <c r="F798" s="1" t="s">
        <v>416</v>
      </c>
      <c r="G798" s="11" t="s">
        <v>787</v>
      </c>
      <c r="H798" s="5">
        <v>3</v>
      </c>
      <c r="I798" s="5" t="s">
        <v>5</v>
      </c>
      <c r="J798" s="5"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5" t="s">
        <v>5</v>
      </c>
      <c r="S798" s="1" t="s">
        <v>1162</v>
      </c>
    </row>
    <row r="799" spans="1:19" hidden="1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789</v>
      </c>
      <c r="E799" s="5" t="s">
        <v>415</v>
      </c>
      <c r="F799" s="1" t="s">
        <v>416</v>
      </c>
      <c r="G799" s="11" t="s">
        <v>66</v>
      </c>
      <c r="H799" s="5">
        <v>2</v>
      </c>
      <c r="I799" s="5" t="s">
        <v>5</v>
      </c>
      <c r="J799" s="5"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5" t="s">
        <v>5</v>
      </c>
      <c r="S799" s="1" t="s">
        <v>1162</v>
      </c>
    </row>
    <row r="800" spans="1:19" hidden="1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789</v>
      </c>
      <c r="E800" s="5" t="s">
        <v>415</v>
      </c>
      <c r="F800" s="1" t="s">
        <v>416</v>
      </c>
      <c r="G800" s="11" t="s">
        <v>668</v>
      </c>
      <c r="H800" s="5">
        <v>2</v>
      </c>
      <c r="I800" s="5" t="s">
        <v>5</v>
      </c>
      <c r="J800" s="5"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5" t="s">
        <v>5</v>
      </c>
      <c r="S800" s="1" t="s">
        <v>1163</v>
      </c>
    </row>
    <row r="801" spans="1:19" hidden="1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790</v>
      </c>
      <c r="E801" s="5" t="s">
        <v>482</v>
      </c>
      <c r="F801" s="1" t="s">
        <v>499</v>
      </c>
      <c r="G801" s="11" t="s">
        <v>725</v>
      </c>
      <c r="H801" s="5">
        <v>1</v>
      </c>
      <c r="I801" s="5" t="s">
        <v>5</v>
      </c>
      <c r="J801" s="5"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5" t="s">
        <v>5</v>
      </c>
      <c r="S801" s="1" t="s">
        <v>928</v>
      </c>
    </row>
    <row r="802" spans="1:19" hidden="1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790</v>
      </c>
      <c r="E802" s="5" t="s">
        <v>482</v>
      </c>
      <c r="F802" s="1" t="s">
        <v>499</v>
      </c>
      <c r="G802" s="11" t="s">
        <v>663</v>
      </c>
      <c r="H802" s="5">
        <v>3</v>
      </c>
      <c r="I802" s="5" t="s">
        <v>5</v>
      </c>
      <c r="J802" s="5"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5" t="s">
        <v>5</v>
      </c>
      <c r="S802" s="1" t="s">
        <v>928</v>
      </c>
    </row>
    <row r="803" spans="1:19" hidden="1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790</v>
      </c>
      <c r="E803" s="5" t="s">
        <v>482</v>
      </c>
      <c r="F803" s="1" t="s">
        <v>499</v>
      </c>
      <c r="G803" s="11" t="s">
        <v>791</v>
      </c>
      <c r="H803" s="5">
        <v>12</v>
      </c>
      <c r="I803" s="5" t="s">
        <v>5</v>
      </c>
      <c r="J803" s="5"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5" t="s">
        <v>5</v>
      </c>
      <c r="S803" s="1" t="s">
        <v>928</v>
      </c>
    </row>
    <row r="804" spans="1:19" hidden="1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792</v>
      </c>
      <c r="E804" s="5" t="s">
        <v>415</v>
      </c>
      <c r="F804" s="1" t="s">
        <v>416</v>
      </c>
      <c r="G804" s="11" t="s">
        <v>784</v>
      </c>
      <c r="H804" s="5">
        <v>4</v>
      </c>
      <c r="I804" s="5" t="s">
        <v>5</v>
      </c>
      <c r="J804" s="5"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5" t="s">
        <v>5</v>
      </c>
      <c r="S804" s="1" t="s">
        <v>1164</v>
      </c>
    </row>
    <row r="805" spans="1:19" hidden="1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792</v>
      </c>
      <c r="E805" s="5" t="s">
        <v>415</v>
      </c>
      <c r="F805" s="1" t="s">
        <v>416</v>
      </c>
      <c r="G805" s="11" t="s">
        <v>691</v>
      </c>
      <c r="H805" s="5">
        <v>5</v>
      </c>
      <c r="I805" s="5" t="s">
        <v>5</v>
      </c>
      <c r="J805" s="5"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5" t="s">
        <v>5</v>
      </c>
      <c r="S805" s="1" t="s">
        <v>1164</v>
      </c>
    </row>
    <row r="806" spans="1:19" hidden="1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792</v>
      </c>
      <c r="E806" s="5" t="s">
        <v>415</v>
      </c>
      <c r="F806" s="1" t="s">
        <v>416</v>
      </c>
      <c r="G806" s="11" t="s">
        <v>787</v>
      </c>
      <c r="H806" s="5">
        <v>5</v>
      </c>
      <c r="I806" s="5" t="s">
        <v>5</v>
      </c>
      <c r="J806" s="5"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5" t="s">
        <v>5</v>
      </c>
      <c r="S806" s="1" t="s">
        <v>1164</v>
      </c>
    </row>
    <row r="807" spans="1:19" hidden="1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792</v>
      </c>
      <c r="E807" s="5" t="s">
        <v>415</v>
      </c>
      <c r="F807" s="1" t="s">
        <v>416</v>
      </c>
      <c r="G807" s="11" t="s">
        <v>66</v>
      </c>
      <c r="H807" s="5">
        <v>4</v>
      </c>
      <c r="I807" s="5" t="s">
        <v>5</v>
      </c>
      <c r="J807" s="5"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5" t="s">
        <v>5</v>
      </c>
      <c r="S807" s="1" t="s">
        <v>1164</v>
      </c>
    </row>
    <row r="808" spans="1:19" hidden="1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797</v>
      </c>
      <c r="E808" s="5" t="s">
        <v>794</v>
      </c>
      <c r="F808" s="1" t="s">
        <v>793</v>
      </c>
      <c r="G808" s="11" t="s">
        <v>716</v>
      </c>
      <c r="H808" s="5">
        <v>1</v>
      </c>
      <c r="I808" s="5" t="s">
        <v>5</v>
      </c>
      <c r="J808" s="5"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5" t="s">
        <v>5</v>
      </c>
      <c r="S808" s="1" t="s">
        <v>823</v>
      </c>
    </row>
    <row r="809" spans="1:19" hidden="1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797</v>
      </c>
      <c r="E809" s="5" t="s">
        <v>794</v>
      </c>
      <c r="F809" s="1" t="s">
        <v>793</v>
      </c>
      <c r="G809" s="11" t="s">
        <v>795</v>
      </c>
      <c r="H809" s="5">
        <v>1</v>
      </c>
      <c r="I809" s="5" t="s">
        <v>5</v>
      </c>
      <c r="J809" s="5"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5" t="s">
        <v>5</v>
      </c>
      <c r="S809" s="1" t="s">
        <v>823</v>
      </c>
    </row>
    <row r="810" spans="1:19" hidden="1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797</v>
      </c>
      <c r="E810" s="5" t="s">
        <v>794</v>
      </c>
      <c r="F810" s="1" t="s">
        <v>793</v>
      </c>
      <c r="G810" s="11" t="s">
        <v>675</v>
      </c>
      <c r="H810" s="5">
        <v>1</v>
      </c>
      <c r="I810" s="5" t="s">
        <v>5</v>
      </c>
      <c r="J810" s="5"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5" t="s">
        <v>5</v>
      </c>
      <c r="S810" s="1" t="s">
        <v>823</v>
      </c>
    </row>
    <row r="811" spans="1:19" hidden="1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797</v>
      </c>
      <c r="E811" s="5" t="s">
        <v>794</v>
      </c>
      <c r="F811" s="1" t="s">
        <v>793</v>
      </c>
      <c r="G811" s="11" t="s">
        <v>796</v>
      </c>
      <c r="H811" s="5">
        <v>1</v>
      </c>
      <c r="I811" s="5" t="s">
        <v>5</v>
      </c>
      <c r="J811" s="5"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5" t="s">
        <v>5</v>
      </c>
      <c r="S811" s="1" t="s">
        <v>823</v>
      </c>
    </row>
    <row r="812" spans="1:19" hidden="1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798</v>
      </c>
      <c r="E812" s="5" t="s">
        <v>415</v>
      </c>
      <c r="F812" s="1" t="s">
        <v>416</v>
      </c>
      <c r="G812" s="11" t="s">
        <v>784</v>
      </c>
      <c r="H812" s="5">
        <v>4</v>
      </c>
      <c r="I812" s="5" t="s">
        <v>5</v>
      </c>
      <c r="J812" s="5"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5" t="s">
        <v>5</v>
      </c>
      <c r="S812" s="1" t="s">
        <v>1164</v>
      </c>
    </row>
    <row r="813" spans="1:19" hidden="1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798</v>
      </c>
      <c r="E813" s="5" t="s">
        <v>415</v>
      </c>
      <c r="F813" s="1" t="s">
        <v>416</v>
      </c>
      <c r="G813" s="11" t="s">
        <v>663</v>
      </c>
      <c r="H813" s="5">
        <v>10</v>
      </c>
      <c r="I813" s="5" t="s">
        <v>5</v>
      </c>
      <c r="J813" s="5"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5" t="s">
        <v>5</v>
      </c>
      <c r="S813" s="1" t="s">
        <v>1164</v>
      </c>
    </row>
    <row r="814" spans="1:19" hidden="1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798</v>
      </c>
      <c r="E814" s="5" t="s">
        <v>415</v>
      </c>
      <c r="F814" s="1" t="s">
        <v>416</v>
      </c>
      <c r="G814" s="11" t="s">
        <v>787</v>
      </c>
      <c r="H814" s="5">
        <v>5</v>
      </c>
      <c r="I814" s="5" t="s">
        <v>5</v>
      </c>
      <c r="J814" s="5"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5" t="s">
        <v>5</v>
      </c>
      <c r="S814" s="1" t="s">
        <v>1164</v>
      </c>
    </row>
    <row r="815" spans="1:19" hidden="1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798</v>
      </c>
      <c r="E815" s="5" t="s">
        <v>415</v>
      </c>
      <c r="F815" s="1" t="s">
        <v>416</v>
      </c>
      <c r="G815" s="11" t="s">
        <v>66</v>
      </c>
      <c r="H815" s="5">
        <v>4</v>
      </c>
      <c r="I815" s="5" t="s">
        <v>5</v>
      </c>
      <c r="J815" s="5"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5" t="s">
        <v>5</v>
      </c>
      <c r="S815" s="1" t="s">
        <v>1164</v>
      </c>
    </row>
    <row r="816" spans="1:19" hidden="1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799</v>
      </c>
      <c r="E816" s="5" t="s">
        <v>63</v>
      </c>
      <c r="F816" s="1" t="s">
        <v>64</v>
      </c>
      <c r="G816" s="11" t="s">
        <v>731</v>
      </c>
      <c r="H816" s="5">
        <v>6</v>
      </c>
      <c r="I816" s="5" t="s">
        <v>50</v>
      </c>
      <c r="J816" s="5"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5" t="s">
        <v>91</v>
      </c>
      <c r="S816" s="1" t="s">
        <v>931</v>
      </c>
    </row>
    <row r="817" spans="1:19" hidden="1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799</v>
      </c>
      <c r="E817" s="5" t="s">
        <v>63</v>
      </c>
      <c r="F817" s="1" t="s">
        <v>64</v>
      </c>
      <c r="G817" s="11" t="s">
        <v>663</v>
      </c>
      <c r="H817" s="5">
        <v>5</v>
      </c>
      <c r="I817" s="5" t="s">
        <v>50</v>
      </c>
      <c r="J817" s="5"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5" t="s">
        <v>91</v>
      </c>
      <c r="S817" s="1" t="s">
        <v>931</v>
      </c>
    </row>
    <row r="818" spans="1:19" hidden="1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799</v>
      </c>
      <c r="E818" s="5" t="s">
        <v>63</v>
      </c>
      <c r="F818" s="1" t="s">
        <v>64</v>
      </c>
      <c r="G818" s="11" t="s">
        <v>800</v>
      </c>
      <c r="H818" s="5">
        <v>10</v>
      </c>
      <c r="I818" s="5" t="s">
        <v>50</v>
      </c>
      <c r="J818" s="5"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5" t="s">
        <v>91</v>
      </c>
      <c r="S818" s="1" t="s">
        <v>931</v>
      </c>
    </row>
    <row r="819" spans="1:19" hidden="1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799</v>
      </c>
      <c r="E819" s="5" t="s">
        <v>63</v>
      </c>
      <c r="F819" s="1" t="s">
        <v>64</v>
      </c>
      <c r="G819" s="11" t="s">
        <v>575</v>
      </c>
      <c r="H819" s="5">
        <v>4</v>
      </c>
      <c r="I819" s="5" t="s">
        <v>50</v>
      </c>
      <c r="J819" s="5"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5" t="s">
        <v>91</v>
      </c>
      <c r="S819" s="1" t="s">
        <v>931</v>
      </c>
    </row>
    <row r="820" spans="1:19" hidden="1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799</v>
      </c>
      <c r="E820" s="5" t="s">
        <v>63</v>
      </c>
      <c r="F820" s="1" t="s">
        <v>64</v>
      </c>
      <c r="G820" s="11" t="s">
        <v>796</v>
      </c>
      <c r="H820" s="5">
        <v>1</v>
      </c>
      <c r="I820" s="5" t="s">
        <v>50</v>
      </c>
      <c r="J820" s="5"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5" t="s">
        <v>91</v>
      </c>
      <c r="S820" s="1" t="s">
        <v>931</v>
      </c>
    </row>
    <row r="821" spans="1:19" hidden="1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802</v>
      </c>
      <c r="E821" s="5" t="s">
        <v>415</v>
      </c>
      <c r="F821" s="1" t="s">
        <v>416</v>
      </c>
      <c r="G821" s="11" t="s">
        <v>784</v>
      </c>
      <c r="H821" s="5">
        <v>2</v>
      </c>
      <c r="I821" s="5" t="s">
        <v>5</v>
      </c>
      <c r="J821" s="5"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5" t="s">
        <v>5</v>
      </c>
      <c r="S821" s="1" t="s">
        <v>1164</v>
      </c>
    </row>
    <row r="822" spans="1:19" hidden="1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802</v>
      </c>
      <c r="E822" s="5" t="s">
        <v>415</v>
      </c>
      <c r="F822" s="1" t="s">
        <v>416</v>
      </c>
      <c r="G822" s="11" t="s">
        <v>663</v>
      </c>
      <c r="H822" s="5">
        <v>5</v>
      </c>
      <c r="I822" s="5" t="s">
        <v>5</v>
      </c>
      <c r="J822" s="5"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5" t="s">
        <v>5</v>
      </c>
      <c r="S822" s="1" t="s">
        <v>1164</v>
      </c>
    </row>
    <row r="823" spans="1:19" hidden="1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802</v>
      </c>
      <c r="E823" s="5" t="s">
        <v>415</v>
      </c>
      <c r="F823" s="1" t="s">
        <v>416</v>
      </c>
      <c r="G823" s="11" t="s">
        <v>787</v>
      </c>
      <c r="H823" s="5">
        <v>2</v>
      </c>
      <c r="I823" s="5" t="s">
        <v>5</v>
      </c>
      <c r="J823" s="5"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5" t="s">
        <v>5</v>
      </c>
      <c r="S823" s="1" t="s">
        <v>1164</v>
      </c>
    </row>
    <row r="824" spans="1:19" hidden="1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802</v>
      </c>
      <c r="E824" s="5" t="s">
        <v>415</v>
      </c>
      <c r="F824" s="1" t="s">
        <v>416</v>
      </c>
      <c r="G824" s="11" t="s">
        <v>801</v>
      </c>
      <c r="H824" s="5">
        <v>1</v>
      </c>
      <c r="I824" s="5" t="s">
        <v>5</v>
      </c>
      <c r="J824" s="5"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5" t="s">
        <v>5</v>
      </c>
      <c r="S824" s="1" t="s">
        <v>1164</v>
      </c>
    </row>
    <row r="825" spans="1:19" hidden="1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802</v>
      </c>
      <c r="E825" s="5" t="s">
        <v>415</v>
      </c>
      <c r="F825" s="1" t="s">
        <v>416</v>
      </c>
      <c r="G825" s="11" t="s">
        <v>800</v>
      </c>
      <c r="H825" s="5">
        <v>2</v>
      </c>
      <c r="I825" s="5" t="s">
        <v>5</v>
      </c>
      <c r="J825" s="5"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5" t="s">
        <v>5</v>
      </c>
      <c r="S825" s="1" t="s">
        <v>1164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803</v>
      </c>
      <c r="E826" s="5" t="s">
        <v>406</v>
      </c>
      <c r="F826" s="1" t="s">
        <v>407</v>
      </c>
      <c r="G826" s="11" t="s">
        <v>728</v>
      </c>
      <c r="H826" s="5">
        <v>2</v>
      </c>
      <c r="I826" s="5" t="s">
        <v>5</v>
      </c>
      <c r="J826" s="5"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5" t="s">
        <v>5</v>
      </c>
      <c r="S826" s="1" t="s">
        <v>814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803</v>
      </c>
      <c r="E827" s="5" t="s">
        <v>406</v>
      </c>
      <c r="F827" s="1" t="s">
        <v>407</v>
      </c>
      <c r="G827" s="11" t="s">
        <v>716</v>
      </c>
      <c r="H827" s="5">
        <v>2</v>
      </c>
      <c r="I827" s="5" t="s">
        <v>5</v>
      </c>
      <c r="J827" s="5"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5" t="s">
        <v>5</v>
      </c>
      <c r="S827" s="1" t="s">
        <v>814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803</v>
      </c>
      <c r="E828" s="5" t="s">
        <v>406</v>
      </c>
      <c r="F828" s="1" t="s">
        <v>407</v>
      </c>
      <c r="G828" s="11" t="s">
        <v>800</v>
      </c>
      <c r="H828" s="5">
        <v>3</v>
      </c>
      <c r="I828" s="5" t="s">
        <v>5</v>
      </c>
      <c r="J828" s="5"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5" t="s">
        <v>5</v>
      </c>
      <c r="S828" s="1" t="s">
        <v>814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803</v>
      </c>
      <c r="E829" s="5" t="s">
        <v>406</v>
      </c>
      <c r="F829" s="1" t="s">
        <v>407</v>
      </c>
      <c r="G829" s="11" t="s">
        <v>298</v>
      </c>
      <c r="H829" s="5">
        <v>1</v>
      </c>
      <c r="I829" s="5" t="s">
        <v>5</v>
      </c>
      <c r="J829" s="5"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5" t="s">
        <v>5</v>
      </c>
      <c r="S829" s="1" t="s">
        <v>814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803</v>
      </c>
      <c r="E830" s="5" t="s">
        <v>406</v>
      </c>
      <c r="F830" s="1" t="s">
        <v>407</v>
      </c>
      <c r="G830" s="11" t="s">
        <v>796</v>
      </c>
      <c r="H830" s="5">
        <v>1</v>
      </c>
      <c r="I830" s="5" t="s">
        <v>5</v>
      </c>
      <c r="J830" s="5"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5" t="s">
        <v>5</v>
      </c>
      <c r="S830" s="1" t="s">
        <v>814</v>
      </c>
    </row>
    <row r="831" spans="1:19" hidden="1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804</v>
      </c>
      <c r="E831" s="5" t="s">
        <v>22</v>
      </c>
      <c r="F831" s="1" t="s">
        <v>23</v>
      </c>
      <c r="G831" s="11" t="s">
        <v>728</v>
      </c>
      <c r="H831" s="5">
        <v>5</v>
      </c>
      <c r="I831" s="5" t="s">
        <v>50</v>
      </c>
      <c r="J831" s="5"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5" t="s">
        <v>91</v>
      </c>
      <c r="S831" s="1" t="s">
        <v>985</v>
      </c>
    </row>
    <row r="832" spans="1:19" hidden="1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805</v>
      </c>
      <c r="E832" s="5" t="s">
        <v>415</v>
      </c>
      <c r="F832" s="1" t="s">
        <v>416</v>
      </c>
      <c r="G832" s="11" t="s">
        <v>728</v>
      </c>
      <c r="H832" s="5">
        <v>4</v>
      </c>
      <c r="I832" s="5" t="s">
        <v>5</v>
      </c>
      <c r="J832" s="5"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5" t="s">
        <v>5</v>
      </c>
      <c r="S832" s="1" t="s">
        <v>1164</v>
      </c>
    </row>
    <row r="833" spans="1:19" hidden="1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805</v>
      </c>
      <c r="E833" s="5" t="s">
        <v>415</v>
      </c>
      <c r="F833" s="1" t="s">
        <v>416</v>
      </c>
      <c r="G833" s="11" t="s">
        <v>663</v>
      </c>
      <c r="H833" s="5">
        <v>8</v>
      </c>
      <c r="I833" s="5" t="s">
        <v>5</v>
      </c>
      <c r="J833" s="5"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5" t="s">
        <v>5</v>
      </c>
      <c r="S833" s="1" t="s">
        <v>1164</v>
      </c>
    </row>
    <row r="834" spans="1:19" hidden="1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805</v>
      </c>
      <c r="E834" s="5" t="s">
        <v>415</v>
      </c>
      <c r="F834" s="1" t="s">
        <v>416</v>
      </c>
      <c r="G834" s="11" t="s">
        <v>801</v>
      </c>
      <c r="H834" s="5">
        <v>6</v>
      </c>
      <c r="I834" s="5" t="s">
        <v>5</v>
      </c>
      <c r="J834" s="5"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5" t="s">
        <v>5</v>
      </c>
      <c r="S834" s="1" t="s">
        <v>1164</v>
      </c>
    </row>
    <row r="835" spans="1:19" hidden="1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805</v>
      </c>
      <c r="E835" s="5" t="s">
        <v>415</v>
      </c>
      <c r="F835" s="1" t="s">
        <v>416</v>
      </c>
      <c r="G835" s="11" t="s">
        <v>800</v>
      </c>
      <c r="H835" s="5">
        <v>4</v>
      </c>
      <c r="I835" s="5" t="s">
        <v>5</v>
      </c>
      <c r="J835" s="5"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5" t="s">
        <v>5</v>
      </c>
      <c r="S835" s="1" t="s">
        <v>1164</v>
      </c>
    </row>
    <row r="836" spans="1:19" hidden="1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805</v>
      </c>
      <c r="E836" s="5" t="s">
        <v>415</v>
      </c>
      <c r="F836" s="1" t="s">
        <v>416</v>
      </c>
      <c r="G836" s="11" t="s">
        <v>668</v>
      </c>
      <c r="H836" s="5">
        <v>1</v>
      </c>
      <c r="I836" s="5" t="s">
        <v>5</v>
      </c>
      <c r="J836" s="5"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5" t="s">
        <v>5</v>
      </c>
      <c r="S836" s="1" t="s">
        <v>1164</v>
      </c>
    </row>
    <row r="837" spans="1:19" hidden="1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806</v>
      </c>
      <c r="E837" s="5" t="s">
        <v>482</v>
      </c>
      <c r="F837" s="1" t="s">
        <v>499</v>
      </c>
      <c r="G837" s="11" t="s">
        <v>725</v>
      </c>
      <c r="H837" s="5">
        <v>1</v>
      </c>
      <c r="I837" s="5" t="s">
        <v>5</v>
      </c>
      <c r="J837" s="5"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5" t="s">
        <v>5</v>
      </c>
      <c r="S837" s="1" t="s">
        <v>981</v>
      </c>
    </row>
    <row r="838" spans="1:19" hidden="1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806</v>
      </c>
      <c r="E838" s="5" t="s">
        <v>482</v>
      </c>
      <c r="F838" s="1" t="s">
        <v>499</v>
      </c>
      <c r="G838" s="11" t="s">
        <v>663</v>
      </c>
      <c r="H838" s="5">
        <v>3</v>
      </c>
      <c r="I838" s="5" t="s">
        <v>5</v>
      </c>
      <c r="J838" s="5"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5" t="s">
        <v>5</v>
      </c>
      <c r="S838" s="1" t="s">
        <v>981</v>
      </c>
    </row>
    <row r="839" spans="1:19" hidden="1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806</v>
      </c>
      <c r="E839" s="5" t="s">
        <v>482</v>
      </c>
      <c r="F839" s="1" t="s">
        <v>499</v>
      </c>
      <c r="G839" s="11" t="s">
        <v>675</v>
      </c>
      <c r="H839" s="5">
        <v>1</v>
      </c>
      <c r="I839" s="5" t="s">
        <v>5</v>
      </c>
      <c r="J839" s="5"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5" t="s">
        <v>5</v>
      </c>
      <c r="S839" s="1" t="s">
        <v>981</v>
      </c>
    </row>
    <row r="840" spans="1:19" hidden="1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806</v>
      </c>
      <c r="E840" s="5" t="s">
        <v>482</v>
      </c>
      <c r="F840" s="1" t="s">
        <v>499</v>
      </c>
      <c r="G840" s="11" t="s">
        <v>809</v>
      </c>
      <c r="H840" s="5">
        <v>1</v>
      </c>
      <c r="I840" s="5" t="s">
        <v>5</v>
      </c>
      <c r="J840" s="5"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5" t="s">
        <v>5</v>
      </c>
      <c r="S840" s="1" t="s">
        <v>981</v>
      </c>
    </row>
    <row r="841" spans="1:19" hidden="1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835</v>
      </c>
      <c r="E841" s="5" t="s">
        <v>415</v>
      </c>
      <c r="F841" s="1" t="s">
        <v>416</v>
      </c>
      <c r="G841" s="11" t="s">
        <v>725</v>
      </c>
      <c r="H841" s="5">
        <v>4</v>
      </c>
      <c r="I841" s="5" t="s">
        <v>5</v>
      </c>
      <c r="J841" s="5"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5" t="s">
        <v>5</v>
      </c>
      <c r="S841" s="1" t="s">
        <v>1165</v>
      </c>
    </row>
    <row r="842" spans="1:19" hidden="1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835</v>
      </c>
      <c r="E842" s="5" t="s">
        <v>415</v>
      </c>
      <c r="F842" s="1" t="s">
        <v>416</v>
      </c>
      <c r="G842" s="11" t="s">
        <v>663</v>
      </c>
      <c r="H842" s="5">
        <v>6</v>
      </c>
      <c r="I842" s="5" t="s">
        <v>5</v>
      </c>
      <c r="J842" s="5"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5" t="s">
        <v>5</v>
      </c>
      <c r="S842" s="1" t="s">
        <v>1166</v>
      </c>
    </row>
    <row r="843" spans="1:19" hidden="1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835</v>
      </c>
      <c r="E843" s="5" t="s">
        <v>415</v>
      </c>
      <c r="F843" s="1" t="s">
        <v>416</v>
      </c>
      <c r="G843" s="11" t="s">
        <v>801</v>
      </c>
      <c r="H843" s="5">
        <v>3</v>
      </c>
      <c r="I843" s="5" t="s">
        <v>5</v>
      </c>
      <c r="J843" s="5"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5" t="s">
        <v>5</v>
      </c>
      <c r="S843" s="1" t="s">
        <v>1166</v>
      </c>
    </row>
    <row r="844" spans="1:19" hidden="1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835</v>
      </c>
      <c r="E844" s="5" t="s">
        <v>415</v>
      </c>
      <c r="F844" s="1" t="s">
        <v>416</v>
      </c>
      <c r="G844" s="11" t="s">
        <v>800</v>
      </c>
      <c r="H844" s="5">
        <v>4</v>
      </c>
      <c r="I844" s="5" t="s">
        <v>5</v>
      </c>
      <c r="J844" s="5"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5" t="s">
        <v>5</v>
      </c>
      <c r="S844" s="1" t="s">
        <v>1167</v>
      </c>
    </row>
    <row r="845" spans="1:19" hidden="1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835</v>
      </c>
      <c r="E845" s="5" t="s">
        <v>415</v>
      </c>
      <c r="F845" s="1" t="s">
        <v>416</v>
      </c>
      <c r="G845" s="11" t="s">
        <v>668</v>
      </c>
      <c r="H845" s="5">
        <v>1</v>
      </c>
      <c r="I845" s="5" t="s">
        <v>5</v>
      </c>
      <c r="J845" s="5"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5" t="s">
        <v>5</v>
      </c>
      <c r="S845" s="1" t="s">
        <v>1168</v>
      </c>
    </row>
    <row r="846" spans="1:19" hidden="1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836</v>
      </c>
      <c r="E846" s="5" t="s">
        <v>645</v>
      </c>
      <c r="F846" s="1" t="s">
        <v>646</v>
      </c>
      <c r="G846" s="11" t="s">
        <v>99</v>
      </c>
      <c r="H846" s="5">
        <v>1</v>
      </c>
      <c r="I846" s="5" t="s">
        <v>5</v>
      </c>
      <c r="J846" s="5"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5" t="s">
        <v>5</v>
      </c>
      <c r="S846" s="1" t="s">
        <v>990</v>
      </c>
    </row>
    <row r="847" spans="1:19" hidden="1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837</v>
      </c>
      <c r="E847" s="5" t="s">
        <v>415</v>
      </c>
      <c r="F847" s="1" t="s">
        <v>416</v>
      </c>
      <c r="G847" s="11" t="s">
        <v>725</v>
      </c>
      <c r="H847" s="5">
        <v>2</v>
      </c>
      <c r="I847" s="5" t="s">
        <v>5</v>
      </c>
      <c r="J847" s="5"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5" t="s">
        <v>5</v>
      </c>
      <c r="S847" s="1" t="s">
        <v>1168</v>
      </c>
    </row>
    <row r="848" spans="1:19" hidden="1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837</v>
      </c>
      <c r="E848" s="5" t="s">
        <v>415</v>
      </c>
      <c r="F848" s="1" t="s">
        <v>416</v>
      </c>
      <c r="G848" s="11" t="s">
        <v>663</v>
      </c>
      <c r="H848" s="5">
        <v>10</v>
      </c>
      <c r="I848" s="5" t="s">
        <v>5</v>
      </c>
      <c r="J848" s="5"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5" t="s">
        <v>5</v>
      </c>
      <c r="S848" s="1" t="s">
        <v>1168</v>
      </c>
    </row>
    <row r="849" spans="1:20" hidden="1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837</v>
      </c>
      <c r="E849" s="5" t="s">
        <v>415</v>
      </c>
      <c r="F849" s="1" t="s">
        <v>416</v>
      </c>
      <c r="G849" s="11" t="s">
        <v>801</v>
      </c>
      <c r="H849" s="5">
        <v>5</v>
      </c>
      <c r="I849" s="5" t="s">
        <v>5</v>
      </c>
      <c r="J849" s="5"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5" t="s">
        <v>5</v>
      </c>
      <c r="S849" s="1" t="s">
        <v>1169</v>
      </c>
    </row>
    <row r="850" spans="1:20" hidden="1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837</v>
      </c>
      <c r="E850" s="5" t="s">
        <v>415</v>
      </c>
      <c r="F850" s="1" t="s">
        <v>416</v>
      </c>
      <c r="G850" s="11" t="s">
        <v>800</v>
      </c>
      <c r="H850" s="5">
        <v>2</v>
      </c>
      <c r="I850" s="5" t="s">
        <v>5</v>
      </c>
      <c r="J850" s="5"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5" t="s">
        <v>5</v>
      </c>
      <c r="S850" s="1" t="s">
        <v>1170</v>
      </c>
    </row>
    <row r="851" spans="1:20" hidden="1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838</v>
      </c>
      <c r="E851" s="5" t="s">
        <v>6</v>
      </c>
      <c r="F851" s="1" t="s">
        <v>7</v>
      </c>
      <c r="G851" s="11" t="s">
        <v>725</v>
      </c>
      <c r="H851" s="5">
        <v>1</v>
      </c>
      <c r="I851" s="5" t="s">
        <v>5</v>
      </c>
      <c r="J851" s="5"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5" t="s">
        <v>5</v>
      </c>
      <c r="S851" s="1" t="s">
        <v>849</v>
      </c>
    </row>
    <row r="852" spans="1:20" hidden="1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838</v>
      </c>
      <c r="E852" s="5" t="s">
        <v>6</v>
      </c>
      <c r="F852" s="1" t="s">
        <v>7</v>
      </c>
      <c r="G852" s="11" t="s">
        <v>839</v>
      </c>
      <c r="H852" s="5">
        <v>1</v>
      </c>
      <c r="I852" s="5" t="s">
        <v>5</v>
      </c>
      <c r="J852" s="5"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5" t="s">
        <v>5</v>
      </c>
      <c r="S852" s="1" t="s">
        <v>849</v>
      </c>
    </row>
    <row r="853" spans="1:20" hidden="1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840</v>
      </c>
      <c r="E853" s="5" t="s">
        <v>63</v>
      </c>
      <c r="F853" s="1" t="s">
        <v>64</v>
      </c>
      <c r="G853" s="11" t="s">
        <v>731</v>
      </c>
      <c r="H853" s="5">
        <v>5</v>
      </c>
      <c r="I853" s="5" t="s">
        <v>50</v>
      </c>
      <c r="J853" s="5"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5" t="s">
        <v>91</v>
      </c>
      <c r="S853" s="1" t="s">
        <v>986</v>
      </c>
      <c r="T853" s="92"/>
    </row>
    <row r="854" spans="1:20" hidden="1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840</v>
      </c>
      <c r="E854" s="5" t="s">
        <v>63</v>
      </c>
      <c r="F854" s="1" t="s">
        <v>64</v>
      </c>
      <c r="G854" s="11" t="s">
        <v>663</v>
      </c>
      <c r="H854" s="5">
        <v>5</v>
      </c>
      <c r="I854" s="5" t="s">
        <v>50</v>
      </c>
      <c r="J854" s="5"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5" t="s">
        <v>91</v>
      </c>
      <c r="S854" s="1" t="s">
        <v>986</v>
      </c>
    </row>
    <row r="855" spans="1:20" hidden="1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840</v>
      </c>
      <c r="E855" s="5" t="s">
        <v>63</v>
      </c>
      <c r="F855" s="1" t="s">
        <v>64</v>
      </c>
      <c r="G855" s="11" t="s">
        <v>800</v>
      </c>
      <c r="H855" s="5">
        <v>10</v>
      </c>
      <c r="I855" s="5" t="s">
        <v>50</v>
      </c>
      <c r="J855" s="5"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5" t="s">
        <v>91</v>
      </c>
      <c r="S855" s="1" t="s">
        <v>986</v>
      </c>
    </row>
    <row r="856" spans="1:20" hidden="1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840</v>
      </c>
      <c r="E856" s="5" t="s">
        <v>63</v>
      </c>
      <c r="F856" s="1" t="s">
        <v>64</v>
      </c>
      <c r="G856" s="11" t="s">
        <v>575</v>
      </c>
      <c r="H856" s="5">
        <v>4</v>
      </c>
      <c r="I856" s="5" t="s">
        <v>50</v>
      </c>
      <c r="J856" s="5"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5" t="s">
        <v>91</v>
      </c>
      <c r="S856" s="1" t="s">
        <v>986</v>
      </c>
    </row>
    <row r="857" spans="1:20" hidden="1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840</v>
      </c>
      <c r="E857" s="5" t="s">
        <v>63</v>
      </c>
      <c r="F857" s="1" t="s">
        <v>64</v>
      </c>
      <c r="G857" s="11" t="s">
        <v>623</v>
      </c>
      <c r="H857" s="5">
        <v>1</v>
      </c>
      <c r="I857" s="5" t="s">
        <v>50</v>
      </c>
      <c r="J857" s="5"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5" t="s">
        <v>91</v>
      </c>
      <c r="S857" s="1" t="s">
        <v>986</v>
      </c>
    </row>
    <row r="858" spans="1:20" hidden="1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841</v>
      </c>
      <c r="E858" s="5" t="s">
        <v>645</v>
      </c>
      <c r="F858" s="1" t="s">
        <v>646</v>
      </c>
      <c r="G858" s="11" t="s">
        <v>99</v>
      </c>
      <c r="H858" s="5">
        <v>1</v>
      </c>
      <c r="I858" s="5" t="s">
        <v>5</v>
      </c>
      <c r="J858" s="5"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5" t="s">
        <v>5</v>
      </c>
      <c r="S858" s="1" t="s">
        <v>992</v>
      </c>
    </row>
    <row r="859" spans="1:20" hidden="1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842</v>
      </c>
      <c r="E859" s="5" t="s">
        <v>482</v>
      </c>
      <c r="F859" s="1" t="s">
        <v>499</v>
      </c>
      <c r="G859" s="11" t="s">
        <v>725</v>
      </c>
      <c r="H859" s="5">
        <v>1</v>
      </c>
      <c r="I859" s="5" t="s">
        <v>5</v>
      </c>
      <c r="J859" s="5"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5" t="s">
        <v>5</v>
      </c>
      <c r="S859" s="1" t="s">
        <v>984</v>
      </c>
    </row>
    <row r="860" spans="1:20" hidden="1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842</v>
      </c>
      <c r="E860" s="5" t="s">
        <v>482</v>
      </c>
      <c r="F860" s="1" t="s">
        <v>499</v>
      </c>
      <c r="G860" s="11" t="s">
        <v>663</v>
      </c>
      <c r="H860" s="5">
        <v>2</v>
      </c>
      <c r="I860" s="5" t="s">
        <v>5</v>
      </c>
      <c r="J860" s="5"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5" t="s">
        <v>5</v>
      </c>
      <c r="S860" s="1" t="s">
        <v>984</v>
      </c>
    </row>
    <row r="861" spans="1:20" hidden="1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842</v>
      </c>
      <c r="E861" s="5" t="s">
        <v>482</v>
      </c>
      <c r="F861" s="1" t="s">
        <v>499</v>
      </c>
      <c r="G861" s="11" t="s">
        <v>675</v>
      </c>
      <c r="H861" s="5">
        <v>1</v>
      </c>
      <c r="I861" s="5" t="s">
        <v>5</v>
      </c>
      <c r="J861" s="5"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5" t="s">
        <v>5</v>
      </c>
      <c r="S861" s="1" t="s">
        <v>984</v>
      </c>
    </row>
    <row r="862" spans="1:20" hidden="1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843</v>
      </c>
      <c r="E862" s="5" t="s">
        <v>415</v>
      </c>
      <c r="F862" s="1" t="s">
        <v>416</v>
      </c>
      <c r="G862" s="11" t="s">
        <v>725</v>
      </c>
      <c r="H862" s="5">
        <v>2</v>
      </c>
      <c r="I862" s="5" t="s">
        <v>5</v>
      </c>
      <c r="J862" s="5"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5" t="s">
        <v>5</v>
      </c>
      <c r="S862" s="1" t="s">
        <v>1170</v>
      </c>
    </row>
    <row r="863" spans="1:20" hidden="1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843</v>
      </c>
      <c r="E863" s="5" t="s">
        <v>415</v>
      </c>
      <c r="F863" s="1" t="s">
        <v>416</v>
      </c>
      <c r="G863" s="11" t="s">
        <v>663</v>
      </c>
      <c r="H863" s="5">
        <v>1</v>
      </c>
      <c r="I863" s="5" t="s">
        <v>5</v>
      </c>
      <c r="J863" s="5"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5" t="s">
        <v>5</v>
      </c>
      <c r="S863" s="1" t="s">
        <v>1170</v>
      </c>
    </row>
    <row r="864" spans="1:20" hidden="1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843</v>
      </c>
      <c r="E864" s="5" t="s">
        <v>415</v>
      </c>
      <c r="F864" s="1" t="s">
        <v>416</v>
      </c>
      <c r="G864" s="11" t="s">
        <v>801</v>
      </c>
      <c r="H864" s="5">
        <v>1</v>
      </c>
      <c r="I864" s="5" t="s">
        <v>5</v>
      </c>
      <c r="J864" s="5"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5" t="s">
        <v>5</v>
      </c>
      <c r="S864" s="1" t="s">
        <v>1170</v>
      </c>
    </row>
    <row r="865" spans="1:19" hidden="1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843</v>
      </c>
      <c r="E865" s="5" t="s">
        <v>415</v>
      </c>
      <c r="F865" s="1" t="s">
        <v>416</v>
      </c>
      <c r="G865" s="11" t="s">
        <v>800</v>
      </c>
      <c r="H865" s="5">
        <v>2</v>
      </c>
      <c r="I865" s="5" t="s">
        <v>5</v>
      </c>
      <c r="J865" s="5"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5" t="s">
        <v>5</v>
      </c>
      <c r="S865" s="1" t="s">
        <v>1171</v>
      </c>
    </row>
    <row r="866" spans="1:19" hidden="1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844</v>
      </c>
      <c r="E866" s="5" t="s">
        <v>673</v>
      </c>
      <c r="F866" s="1" t="s">
        <v>674</v>
      </c>
      <c r="G866" s="11" t="s">
        <v>714</v>
      </c>
      <c r="H866" s="5">
        <v>4</v>
      </c>
      <c r="I866" s="5" t="s">
        <v>5</v>
      </c>
      <c r="J866" s="5"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5" t="s">
        <v>5</v>
      </c>
      <c r="S866" s="1" t="s">
        <v>850</v>
      </c>
    </row>
    <row r="867" spans="1:19" hidden="1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844</v>
      </c>
      <c r="E867" s="5" t="s">
        <v>673</v>
      </c>
      <c r="F867" s="1" t="s">
        <v>674</v>
      </c>
      <c r="G867" s="11" t="s">
        <v>663</v>
      </c>
      <c r="H867" s="5">
        <v>2</v>
      </c>
      <c r="I867" s="5" t="s">
        <v>5</v>
      </c>
      <c r="J867" s="5"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5" t="s">
        <v>5</v>
      </c>
      <c r="S867" s="1" t="s">
        <v>850</v>
      </c>
    </row>
    <row r="868" spans="1:19" hidden="1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844</v>
      </c>
      <c r="E868" s="5" t="s">
        <v>673</v>
      </c>
      <c r="F868" s="1" t="s">
        <v>674</v>
      </c>
      <c r="G868" s="11" t="s">
        <v>675</v>
      </c>
      <c r="H868" s="5">
        <v>2</v>
      </c>
      <c r="I868" s="5" t="s">
        <v>5</v>
      </c>
      <c r="J868" s="5"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5" t="s">
        <v>5</v>
      </c>
      <c r="S868" s="1" t="s">
        <v>850</v>
      </c>
    </row>
    <row r="869" spans="1:19" hidden="1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845</v>
      </c>
      <c r="E869" s="5" t="s">
        <v>61</v>
      </c>
      <c r="F869" s="1" t="s">
        <v>60</v>
      </c>
      <c r="G869" s="11" t="s">
        <v>728</v>
      </c>
      <c r="H869" s="5">
        <v>2</v>
      </c>
      <c r="I869" s="5" t="s">
        <v>51</v>
      </c>
      <c r="J869" s="5"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5" t="s">
        <v>91</v>
      </c>
      <c r="S869" s="1" t="s">
        <v>1156</v>
      </c>
    </row>
    <row r="870" spans="1:19" hidden="1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846</v>
      </c>
      <c r="E870" s="5" t="s">
        <v>6</v>
      </c>
      <c r="F870" s="1" t="s">
        <v>7</v>
      </c>
      <c r="G870" s="11" t="s">
        <v>725</v>
      </c>
      <c r="H870" s="5">
        <v>1</v>
      </c>
      <c r="I870" s="5" t="s">
        <v>5</v>
      </c>
      <c r="J870" s="5"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5" t="s">
        <v>5</v>
      </c>
      <c r="S870" s="1" t="s">
        <v>860</v>
      </c>
    </row>
    <row r="871" spans="1:19" hidden="1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846</v>
      </c>
      <c r="E871" s="5" t="s">
        <v>6</v>
      </c>
      <c r="F871" s="1" t="s">
        <v>7</v>
      </c>
      <c r="G871" s="11" t="s">
        <v>663</v>
      </c>
      <c r="H871" s="5">
        <v>4</v>
      </c>
      <c r="I871" s="5" t="s">
        <v>5</v>
      </c>
      <c r="J871" s="5"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5" t="s">
        <v>5</v>
      </c>
      <c r="S871" s="1" t="s">
        <v>860</v>
      </c>
    </row>
    <row r="872" spans="1:19" hidden="1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851</v>
      </c>
      <c r="E872" s="5" t="s">
        <v>415</v>
      </c>
      <c r="F872" s="1" t="s">
        <v>416</v>
      </c>
      <c r="G872" s="11" t="s">
        <v>99</v>
      </c>
      <c r="H872" s="5">
        <v>1</v>
      </c>
      <c r="I872" s="5" t="s">
        <v>5</v>
      </c>
      <c r="J872" s="5"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5" t="s">
        <v>5</v>
      </c>
      <c r="S872" s="1" t="s">
        <v>1172</v>
      </c>
    </row>
    <row r="873" spans="1:19" hidden="1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851</v>
      </c>
      <c r="E873" s="5" t="s">
        <v>415</v>
      </c>
      <c r="F873" s="1" t="s">
        <v>416</v>
      </c>
      <c r="G873" s="11" t="s">
        <v>663</v>
      </c>
      <c r="H873" s="5">
        <v>2</v>
      </c>
      <c r="I873" s="5" t="s">
        <v>5</v>
      </c>
      <c r="J873" s="5"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5" t="s">
        <v>5</v>
      </c>
      <c r="S873" s="1" t="s">
        <v>1172</v>
      </c>
    </row>
    <row r="874" spans="1:19" hidden="1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851</v>
      </c>
      <c r="E874" s="5" t="s">
        <v>415</v>
      </c>
      <c r="F874" s="1" t="s">
        <v>416</v>
      </c>
      <c r="G874" s="11" t="s">
        <v>801</v>
      </c>
      <c r="H874" s="5">
        <v>1</v>
      </c>
      <c r="I874" s="5" t="s">
        <v>5</v>
      </c>
      <c r="J874" s="5"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5" t="s">
        <v>5</v>
      </c>
      <c r="S874" s="1" t="s">
        <v>1172</v>
      </c>
    </row>
    <row r="875" spans="1:19" hidden="1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851</v>
      </c>
      <c r="E875" s="5" t="s">
        <v>415</v>
      </c>
      <c r="F875" s="1" t="s">
        <v>416</v>
      </c>
      <c r="G875" s="11" t="s">
        <v>800</v>
      </c>
      <c r="H875" s="5">
        <v>1</v>
      </c>
      <c r="I875" s="5" t="s">
        <v>5</v>
      </c>
      <c r="J875" s="5"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5" t="s">
        <v>5</v>
      </c>
      <c r="S875" s="1" t="s">
        <v>1172</v>
      </c>
    </row>
    <row r="876" spans="1:19" hidden="1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851</v>
      </c>
      <c r="E876" s="5" t="s">
        <v>415</v>
      </c>
      <c r="F876" s="1" t="s">
        <v>416</v>
      </c>
      <c r="G876" s="11" t="s">
        <v>668</v>
      </c>
      <c r="H876" s="5">
        <v>1</v>
      </c>
      <c r="I876" s="5" t="s">
        <v>5</v>
      </c>
      <c r="J876" s="5"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5" t="s">
        <v>5</v>
      </c>
      <c r="S876" s="1" t="s">
        <v>1172</v>
      </c>
    </row>
    <row r="877" spans="1:19" hidden="1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851</v>
      </c>
      <c r="E877" s="5" t="s">
        <v>415</v>
      </c>
      <c r="F877" s="1" t="s">
        <v>416</v>
      </c>
      <c r="G877" s="11" t="s">
        <v>675</v>
      </c>
      <c r="H877" s="5">
        <v>4</v>
      </c>
      <c r="I877" s="5" t="s">
        <v>5</v>
      </c>
      <c r="J877" s="5"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5" t="s">
        <v>5</v>
      </c>
      <c r="S877" s="1" t="s">
        <v>1172</v>
      </c>
    </row>
    <row r="878" spans="1:19" hidden="1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852</v>
      </c>
      <c r="E878" s="1" t="s">
        <v>42</v>
      </c>
      <c r="F878" s="1" t="s">
        <v>43</v>
      </c>
      <c r="G878" s="11" t="s">
        <v>728</v>
      </c>
      <c r="H878" s="5">
        <v>1</v>
      </c>
      <c r="I878" s="5" t="s">
        <v>5</v>
      </c>
      <c r="J878" s="5"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5" t="s">
        <v>5</v>
      </c>
      <c r="S878" s="1" t="s">
        <v>929</v>
      </c>
    </row>
    <row r="879" spans="1:19" hidden="1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853</v>
      </c>
      <c r="E879" s="5" t="s">
        <v>482</v>
      </c>
      <c r="F879" s="1" t="s">
        <v>499</v>
      </c>
      <c r="G879" s="11" t="s">
        <v>725</v>
      </c>
      <c r="H879" s="5">
        <v>1</v>
      </c>
      <c r="I879" s="5" t="s">
        <v>5</v>
      </c>
      <c r="J879" s="5"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5" t="s">
        <v>5</v>
      </c>
      <c r="S879" s="1" t="s">
        <v>1032</v>
      </c>
    </row>
    <row r="880" spans="1:19" hidden="1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853</v>
      </c>
      <c r="E880" s="5" t="s">
        <v>482</v>
      </c>
      <c r="F880" s="1" t="s">
        <v>499</v>
      </c>
      <c r="G880" s="11" t="s">
        <v>663</v>
      </c>
      <c r="H880" s="5">
        <v>3</v>
      </c>
      <c r="I880" s="5" t="s">
        <v>5</v>
      </c>
      <c r="J880" s="5"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5" t="s">
        <v>5</v>
      </c>
      <c r="S880" s="1" t="s">
        <v>1032</v>
      </c>
    </row>
    <row r="881" spans="1:19" hidden="1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853</v>
      </c>
      <c r="E881" s="5" t="s">
        <v>482</v>
      </c>
      <c r="F881" s="1" t="s">
        <v>499</v>
      </c>
      <c r="G881" s="11" t="s">
        <v>675</v>
      </c>
      <c r="H881" s="5">
        <v>1</v>
      </c>
      <c r="I881" s="5" t="s">
        <v>5</v>
      </c>
      <c r="J881" s="5"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5" t="s">
        <v>5</v>
      </c>
      <c r="S881" s="1" t="s">
        <v>1032</v>
      </c>
    </row>
    <row r="882" spans="1:19" hidden="1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853</v>
      </c>
      <c r="E882" s="5" t="s">
        <v>482</v>
      </c>
      <c r="F882" s="1" t="s">
        <v>499</v>
      </c>
      <c r="G882" s="11" t="s">
        <v>800</v>
      </c>
      <c r="H882" s="5">
        <v>5</v>
      </c>
      <c r="I882" s="5" t="s">
        <v>5</v>
      </c>
      <c r="J882" s="5"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5" t="s">
        <v>5</v>
      </c>
      <c r="S882" s="1" t="s">
        <v>1032</v>
      </c>
    </row>
    <row r="883" spans="1:19" hidden="1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854</v>
      </c>
      <c r="E883" s="5" t="s">
        <v>415</v>
      </c>
      <c r="F883" s="1" t="s">
        <v>416</v>
      </c>
      <c r="G883" s="11" t="s">
        <v>99</v>
      </c>
      <c r="H883" s="5">
        <v>2</v>
      </c>
      <c r="I883" s="5" t="s">
        <v>5</v>
      </c>
      <c r="J883" s="5"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5" t="s">
        <v>5</v>
      </c>
      <c r="S883" s="1" t="s">
        <v>1172</v>
      </c>
    </row>
    <row r="884" spans="1:19" hidden="1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854</v>
      </c>
      <c r="E884" s="5" t="s">
        <v>415</v>
      </c>
      <c r="F884" s="1" t="s">
        <v>416</v>
      </c>
      <c r="G884" s="11" t="s">
        <v>663</v>
      </c>
      <c r="H884" s="5">
        <v>3</v>
      </c>
      <c r="I884" s="5" t="s">
        <v>5</v>
      </c>
      <c r="J884" s="5"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5" t="s">
        <v>5</v>
      </c>
      <c r="S884" s="1" t="s">
        <v>1172</v>
      </c>
    </row>
    <row r="885" spans="1:19" hidden="1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854</v>
      </c>
      <c r="E885" s="5" t="s">
        <v>415</v>
      </c>
      <c r="F885" s="1" t="s">
        <v>416</v>
      </c>
      <c r="G885" s="11" t="s">
        <v>801</v>
      </c>
      <c r="H885" s="5">
        <v>2</v>
      </c>
      <c r="I885" s="5" t="s">
        <v>5</v>
      </c>
      <c r="J885" s="5"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5" t="s">
        <v>5</v>
      </c>
      <c r="S885" s="1" t="s">
        <v>1172</v>
      </c>
    </row>
    <row r="886" spans="1:19" hidden="1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854</v>
      </c>
      <c r="E886" s="5" t="s">
        <v>415</v>
      </c>
      <c r="F886" s="1" t="s">
        <v>416</v>
      </c>
      <c r="G886" s="11" t="s">
        <v>800</v>
      </c>
      <c r="H886" s="5">
        <v>2</v>
      </c>
      <c r="I886" s="5" t="s">
        <v>5</v>
      </c>
      <c r="J886" s="5"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5" t="s">
        <v>5</v>
      </c>
      <c r="S886" s="1" t="s">
        <v>1172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855</v>
      </c>
      <c r="E887" s="1" t="s">
        <v>406</v>
      </c>
      <c r="F887" s="1" t="s">
        <v>407</v>
      </c>
      <c r="G887" s="11" t="s">
        <v>728</v>
      </c>
      <c r="H887" s="5">
        <v>2</v>
      </c>
      <c r="I887" s="5" t="s">
        <v>5</v>
      </c>
      <c r="J887" s="5"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5" t="s">
        <v>5</v>
      </c>
      <c r="S887" s="1" t="s">
        <v>863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855</v>
      </c>
      <c r="E888" s="1" t="s">
        <v>406</v>
      </c>
      <c r="F888" s="1" t="s">
        <v>407</v>
      </c>
      <c r="G888" s="11" t="s">
        <v>716</v>
      </c>
      <c r="H888" s="5">
        <v>2</v>
      </c>
      <c r="I888" s="5" t="s">
        <v>5</v>
      </c>
      <c r="J888" s="5"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5" t="s">
        <v>5</v>
      </c>
      <c r="S888" s="1" t="s">
        <v>863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855</v>
      </c>
      <c r="E889" s="1" t="s">
        <v>406</v>
      </c>
      <c r="F889" s="1" t="s">
        <v>407</v>
      </c>
      <c r="G889" s="11" t="s">
        <v>46</v>
      </c>
      <c r="H889" s="5">
        <v>2</v>
      </c>
      <c r="I889" s="5" t="s">
        <v>5</v>
      </c>
      <c r="J889" s="5"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5" t="s">
        <v>5</v>
      </c>
      <c r="S889" s="1" t="s">
        <v>863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855</v>
      </c>
      <c r="E890" s="1" t="s">
        <v>406</v>
      </c>
      <c r="F890" s="1" t="s">
        <v>407</v>
      </c>
      <c r="G890" s="11" t="s">
        <v>298</v>
      </c>
      <c r="H890" s="5">
        <v>1</v>
      </c>
      <c r="I890" s="5" t="s">
        <v>5</v>
      </c>
      <c r="J890" s="5"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5" t="s">
        <v>5</v>
      </c>
      <c r="S890" s="1" t="s">
        <v>863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855</v>
      </c>
      <c r="E891" s="1" t="s">
        <v>406</v>
      </c>
      <c r="F891" s="1" t="s">
        <v>407</v>
      </c>
      <c r="G891" s="11" t="s">
        <v>796</v>
      </c>
      <c r="H891" s="5">
        <v>1</v>
      </c>
      <c r="I891" s="5" t="s">
        <v>5</v>
      </c>
      <c r="J891" s="5"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5" t="s">
        <v>5</v>
      </c>
      <c r="S891" s="1" t="s">
        <v>863</v>
      </c>
    </row>
    <row r="892" spans="1:19" hidden="1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856</v>
      </c>
      <c r="E892" s="1" t="s">
        <v>63</v>
      </c>
      <c r="F892" s="1" t="s">
        <v>64</v>
      </c>
      <c r="G892" s="11" t="s">
        <v>731</v>
      </c>
      <c r="H892" s="5">
        <v>7</v>
      </c>
      <c r="I892" s="5" t="s">
        <v>50</v>
      </c>
      <c r="J892" s="5"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5" t="s">
        <v>91</v>
      </c>
      <c r="S892" s="1" t="s">
        <v>986</v>
      </c>
    </row>
    <row r="893" spans="1:19" hidden="1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856</v>
      </c>
      <c r="E893" s="1" t="s">
        <v>63</v>
      </c>
      <c r="F893" s="1" t="s">
        <v>64</v>
      </c>
      <c r="G893" s="11" t="s">
        <v>663</v>
      </c>
      <c r="H893" s="5">
        <v>10</v>
      </c>
      <c r="I893" s="5" t="s">
        <v>50</v>
      </c>
      <c r="J893" s="5"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5" t="s">
        <v>91</v>
      </c>
      <c r="S893" s="1" t="s">
        <v>986</v>
      </c>
    </row>
    <row r="894" spans="1:19" hidden="1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856</v>
      </c>
      <c r="E894" s="1" t="s">
        <v>63</v>
      </c>
      <c r="F894" s="1" t="s">
        <v>64</v>
      </c>
      <c r="G894" s="11" t="s">
        <v>800</v>
      </c>
      <c r="H894" s="5">
        <v>10</v>
      </c>
      <c r="I894" s="5" t="s">
        <v>50</v>
      </c>
      <c r="J894" s="5"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5" t="s">
        <v>91</v>
      </c>
      <c r="S894" s="1" t="s">
        <v>986</v>
      </c>
    </row>
    <row r="895" spans="1:19" hidden="1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856</v>
      </c>
      <c r="E895" s="1" t="s">
        <v>63</v>
      </c>
      <c r="F895" s="1" t="s">
        <v>64</v>
      </c>
      <c r="G895" s="11" t="s">
        <v>46</v>
      </c>
      <c r="H895" s="5">
        <v>4</v>
      </c>
      <c r="I895" s="5" t="s">
        <v>50</v>
      </c>
      <c r="J895" s="5"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5" t="s">
        <v>91</v>
      </c>
      <c r="S895" s="1" t="s">
        <v>986</v>
      </c>
    </row>
    <row r="896" spans="1:19" hidden="1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856</v>
      </c>
      <c r="E896" s="1" t="s">
        <v>63</v>
      </c>
      <c r="F896" s="1" t="s">
        <v>64</v>
      </c>
      <c r="G896" s="11" t="s">
        <v>623</v>
      </c>
      <c r="H896" s="5">
        <v>1</v>
      </c>
      <c r="I896" s="5" t="s">
        <v>50</v>
      </c>
      <c r="J896" s="5"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5" t="s">
        <v>91</v>
      </c>
      <c r="S896" s="1" t="s">
        <v>986</v>
      </c>
    </row>
    <row r="897" spans="1:19" hidden="1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856</v>
      </c>
      <c r="E897" s="1" t="s">
        <v>63</v>
      </c>
      <c r="F897" s="1" t="s">
        <v>64</v>
      </c>
      <c r="G897" s="11" t="s">
        <v>796</v>
      </c>
      <c r="H897" s="5">
        <v>1</v>
      </c>
      <c r="I897" s="5" t="s">
        <v>50</v>
      </c>
      <c r="J897" s="5"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5" t="s">
        <v>91</v>
      </c>
      <c r="S897" s="1" t="s">
        <v>986</v>
      </c>
    </row>
    <row r="898" spans="1:19" hidden="1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865</v>
      </c>
      <c r="E898" s="1" t="s">
        <v>61</v>
      </c>
      <c r="F898" s="1" t="s">
        <v>60</v>
      </c>
      <c r="G898" s="96" t="s">
        <v>716</v>
      </c>
      <c r="H898" s="5">
        <v>3</v>
      </c>
      <c r="I898" s="5" t="s">
        <v>51</v>
      </c>
      <c r="J898" s="5"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5" t="s">
        <v>91</v>
      </c>
      <c r="S898" s="1" t="s">
        <v>1095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866</v>
      </c>
      <c r="E899" s="1" t="s">
        <v>406</v>
      </c>
      <c r="F899" s="1" t="s">
        <v>407</v>
      </c>
      <c r="G899" s="11" t="s">
        <v>728</v>
      </c>
      <c r="H899" s="5">
        <v>2</v>
      </c>
      <c r="I899" s="5" t="s">
        <v>5</v>
      </c>
      <c r="J899" s="5"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5" t="s">
        <v>5</v>
      </c>
      <c r="S899" s="1" t="s">
        <v>887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866</v>
      </c>
      <c r="E900" s="1" t="s">
        <v>406</v>
      </c>
      <c r="F900" s="1" t="s">
        <v>407</v>
      </c>
      <c r="G900" s="11" t="s">
        <v>716</v>
      </c>
      <c r="H900" s="5">
        <v>2</v>
      </c>
      <c r="I900" s="5" t="s">
        <v>5</v>
      </c>
      <c r="J900" s="5"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5" t="s">
        <v>5</v>
      </c>
      <c r="S900" s="1" t="s">
        <v>887</v>
      </c>
    </row>
    <row r="901" spans="1:19" hidden="1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867</v>
      </c>
      <c r="E901" s="1" t="s">
        <v>415</v>
      </c>
      <c r="F901" s="1" t="s">
        <v>416</v>
      </c>
      <c r="G901" s="11" t="s">
        <v>725</v>
      </c>
      <c r="H901" s="5">
        <v>4</v>
      </c>
      <c r="I901" s="5" t="s">
        <v>5</v>
      </c>
      <c r="J901" s="5"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5" t="s">
        <v>5</v>
      </c>
      <c r="S901" s="1" t="s">
        <v>1172</v>
      </c>
    </row>
    <row r="902" spans="1:19" hidden="1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867</v>
      </c>
      <c r="E902" s="1" t="s">
        <v>415</v>
      </c>
      <c r="F902" s="1" t="s">
        <v>416</v>
      </c>
      <c r="G902" s="11" t="s">
        <v>663</v>
      </c>
      <c r="H902" s="5">
        <v>9</v>
      </c>
      <c r="I902" s="5" t="s">
        <v>5</v>
      </c>
      <c r="J902" s="5"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5" t="s">
        <v>5</v>
      </c>
      <c r="S902" s="1" t="s">
        <v>1172</v>
      </c>
    </row>
    <row r="903" spans="1:19" hidden="1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867</v>
      </c>
      <c r="E903" s="1" t="s">
        <v>415</v>
      </c>
      <c r="F903" s="1" t="s">
        <v>416</v>
      </c>
      <c r="G903" s="11" t="s">
        <v>801</v>
      </c>
      <c r="H903" s="5">
        <v>5</v>
      </c>
      <c r="I903" s="5" t="s">
        <v>5</v>
      </c>
      <c r="J903" s="5"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5" t="s">
        <v>5</v>
      </c>
      <c r="S903" s="1" t="s">
        <v>1172</v>
      </c>
    </row>
    <row r="904" spans="1:19" hidden="1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867</v>
      </c>
      <c r="E904" s="1" t="s">
        <v>415</v>
      </c>
      <c r="F904" s="1" t="s">
        <v>416</v>
      </c>
      <c r="G904" s="11" t="s">
        <v>800</v>
      </c>
      <c r="H904" s="5">
        <v>4</v>
      </c>
      <c r="I904" s="5" t="s">
        <v>5</v>
      </c>
      <c r="J904" s="5"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5" t="s">
        <v>5</v>
      </c>
      <c r="S904" s="1" t="s">
        <v>1172</v>
      </c>
    </row>
    <row r="905" spans="1:19" hidden="1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870</v>
      </c>
      <c r="E905" s="1" t="s">
        <v>869</v>
      </c>
      <c r="F905" s="1" t="s">
        <v>868</v>
      </c>
      <c r="G905" s="11" t="s">
        <v>725</v>
      </c>
      <c r="H905" s="5">
        <v>2</v>
      </c>
      <c r="I905" s="5" t="s">
        <v>5</v>
      </c>
      <c r="J905" s="5"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5" t="s">
        <v>5</v>
      </c>
      <c r="S905" s="1" t="s">
        <v>1039</v>
      </c>
    </row>
    <row r="906" spans="1:19" hidden="1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870</v>
      </c>
      <c r="E906" s="1" t="s">
        <v>869</v>
      </c>
      <c r="F906" s="1" t="s">
        <v>868</v>
      </c>
      <c r="G906" s="11" t="s">
        <v>716</v>
      </c>
      <c r="H906" s="5">
        <v>2</v>
      </c>
      <c r="I906" s="5" t="s">
        <v>5</v>
      </c>
      <c r="J906" s="5"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5" t="s">
        <v>5</v>
      </c>
      <c r="S906" s="1" t="s">
        <v>1039</v>
      </c>
    </row>
    <row r="907" spans="1:19" hidden="1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870</v>
      </c>
      <c r="E907" s="1" t="s">
        <v>869</v>
      </c>
      <c r="F907" s="1" t="s">
        <v>868</v>
      </c>
      <c r="G907" s="11" t="s">
        <v>801</v>
      </c>
      <c r="H907" s="5">
        <v>3</v>
      </c>
      <c r="I907" s="5" t="s">
        <v>5</v>
      </c>
      <c r="J907" s="5"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5" t="s">
        <v>5</v>
      </c>
      <c r="S907" s="1" t="s">
        <v>1039</v>
      </c>
    </row>
    <row r="908" spans="1:19" hidden="1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870</v>
      </c>
      <c r="E908" s="1" t="s">
        <v>869</v>
      </c>
      <c r="F908" s="1" t="s">
        <v>868</v>
      </c>
      <c r="G908" s="11" t="s">
        <v>871</v>
      </c>
      <c r="H908" s="5">
        <v>2</v>
      </c>
      <c r="I908" s="5" t="s">
        <v>5</v>
      </c>
      <c r="J908" s="5"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5" t="s">
        <v>5</v>
      </c>
      <c r="S908" s="1" t="s">
        <v>1039</v>
      </c>
    </row>
    <row r="909" spans="1:19" hidden="1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870</v>
      </c>
      <c r="E909" s="1" t="s">
        <v>869</v>
      </c>
      <c r="F909" s="1" t="s">
        <v>868</v>
      </c>
      <c r="G909" s="11" t="s">
        <v>675</v>
      </c>
      <c r="H909" s="5">
        <v>1</v>
      </c>
      <c r="I909" s="5" t="s">
        <v>5</v>
      </c>
      <c r="J909" s="5"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5" t="s">
        <v>5</v>
      </c>
      <c r="S909" s="1" t="s">
        <v>1039</v>
      </c>
    </row>
    <row r="910" spans="1:19" hidden="1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870</v>
      </c>
      <c r="E910" s="1" t="s">
        <v>869</v>
      </c>
      <c r="F910" s="1" t="s">
        <v>868</v>
      </c>
      <c r="G910" s="11" t="s">
        <v>872</v>
      </c>
      <c r="H910" s="5">
        <v>1</v>
      </c>
      <c r="I910" s="5" t="s">
        <v>5</v>
      </c>
      <c r="J910" s="5"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5" t="s">
        <v>5</v>
      </c>
      <c r="S910" s="1" t="s">
        <v>1039</v>
      </c>
    </row>
    <row r="911" spans="1:19" hidden="1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870</v>
      </c>
      <c r="E911" s="1" t="s">
        <v>869</v>
      </c>
      <c r="F911" s="1" t="s">
        <v>868</v>
      </c>
      <c r="G911" s="11" t="s">
        <v>873</v>
      </c>
      <c r="H911" s="5">
        <v>1</v>
      </c>
      <c r="I911" s="5" t="s">
        <v>5</v>
      </c>
      <c r="J911" s="5"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5" t="s">
        <v>5</v>
      </c>
      <c r="S911" s="1" t="s">
        <v>1039</v>
      </c>
    </row>
    <row r="912" spans="1:19" hidden="1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870</v>
      </c>
      <c r="E912" s="1" t="s">
        <v>869</v>
      </c>
      <c r="F912" s="1" t="s">
        <v>868</v>
      </c>
      <c r="G912" s="11" t="s">
        <v>874</v>
      </c>
      <c r="H912" s="5">
        <v>6</v>
      </c>
      <c r="I912" s="5" t="s">
        <v>5</v>
      </c>
      <c r="J912" s="5"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5" t="s">
        <v>5</v>
      </c>
      <c r="S912" s="1" t="s">
        <v>1039</v>
      </c>
    </row>
    <row r="913" spans="1:19" hidden="1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875</v>
      </c>
      <c r="E913" s="1" t="s">
        <v>415</v>
      </c>
      <c r="F913" s="1" t="s">
        <v>416</v>
      </c>
      <c r="G913" s="11" t="s">
        <v>725</v>
      </c>
      <c r="H913" s="5">
        <v>2</v>
      </c>
      <c r="I913" s="5" t="s">
        <v>5</v>
      </c>
      <c r="J913" s="5"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5" t="s">
        <v>5</v>
      </c>
      <c r="S913" s="1" t="s">
        <v>1172</v>
      </c>
    </row>
    <row r="914" spans="1:19" hidden="1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875</v>
      </c>
      <c r="E914" s="1" t="s">
        <v>415</v>
      </c>
      <c r="F914" s="1" t="s">
        <v>416</v>
      </c>
      <c r="G914" s="11" t="s">
        <v>663</v>
      </c>
      <c r="H914" s="5">
        <v>8</v>
      </c>
      <c r="I914" s="5" t="s">
        <v>5</v>
      </c>
      <c r="J914" s="5"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5" t="s">
        <v>5</v>
      </c>
      <c r="S914" s="1" t="s">
        <v>1172</v>
      </c>
    </row>
    <row r="915" spans="1:19" hidden="1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875</v>
      </c>
      <c r="E915" s="1" t="s">
        <v>415</v>
      </c>
      <c r="F915" s="1" t="s">
        <v>416</v>
      </c>
      <c r="G915" s="11" t="s">
        <v>787</v>
      </c>
      <c r="H915" s="5">
        <v>4</v>
      </c>
      <c r="I915" s="5" t="s">
        <v>5</v>
      </c>
      <c r="J915" s="5"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5" t="s">
        <v>5</v>
      </c>
      <c r="S915" s="1" t="s">
        <v>1173</v>
      </c>
    </row>
    <row r="916" spans="1:19" hidden="1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875</v>
      </c>
      <c r="E916" s="1" t="s">
        <v>415</v>
      </c>
      <c r="F916" s="1" t="s">
        <v>416</v>
      </c>
      <c r="G916" s="11" t="s">
        <v>800</v>
      </c>
      <c r="H916" s="5">
        <v>2</v>
      </c>
      <c r="I916" s="5" t="s">
        <v>5</v>
      </c>
      <c r="J916" s="5"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5" t="s">
        <v>5</v>
      </c>
      <c r="S916" s="1" t="s">
        <v>1174</v>
      </c>
    </row>
    <row r="917" spans="1:19" hidden="1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875</v>
      </c>
      <c r="E917" s="1" t="s">
        <v>415</v>
      </c>
      <c r="F917" s="1" t="s">
        <v>416</v>
      </c>
      <c r="G917" s="11" t="s">
        <v>668</v>
      </c>
      <c r="H917" s="5">
        <v>1</v>
      </c>
      <c r="I917" s="5" t="s">
        <v>5</v>
      </c>
      <c r="J917" s="5"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5" t="s">
        <v>5</v>
      </c>
      <c r="S917" s="1" t="s">
        <v>1174</v>
      </c>
    </row>
    <row r="918" spans="1:19" hidden="1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875</v>
      </c>
      <c r="E918" s="1" t="s">
        <v>415</v>
      </c>
      <c r="F918" s="1" t="s">
        <v>416</v>
      </c>
      <c r="G918" s="11" t="s">
        <v>675</v>
      </c>
      <c r="H918" s="5">
        <v>4</v>
      </c>
      <c r="I918" s="5" t="s">
        <v>5</v>
      </c>
      <c r="J918" s="5"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5" t="s">
        <v>5</v>
      </c>
      <c r="S918" s="1" t="s">
        <v>1174</v>
      </c>
    </row>
    <row r="919" spans="1:19" hidden="1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876</v>
      </c>
      <c r="E919" s="1" t="s">
        <v>415</v>
      </c>
      <c r="F919" s="1" t="s">
        <v>416</v>
      </c>
      <c r="G919" s="11" t="s">
        <v>663</v>
      </c>
      <c r="H919" s="5">
        <v>2</v>
      </c>
      <c r="I919" s="5" t="s">
        <v>5</v>
      </c>
      <c r="J919" s="5"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5" t="s">
        <v>5</v>
      </c>
      <c r="S919" s="1" t="s">
        <v>1174</v>
      </c>
    </row>
    <row r="920" spans="1:19" hidden="1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876</v>
      </c>
      <c r="E920" s="1" t="s">
        <v>415</v>
      </c>
      <c r="F920" s="1" t="s">
        <v>416</v>
      </c>
      <c r="G920" s="11" t="s">
        <v>801</v>
      </c>
      <c r="H920" s="5">
        <v>1</v>
      </c>
      <c r="I920" s="5" t="s">
        <v>5</v>
      </c>
      <c r="J920" s="5">
        <v>0</v>
      </c>
      <c r="K920" s="4">
        <f t="shared" ref="K920:K93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5" t="s">
        <v>5</v>
      </c>
      <c r="S920" s="1" t="s">
        <v>1174</v>
      </c>
    </row>
    <row r="921" spans="1:19" hidden="1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877</v>
      </c>
      <c r="E921" s="1" t="s">
        <v>415</v>
      </c>
      <c r="F921" s="1" t="s">
        <v>416</v>
      </c>
      <c r="G921" s="11" t="s">
        <v>728</v>
      </c>
      <c r="H921" s="5">
        <v>2</v>
      </c>
      <c r="I921" s="5" t="s">
        <v>5</v>
      </c>
      <c r="J921" s="5"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5" t="s">
        <v>5</v>
      </c>
      <c r="S921" s="1" t="s">
        <v>1241</v>
      </c>
    </row>
    <row r="922" spans="1:19" hidden="1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877</v>
      </c>
      <c r="E922" s="1" t="s">
        <v>415</v>
      </c>
      <c r="F922" s="1" t="s">
        <v>416</v>
      </c>
      <c r="G922" s="11" t="s">
        <v>663</v>
      </c>
      <c r="H922" s="5">
        <v>6</v>
      </c>
      <c r="I922" s="5" t="s">
        <v>5</v>
      </c>
      <c r="J922" s="5"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5" t="s">
        <v>5</v>
      </c>
      <c r="S922" s="1" t="s">
        <v>1218</v>
      </c>
    </row>
    <row r="923" spans="1:19" hidden="1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877</v>
      </c>
      <c r="E923" s="1" t="s">
        <v>415</v>
      </c>
      <c r="F923" s="1" t="s">
        <v>416</v>
      </c>
      <c r="G923" s="11" t="s">
        <v>787</v>
      </c>
      <c r="H923" s="5">
        <v>2</v>
      </c>
      <c r="I923" s="5" t="s">
        <v>5</v>
      </c>
      <c r="J923" s="5"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5" t="s">
        <v>5</v>
      </c>
      <c r="S923" s="1" t="s">
        <v>1218</v>
      </c>
    </row>
    <row r="924" spans="1:19" hidden="1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877</v>
      </c>
      <c r="E924" s="1" t="s">
        <v>415</v>
      </c>
      <c r="F924" s="1" t="s">
        <v>416</v>
      </c>
      <c r="G924" s="11" t="s">
        <v>800</v>
      </c>
      <c r="H924" s="5">
        <v>2</v>
      </c>
      <c r="I924" s="5" t="s">
        <v>5</v>
      </c>
      <c r="J924" s="5"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5" t="s">
        <v>5</v>
      </c>
      <c r="S924" s="1" t="s">
        <v>1218</v>
      </c>
    </row>
    <row r="925" spans="1:19" hidden="1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878</v>
      </c>
      <c r="E925" s="1" t="s">
        <v>6</v>
      </c>
      <c r="F925" s="1" t="s">
        <v>7</v>
      </c>
      <c r="G925" s="11" t="s">
        <v>725</v>
      </c>
      <c r="H925" s="5">
        <v>2</v>
      </c>
      <c r="I925" s="5" t="s">
        <v>5</v>
      </c>
      <c r="J925" s="5"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7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5" t="s">
        <v>5</v>
      </c>
      <c r="S925" s="1" t="s">
        <v>899</v>
      </c>
    </row>
    <row r="926" spans="1:19" hidden="1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879</v>
      </c>
      <c r="E926" s="1" t="s">
        <v>63</v>
      </c>
      <c r="F926" s="1" t="s">
        <v>64</v>
      </c>
      <c r="G926" s="11" t="s">
        <v>731</v>
      </c>
      <c r="H926" s="5">
        <v>5</v>
      </c>
      <c r="I926" s="5" t="s">
        <v>50</v>
      </c>
      <c r="J926" s="5"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5" t="s">
        <v>91</v>
      </c>
      <c r="S926" s="1" t="s">
        <v>1036</v>
      </c>
    </row>
    <row r="927" spans="1:19" hidden="1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879</v>
      </c>
      <c r="E927" s="1" t="s">
        <v>63</v>
      </c>
      <c r="F927" s="1" t="s">
        <v>64</v>
      </c>
      <c r="G927" s="11" t="s">
        <v>663</v>
      </c>
      <c r="H927" s="5">
        <v>10</v>
      </c>
      <c r="I927" s="5" t="s">
        <v>50</v>
      </c>
      <c r="J927" s="5"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5" t="s">
        <v>91</v>
      </c>
      <c r="S927" s="1" t="s">
        <v>1036</v>
      </c>
    </row>
    <row r="928" spans="1:19" hidden="1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879</v>
      </c>
      <c r="E928" s="1" t="s">
        <v>63</v>
      </c>
      <c r="F928" s="1" t="s">
        <v>64</v>
      </c>
      <c r="G928" s="11" t="s">
        <v>800</v>
      </c>
      <c r="H928" s="5">
        <v>5</v>
      </c>
      <c r="I928" s="5" t="s">
        <v>50</v>
      </c>
      <c r="J928" s="5"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5" t="s">
        <v>91</v>
      </c>
      <c r="S928" s="1" t="s">
        <v>1036</v>
      </c>
    </row>
    <row r="929" spans="1:19" hidden="1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879</v>
      </c>
      <c r="E929" s="1" t="s">
        <v>63</v>
      </c>
      <c r="F929" s="1" t="s">
        <v>64</v>
      </c>
      <c r="G929" s="11" t="s">
        <v>46</v>
      </c>
      <c r="H929" s="5">
        <v>4</v>
      </c>
      <c r="I929" s="5" t="s">
        <v>50</v>
      </c>
      <c r="J929" s="5"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5" t="s">
        <v>91</v>
      </c>
      <c r="S929" s="1" t="s">
        <v>1036</v>
      </c>
    </row>
    <row r="930" spans="1:19" hidden="1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880</v>
      </c>
      <c r="E930" s="1" t="s">
        <v>482</v>
      </c>
      <c r="F930" s="1" t="s">
        <v>499</v>
      </c>
      <c r="G930" s="11" t="s">
        <v>725</v>
      </c>
      <c r="H930" s="5">
        <v>1</v>
      </c>
      <c r="I930" s="5" t="s">
        <v>5</v>
      </c>
      <c r="J930" s="5"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5" t="s">
        <v>5</v>
      </c>
      <c r="S930" s="1" t="s">
        <v>1033</v>
      </c>
    </row>
    <row r="931" spans="1:19" hidden="1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880</v>
      </c>
      <c r="E931" s="1" t="s">
        <v>482</v>
      </c>
      <c r="F931" s="1" t="s">
        <v>499</v>
      </c>
      <c r="G931" s="11" t="s">
        <v>675</v>
      </c>
      <c r="H931" s="5">
        <v>1</v>
      </c>
      <c r="I931" s="5" t="s">
        <v>5</v>
      </c>
      <c r="J931" s="5"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5" t="s">
        <v>5</v>
      </c>
      <c r="S931" s="1" t="s">
        <v>1033</v>
      </c>
    </row>
    <row r="932" spans="1:19" hidden="1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882</v>
      </c>
      <c r="E932" s="1" t="s">
        <v>61</v>
      </c>
      <c r="F932" s="1" t="s">
        <v>60</v>
      </c>
      <c r="G932" s="11" t="s">
        <v>728</v>
      </c>
      <c r="H932" s="5">
        <v>2</v>
      </c>
      <c r="I932" s="5" t="s">
        <v>51</v>
      </c>
      <c r="J932" s="5"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5" t="s">
        <v>91</v>
      </c>
      <c r="S932" s="1" t="s">
        <v>1095</v>
      </c>
    </row>
    <row r="933" spans="1:19" hidden="1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882</v>
      </c>
      <c r="E933" s="1" t="s">
        <v>61</v>
      </c>
      <c r="F933" s="1" t="s">
        <v>60</v>
      </c>
      <c r="G933" s="11" t="s">
        <v>881</v>
      </c>
      <c r="H933" s="5">
        <v>1</v>
      </c>
      <c r="I933" s="5" t="s">
        <v>51</v>
      </c>
      <c r="J933" s="5"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5" t="s">
        <v>91</v>
      </c>
      <c r="S933" s="1" t="s">
        <v>1095</v>
      </c>
    </row>
    <row r="934" spans="1:19" hidden="1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900</v>
      </c>
      <c r="E934" s="1" t="s">
        <v>869</v>
      </c>
      <c r="F934" s="1" t="s">
        <v>868</v>
      </c>
      <c r="G934" s="11" t="s">
        <v>725</v>
      </c>
      <c r="H934" s="5">
        <v>3</v>
      </c>
      <c r="I934" s="5" t="s">
        <v>5</v>
      </c>
      <c r="J934" s="5">
        <v>0</v>
      </c>
      <c r="K934" s="4">
        <f t="shared" ref="K934:K942" si="188">A934+J934</f>
        <v>44777</v>
      </c>
      <c r="L934" s="5">
        <f t="shared" ref="L934:L942" si="189">MONTH(K934)</f>
        <v>8</v>
      </c>
      <c r="M934" s="5">
        <f t="shared" ref="M934:M942" si="190">YEAR(K934)</f>
        <v>2022</v>
      </c>
      <c r="N934" s="6">
        <v>6006</v>
      </c>
      <c r="O934" s="6">
        <f t="shared" ref="O934:O941" si="191">-N934</f>
        <v>-6006</v>
      </c>
      <c r="P934" s="6">
        <f t="shared" si="182"/>
        <v>0</v>
      </c>
      <c r="Q934" s="7">
        <f t="shared" si="179"/>
        <v>1680444.5500000005</v>
      </c>
      <c r="R934" s="5" t="s">
        <v>5</v>
      </c>
      <c r="S934" s="1" t="s">
        <v>1040</v>
      </c>
    </row>
    <row r="935" spans="1:19" hidden="1" x14ac:dyDescent="0.35">
      <c r="A935" s="4">
        <v>44777</v>
      </c>
      <c r="B935" s="5">
        <f t="shared" ref="B935:B956" si="192">MONTH(A935)</f>
        <v>8</v>
      </c>
      <c r="C935" s="5">
        <f t="shared" ref="C935:C956" si="193">YEAR(A935)</f>
        <v>2022</v>
      </c>
      <c r="D935" s="5" t="s">
        <v>900</v>
      </c>
      <c r="E935" s="1" t="s">
        <v>869</v>
      </c>
      <c r="F935" s="1" t="s">
        <v>868</v>
      </c>
      <c r="G935" s="11" t="s">
        <v>901</v>
      </c>
      <c r="H935" s="5">
        <v>2</v>
      </c>
      <c r="I935" s="5" t="s">
        <v>5</v>
      </c>
      <c r="J935" s="5">
        <v>0</v>
      </c>
      <c r="K935" s="4">
        <f t="shared" si="188"/>
        <v>44777</v>
      </c>
      <c r="L935" s="5">
        <f t="shared" si="189"/>
        <v>8</v>
      </c>
      <c r="M935" s="5">
        <f t="shared" si="190"/>
        <v>2022</v>
      </c>
      <c r="N935" s="6">
        <v>1259.5999999999999</v>
      </c>
      <c r="O935" s="6">
        <f t="shared" si="191"/>
        <v>-1259.5999999999999</v>
      </c>
      <c r="P935" s="6">
        <f t="shared" si="182"/>
        <v>0</v>
      </c>
      <c r="Q935" s="7">
        <f t="shared" si="179"/>
        <v>1681704.1500000006</v>
      </c>
      <c r="R935" s="5" t="s">
        <v>5</v>
      </c>
      <c r="S935" s="1" t="s">
        <v>1041</v>
      </c>
    </row>
    <row r="936" spans="1:19" hidden="1" x14ac:dyDescent="0.35">
      <c r="A936" s="4">
        <v>44777</v>
      </c>
      <c r="B936" s="5">
        <f t="shared" si="192"/>
        <v>8</v>
      </c>
      <c r="C936" s="5">
        <f t="shared" si="193"/>
        <v>2022</v>
      </c>
      <c r="D936" s="5" t="s">
        <v>900</v>
      </c>
      <c r="E936" s="1" t="s">
        <v>869</v>
      </c>
      <c r="F936" s="1" t="s">
        <v>868</v>
      </c>
      <c r="G936" s="11" t="s">
        <v>902</v>
      </c>
      <c r="H936" s="5">
        <v>2</v>
      </c>
      <c r="I936" s="5" t="s">
        <v>5</v>
      </c>
      <c r="J936" s="5">
        <v>0</v>
      </c>
      <c r="K936" s="4">
        <f t="shared" si="188"/>
        <v>44777</v>
      </c>
      <c r="L936" s="5">
        <f t="shared" si="189"/>
        <v>8</v>
      </c>
      <c r="M936" s="5">
        <f t="shared" si="190"/>
        <v>2022</v>
      </c>
      <c r="N936" s="6">
        <v>1015.2</v>
      </c>
      <c r="O936" s="6">
        <f t="shared" si="191"/>
        <v>-1015.2</v>
      </c>
      <c r="P936" s="6">
        <f t="shared" si="182"/>
        <v>0</v>
      </c>
      <c r="Q936" s="7">
        <f t="shared" si="179"/>
        <v>1682719.3500000006</v>
      </c>
      <c r="R936" s="5" t="s">
        <v>5</v>
      </c>
      <c r="S936" s="1" t="s">
        <v>1040</v>
      </c>
    </row>
    <row r="937" spans="1:19" hidden="1" x14ac:dyDescent="0.35">
      <c r="A937" s="4">
        <v>44777</v>
      </c>
      <c r="B937" s="5">
        <f t="shared" si="192"/>
        <v>8</v>
      </c>
      <c r="C937" s="5">
        <f t="shared" si="193"/>
        <v>2022</v>
      </c>
      <c r="D937" s="5" t="s">
        <v>900</v>
      </c>
      <c r="E937" s="1" t="s">
        <v>869</v>
      </c>
      <c r="F937" s="1" t="s">
        <v>868</v>
      </c>
      <c r="G937" s="11" t="s">
        <v>787</v>
      </c>
      <c r="H937" s="5">
        <v>2</v>
      </c>
      <c r="I937" s="5" t="s">
        <v>5</v>
      </c>
      <c r="J937" s="5">
        <v>0</v>
      </c>
      <c r="K937" s="4">
        <f t="shared" si="188"/>
        <v>44777</v>
      </c>
      <c r="L937" s="5">
        <f t="shared" si="189"/>
        <v>8</v>
      </c>
      <c r="M937" s="5">
        <f t="shared" si="190"/>
        <v>2022</v>
      </c>
      <c r="N937" s="6">
        <v>560</v>
      </c>
      <c r="O937" s="6">
        <f t="shared" si="191"/>
        <v>-560</v>
      </c>
      <c r="P937" s="6">
        <f t="shared" si="182"/>
        <v>0</v>
      </c>
      <c r="Q937" s="7">
        <f t="shared" si="179"/>
        <v>1683279.3500000006</v>
      </c>
      <c r="R937" s="5" t="s">
        <v>5</v>
      </c>
      <c r="S937" s="1" t="s">
        <v>1040</v>
      </c>
    </row>
    <row r="938" spans="1:19" hidden="1" x14ac:dyDescent="0.35">
      <c r="A938" s="4">
        <v>44777</v>
      </c>
      <c r="B938" s="5">
        <f t="shared" si="192"/>
        <v>8</v>
      </c>
      <c r="C938" s="5">
        <f t="shared" si="193"/>
        <v>2022</v>
      </c>
      <c r="D938" s="5" t="s">
        <v>900</v>
      </c>
      <c r="E938" s="1" t="s">
        <v>869</v>
      </c>
      <c r="F938" s="1" t="s">
        <v>868</v>
      </c>
      <c r="G938" s="11" t="s">
        <v>903</v>
      </c>
      <c r="H938" s="5">
        <v>4</v>
      </c>
      <c r="I938" s="5" t="s">
        <v>5</v>
      </c>
      <c r="J938" s="5">
        <v>0</v>
      </c>
      <c r="K938" s="4">
        <f t="shared" si="188"/>
        <v>44777</v>
      </c>
      <c r="L938" s="5">
        <f t="shared" si="189"/>
        <v>8</v>
      </c>
      <c r="M938" s="5">
        <f t="shared" si="190"/>
        <v>2022</v>
      </c>
      <c r="N938" s="6">
        <v>640</v>
      </c>
      <c r="O938" s="6">
        <f t="shared" si="191"/>
        <v>-640</v>
      </c>
      <c r="P938" s="6">
        <f t="shared" si="182"/>
        <v>0</v>
      </c>
      <c r="Q938" s="7">
        <f t="shared" si="179"/>
        <v>1683919.3500000006</v>
      </c>
      <c r="R938" s="5" t="s">
        <v>5</v>
      </c>
      <c r="S938" s="1" t="s">
        <v>1040</v>
      </c>
    </row>
    <row r="939" spans="1:19" hidden="1" x14ac:dyDescent="0.35">
      <c r="A939" s="4">
        <v>44777</v>
      </c>
      <c r="B939" s="5">
        <f t="shared" si="192"/>
        <v>8</v>
      </c>
      <c r="C939" s="5">
        <f t="shared" si="193"/>
        <v>2022</v>
      </c>
      <c r="D939" s="5" t="s">
        <v>900</v>
      </c>
      <c r="E939" s="1" t="s">
        <v>869</v>
      </c>
      <c r="F939" s="1" t="s">
        <v>868</v>
      </c>
      <c r="G939" s="11" t="s">
        <v>675</v>
      </c>
      <c r="H939" s="5">
        <v>1</v>
      </c>
      <c r="I939" s="5" t="s">
        <v>5</v>
      </c>
      <c r="J939" s="5">
        <v>0</v>
      </c>
      <c r="K939" s="4">
        <f t="shared" si="188"/>
        <v>44777</v>
      </c>
      <c r="L939" s="5">
        <f t="shared" si="189"/>
        <v>8</v>
      </c>
      <c r="M939" s="5">
        <f t="shared" si="190"/>
        <v>2022</v>
      </c>
      <c r="N939" s="6">
        <v>90</v>
      </c>
      <c r="O939" s="6">
        <f t="shared" si="191"/>
        <v>-90</v>
      </c>
      <c r="P939" s="6">
        <f t="shared" si="182"/>
        <v>0</v>
      </c>
      <c r="Q939" s="7">
        <f t="shared" si="179"/>
        <v>1684009.3500000006</v>
      </c>
      <c r="R939" s="5" t="s">
        <v>5</v>
      </c>
      <c r="S939" s="1" t="s">
        <v>1040</v>
      </c>
    </row>
    <row r="940" spans="1:19" hidden="1" x14ac:dyDescent="0.35">
      <c r="A940" s="4">
        <v>44777</v>
      </c>
      <c r="B940" s="5">
        <f t="shared" si="192"/>
        <v>8</v>
      </c>
      <c r="C940" s="5">
        <f t="shared" si="193"/>
        <v>2022</v>
      </c>
      <c r="D940" s="5" t="s">
        <v>900</v>
      </c>
      <c r="E940" s="1" t="s">
        <v>869</v>
      </c>
      <c r="F940" s="1" t="s">
        <v>868</v>
      </c>
      <c r="G940" s="11" t="s">
        <v>667</v>
      </c>
      <c r="H940" s="5">
        <v>1</v>
      </c>
      <c r="I940" s="5" t="s">
        <v>5</v>
      </c>
      <c r="J940" s="5">
        <v>0</v>
      </c>
      <c r="K940" s="4">
        <f t="shared" si="188"/>
        <v>44777</v>
      </c>
      <c r="L940" s="5">
        <f t="shared" si="189"/>
        <v>8</v>
      </c>
      <c r="M940" s="5">
        <f t="shared" si="190"/>
        <v>2022</v>
      </c>
      <c r="N940" s="6">
        <v>1108.4000000000001</v>
      </c>
      <c r="O940" s="6">
        <f t="shared" si="191"/>
        <v>-1108.4000000000001</v>
      </c>
      <c r="P940" s="6">
        <f t="shared" si="182"/>
        <v>0</v>
      </c>
      <c r="Q940" s="7">
        <f t="shared" si="179"/>
        <v>1685117.7500000005</v>
      </c>
      <c r="R940" s="5" t="s">
        <v>5</v>
      </c>
      <c r="S940" s="1" t="s">
        <v>1040</v>
      </c>
    </row>
    <row r="941" spans="1:19" hidden="1" x14ac:dyDescent="0.35">
      <c r="A941" s="4">
        <v>44777</v>
      </c>
      <c r="B941" s="5">
        <f t="shared" si="192"/>
        <v>8</v>
      </c>
      <c r="C941" s="5">
        <f t="shared" si="193"/>
        <v>2022</v>
      </c>
      <c r="D941" s="5" t="s">
        <v>900</v>
      </c>
      <c r="E941" s="1" t="s">
        <v>869</v>
      </c>
      <c r="F941" s="1" t="s">
        <v>868</v>
      </c>
      <c r="G941" s="11" t="s">
        <v>796</v>
      </c>
      <c r="H941" s="5">
        <v>1</v>
      </c>
      <c r="I941" s="5" t="s">
        <v>5</v>
      </c>
      <c r="J941" s="5">
        <v>0</v>
      </c>
      <c r="K941" s="4">
        <f t="shared" si="188"/>
        <v>44777</v>
      </c>
      <c r="L941" s="5">
        <f t="shared" si="189"/>
        <v>8</v>
      </c>
      <c r="M941" s="5">
        <f t="shared" si="190"/>
        <v>2022</v>
      </c>
      <c r="N941" s="6">
        <v>440</v>
      </c>
      <c r="O941" s="6">
        <f t="shared" si="191"/>
        <v>-440</v>
      </c>
      <c r="P941" s="6">
        <f t="shared" si="182"/>
        <v>0</v>
      </c>
      <c r="Q941" s="7">
        <f t="shared" si="179"/>
        <v>1685557.7500000005</v>
      </c>
      <c r="R941" s="5" t="s">
        <v>5</v>
      </c>
      <c r="S941" s="1" t="s">
        <v>1040</v>
      </c>
    </row>
    <row r="942" spans="1:19" hidden="1" x14ac:dyDescent="0.35">
      <c r="A942" s="4">
        <v>44777</v>
      </c>
      <c r="B942" s="5">
        <f t="shared" si="192"/>
        <v>8</v>
      </c>
      <c r="C942" s="5">
        <f t="shared" si="193"/>
        <v>2022</v>
      </c>
      <c r="D942" s="5" t="s">
        <v>900</v>
      </c>
      <c r="E942" s="1" t="s">
        <v>869</v>
      </c>
      <c r="F942" s="1" t="s">
        <v>868</v>
      </c>
      <c r="G942" s="11" t="s">
        <v>874</v>
      </c>
      <c r="H942" s="5">
        <v>6</v>
      </c>
      <c r="I942" s="5" t="s">
        <v>5</v>
      </c>
      <c r="J942" s="5">
        <v>0</v>
      </c>
      <c r="K942" s="4">
        <f t="shared" si="188"/>
        <v>44777</v>
      </c>
      <c r="L942" s="5">
        <f t="shared" si="189"/>
        <v>8</v>
      </c>
      <c r="M942" s="5">
        <f t="shared" si="190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5" t="s">
        <v>5</v>
      </c>
      <c r="S942" s="1" t="s">
        <v>1040</v>
      </c>
    </row>
    <row r="943" spans="1:19" hidden="1" x14ac:dyDescent="0.35">
      <c r="A943" s="4">
        <v>44779</v>
      </c>
      <c r="B943" s="5">
        <f t="shared" si="192"/>
        <v>8</v>
      </c>
      <c r="C943" s="5">
        <f t="shared" si="193"/>
        <v>2022</v>
      </c>
      <c r="D943" s="5" t="s">
        <v>904</v>
      </c>
      <c r="E943" s="1" t="s">
        <v>415</v>
      </c>
      <c r="F943" s="1" t="s">
        <v>416</v>
      </c>
      <c r="G943" s="11" t="s">
        <v>725</v>
      </c>
      <c r="H943" s="5">
        <v>1</v>
      </c>
      <c r="I943" s="5" t="s">
        <v>5</v>
      </c>
      <c r="J943" s="5">
        <v>0</v>
      </c>
      <c r="K943" s="4">
        <f t="shared" ref="K943:K946" si="194">A943+J943</f>
        <v>44779</v>
      </c>
      <c r="L943" s="5">
        <f t="shared" ref="L943:L946" si="195">MONTH(K943)</f>
        <v>8</v>
      </c>
      <c r="M943" s="5">
        <f t="shared" ref="M943:M946" si="196">YEAR(K943)</f>
        <v>2022</v>
      </c>
      <c r="N943" s="6">
        <v>2068</v>
      </c>
      <c r="O943" s="6">
        <f t="shared" ref="O943:O946" si="197">-N943</f>
        <v>-2068</v>
      </c>
      <c r="P943" s="6">
        <f t="shared" si="182"/>
        <v>0</v>
      </c>
      <c r="Q943" s="7">
        <f t="shared" si="179"/>
        <v>1689149.7500000005</v>
      </c>
      <c r="R943" s="5" t="s">
        <v>5</v>
      </c>
      <c r="S943" s="1" t="s">
        <v>1218</v>
      </c>
    </row>
    <row r="944" spans="1:19" hidden="1" x14ac:dyDescent="0.35">
      <c r="A944" s="4">
        <v>44779</v>
      </c>
      <c r="B944" s="5">
        <f t="shared" si="192"/>
        <v>8</v>
      </c>
      <c r="C944" s="5">
        <f t="shared" si="193"/>
        <v>2022</v>
      </c>
      <c r="D944" s="5" t="s">
        <v>904</v>
      </c>
      <c r="E944" s="1" t="s">
        <v>415</v>
      </c>
      <c r="F944" s="1" t="s">
        <v>416</v>
      </c>
      <c r="G944" s="11" t="s">
        <v>905</v>
      </c>
      <c r="H944" s="5">
        <v>6</v>
      </c>
      <c r="I944" s="5" t="s">
        <v>5</v>
      </c>
      <c r="J944" s="5">
        <v>0</v>
      </c>
      <c r="K944" s="4">
        <f t="shared" si="194"/>
        <v>44779</v>
      </c>
      <c r="L944" s="5">
        <f t="shared" si="195"/>
        <v>8</v>
      </c>
      <c r="M944" s="5">
        <f t="shared" si="196"/>
        <v>2022</v>
      </c>
      <c r="N944" s="6">
        <v>2175.6000000000004</v>
      </c>
      <c r="O944" s="6">
        <f t="shared" si="197"/>
        <v>-2175.6000000000004</v>
      </c>
      <c r="P944" s="6">
        <f t="shared" si="182"/>
        <v>0</v>
      </c>
      <c r="Q944" s="7">
        <f t="shared" si="179"/>
        <v>1691325.3500000006</v>
      </c>
      <c r="R944" s="5" t="s">
        <v>5</v>
      </c>
      <c r="S944" s="1" t="s">
        <v>1218</v>
      </c>
    </row>
    <row r="945" spans="1:19" hidden="1" x14ac:dyDescent="0.35">
      <c r="A945" s="4">
        <v>44779</v>
      </c>
      <c r="B945" s="5">
        <f t="shared" si="192"/>
        <v>8</v>
      </c>
      <c r="C945" s="5">
        <f t="shared" si="193"/>
        <v>2022</v>
      </c>
      <c r="D945" s="5" t="s">
        <v>904</v>
      </c>
      <c r="E945" s="1" t="s">
        <v>415</v>
      </c>
      <c r="F945" s="1" t="s">
        <v>416</v>
      </c>
      <c r="G945" s="11" t="s">
        <v>787</v>
      </c>
      <c r="H945" s="5">
        <v>3</v>
      </c>
      <c r="I945" s="5" t="s">
        <v>5</v>
      </c>
      <c r="J945" s="5">
        <v>0</v>
      </c>
      <c r="K945" s="4">
        <f t="shared" si="194"/>
        <v>44779</v>
      </c>
      <c r="L945" s="5">
        <f t="shared" si="195"/>
        <v>8</v>
      </c>
      <c r="M945" s="5">
        <f t="shared" si="196"/>
        <v>2022</v>
      </c>
      <c r="N945" s="6">
        <v>900</v>
      </c>
      <c r="O945" s="6">
        <f t="shared" si="197"/>
        <v>-900</v>
      </c>
      <c r="P945" s="6">
        <f t="shared" si="182"/>
        <v>0</v>
      </c>
      <c r="Q945" s="7">
        <f t="shared" si="179"/>
        <v>1692225.3500000006</v>
      </c>
      <c r="R945" s="5" t="s">
        <v>5</v>
      </c>
      <c r="S945" s="1" t="s">
        <v>1218</v>
      </c>
    </row>
    <row r="946" spans="1:19" hidden="1" x14ac:dyDescent="0.35">
      <c r="A946" s="4">
        <v>44779</v>
      </c>
      <c r="B946" s="5">
        <f t="shared" si="192"/>
        <v>8</v>
      </c>
      <c r="C946" s="5">
        <f t="shared" si="193"/>
        <v>2022</v>
      </c>
      <c r="D946" s="5" t="s">
        <v>904</v>
      </c>
      <c r="E946" s="1" t="s">
        <v>415</v>
      </c>
      <c r="F946" s="1" t="s">
        <v>416</v>
      </c>
      <c r="G946" s="11" t="s">
        <v>800</v>
      </c>
      <c r="H946" s="5">
        <v>2</v>
      </c>
      <c r="I946" s="5" t="s">
        <v>5</v>
      </c>
      <c r="J946" s="5">
        <v>0</v>
      </c>
      <c r="K946" s="4">
        <f t="shared" si="194"/>
        <v>44779</v>
      </c>
      <c r="L946" s="5">
        <f t="shared" si="195"/>
        <v>8</v>
      </c>
      <c r="M946" s="5">
        <f t="shared" si="196"/>
        <v>2022</v>
      </c>
      <c r="N946" s="6">
        <v>125</v>
      </c>
      <c r="O946" s="6">
        <f t="shared" si="197"/>
        <v>-125</v>
      </c>
      <c r="P946" s="6">
        <f t="shared" si="182"/>
        <v>0</v>
      </c>
      <c r="Q946" s="7">
        <f t="shared" si="179"/>
        <v>1692350.3500000006</v>
      </c>
      <c r="R946" s="5" t="s">
        <v>5</v>
      </c>
      <c r="S946" s="1" t="s">
        <v>1218</v>
      </c>
    </row>
    <row r="947" spans="1:19" hidden="1" x14ac:dyDescent="0.35">
      <c r="A947" s="4">
        <v>44779</v>
      </c>
      <c r="B947" s="5">
        <f t="shared" si="192"/>
        <v>8</v>
      </c>
      <c r="C947" s="5">
        <f t="shared" si="193"/>
        <v>2022</v>
      </c>
      <c r="D947" s="5" t="s">
        <v>906</v>
      </c>
      <c r="E947" s="1" t="s">
        <v>6</v>
      </c>
      <c r="F947" s="1" t="s">
        <v>7</v>
      </c>
      <c r="G947" s="11" t="s">
        <v>839</v>
      </c>
      <c r="H947" s="5">
        <v>3</v>
      </c>
      <c r="I947" s="5" t="s">
        <v>5</v>
      </c>
      <c r="J947" s="5">
        <v>0</v>
      </c>
      <c r="K947" s="4">
        <f t="shared" ref="K947:K960" si="198">A947+J947</f>
        <v>44779</v>
      </c>
      <c r="L947" s="5">
        <f t="shared" ref="L947:L959" si="199">MONTH(K947)</f>
        <v>8</v>
      </c>
      <c r="M947" s="5">
        <f t="shared" ref="M947:M959" si="200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5" t="s">
        <v>5</v>
      </c>
      <c r="S947" s="1" t="s">
        <v>927</v>
      </c>
    </row>
    <row r="948" spans="1:19" hidden="1" x14ac:dyDescent="0.35">
      <c r="A948" s="4">
        <v>44782</v>
      </c>
      <c r="B948" s="5">
        <f t="shared" si="192"/>
        <v>8</v>
      </c>
      <c r="C948" s="5">
        <f t="shared" si="193"/>
        <v>2022</v>
      </c>
      <c r="D948" s="5" t="s">
        <v>907</v>
      </c>
      <c r="E948" s="1" t="s">
        <v>794</v>
      </c>
      <c r="F948" s="1" t="s">
        <v>793</v>
      </c>
      <c r="G948" s="11" t="s">
        <v>725</v>
      </c>
      <c r="H948" s="5">
        <v>1</v>
      </c>
      <c r="I948" s="5" t="s">
        <v>5</v>
      </c>
      <c r="J948" s="5">
        <v>0</v>
      </c>
      <c r="K948" s="4">
        <f t="shared" si="198"/>
        <v>44782</v>
      </c>
      <c r="L948" s="5">
        <f t="shared" si="199"/>
        <v>8</v>
      </c>
      <c r="M948" s="5">
        <f t="shared" si="200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5" t="s">
        <v>5</v>
      </c>
      <c r="S948" s="1" t="s">
        <v>926</v>
      </c>
    </row>
    <row r="949" spans="1:19" hidden="1" x14ac:dyDescent="0.35">
      <c r="A949" s="4">
        <v>44785</v>
      </c>
      <c r="B949" s="5">
        <f t="shared" si="192"/>
        <v>8</v>
      </c>
      <c r="C949" s="5">
        <f t="shared" si="193"/>
        <v>2022</v>
      </c>
      <c r="D949" s="5" t="s">
        <v>908</v>
      </c>
      <c r="E949" s="1" t="s">
        <v>415</v>
      </c>
      <c r="F949" s="1" t="s">
        <v>416</v>
      </c>
      <c r="G949" s="11" t="s">
        <v>728</v>
      </c>
      <c r="H949" s="5">
        <v>1</v>
      </c>
      <c r="I949" s="5" t="s">
        <v>5</v>
      </c>
      <c r="J949" s="5">
        <v>0</v>
      </c>
      <c r="K949" s="4">
        <f t="shared" si="198"/>
        <v>44785</v>
      </c>
      <c r="L949" s="5">
        <f t="shared" si="199"/>
        <v>8</v>
      </c>
      <c r="M949" s="5">
        <f t="shared" si="200"/>
        <v>2022</v>
      </c>
      <c r="N949" s="6">
        <v>2068</v>
      </c>
      <c r="O949" s="6">
        <f t="shared" ref="O949:O953" si="201">-N949</f>
        <v>-2068</v>
      </c>
      <c r="P949" s="6">
        <f t="shared" si="182"/>
        <v>0</v>
      </c>
      <c r="Q949" s="7">
        <f t="shared" si="179"/>
        <v>1697350.3500000006</v>
      </c>
      <c r="R949" s="5" t="s">
        <v>5</v>
      </c>
      <c r="S949" s="1" t="s">
        <v>1218</v>
      </c>
    </row>
    <row r="950" spans="1:19" hidden="1" x14ac:dyDescent="0.35">
      <c r="A950" s="4">
        <v>44785</v>
      </c>
      <c r="B950" s="5">
        <f t="shared" si="192"/>
        <v>8</v>
      </c>
      <c r="C950" s="5">
        <f t="shared" si="193"/>
        <v>2022</v>
      </c>
      <c r="D950" s="5" t="s">
        <v>908</v>
      </c>
      <c r="E950" s="1" t="s">
        <v>415</v>
      </c>
      <c r="F950" s="1" t="s">
        <v>416</v>
      </c>
      <c r="G950" s="11" t="s">
        <v>663</v>
      </c>
      <c r="H950" s="5">
        <v>3</v>
      </c>
      <c r="I950" s="5" t="s">
        <v>5</v>
      </c>
      <c r="J950" s="5">
        <v>0</v>
      </c>
      <c r="K950" s="4">
        <f t="shared" si="198"/>
        <v>44785</v>
      </c>
      <c r="L950" s="5">
        <f t="shared" si="199"/>
        <v>8</v>
      </c>
      <c r="M950" s="5">
        <f t="shared" si="200"/>
        <v>2022</v>
      </c>
      <c r="N950" s="6">
        <v>882</v>
      </c>
      <c r="O950" s="6">
        <f t="shared" si="201"/>
        <v>-882</v>
      </c>
      <c r="P950" s="6">
        <f t="shared" si="182"/>
        <v>0</v>
      </c>
      <c r="Q950" s="7">
        <f t="shared" si="179"/>
        <v>1698232.3500000006</v>
      </c>
      <c r="R950" s="5" t="s">
        <v>5</v>
      </c>
      <c r="S950" s="1" t="s">
        <v>1218</v>
      </c>
    </row>
    <row r="951" spans="1:19" hidden="1" x14ac:dyDescent="0.35">
      <c r="A951" s="4">
        <v>44785</v>
      </c>
      <c r="B951" s="5">
        <f t="shared" si="192"/>
        <v>8</v>
      </c>
      <c r="C951" s="5">
        <f t="shared" si="193"/>
        <v>2022</v>
      </c>
      <c r="D951" s="5" t="s">
        <v>908</v>
      </c>
      <c r="E951" s="1" t="s">
        <v>415</v>
      </c>
      <c r="F951" s="1" t="s">
        <v>416</v>
      </c>
      <c r="G951" s="11" t="s">
        <v>787</v>
      </c>
      <c r="H951" s="5">
        <v>1</v>
      </c>
      <c r="I951" s="5" t="s">
        <v>5</v>
      </c>
      <c r="J951" s="5">
        <v>0</v>
      </c>
      <c r="K951" s="4">
        <f t="shared" si="198"/>
        <v>44785</v>
      </c>
      <c r="L951" s="5">
        <f t="shared" si="199"/>
        <v>8</v>
      </c>
      <c r="M951" s="5">
        <f t="shared" si="200"/>
        <v>2022</v>
      </c>
      <c r="N951" s="6">
        <v>300</v>
      </c>
      <c r="O951" s="6">
        <f t="shared" si="201"/>
        <v>-300</v>
      </c>
      <c r="P951" s="6">
        <f t="shared" si="182"/>
        <v>0</v>
      </c>
      <c r="Q951" s="7">
        <f t="shared" si="179"/>
        <v>1698532.3500000006</v>
      </c>
      <c r="R951" s="5" t="s">
        <v>5</v>
      </c>
      <c r="S951" s="1" t="s">
        <v>1218</v>
      </c>
    </row>
    <row r="952" spans="1:19" hidden="1" x14ac:dyDescent="0.35">
      <c r="A952" s="4">
        <v>44785</v>
      </c>
      <c r="B952" s="5">
        <f t="shared" si="192"/>
        <v>8</v>
      </c>
      <c r="C952" s="5">
        <f t="shared" si="193"/>
        <v>2022</v>
      </c>
      <c r="D952" s="5" t="s">
        <v>908</v>
      </c>
      <c r="E952" s="1" t="s">
        <v>415</v>
      </c>
      <c r="F952" s="1" t="s">
        <v>416</v>
      </c>
      <c r="G952" s="11" t="s">
        <v>800</v>
      </c>
      <c r="H952" s="5">
        <v>1</v>
      </c>
      <c r="I952" s="5" t="s">
        <v>5</v>
      </c>
      <c r="J952" s="5">
        <v>0</v>
      </c>
      <c r="K952" s="4">
        <f t="shared" si="198"/>
        <v>44785</v>
      </c>
      <c r="L952" s="5">
        <f t="shared" si="199"/>
        <v>8</v>
      </c>
      <c r="M952" s="5">
        <f t="shared" si="200"/>
        <v>2022</v>
      </c>
      <c r="N952" s="6">
        <v>62.5</v>
      </c>
      <c r="O952" s="6">
        <f t="shared" si="201"/>
        <v>-62.5</v>
      </c>
      <c r="P952" s="6">
        <f t="shared" si="182"/>
        <v>0</v>
      </c>
      <c r="Q952" s="7">
        <f t="shared" si="179"/>
        <v>1698594.8500000006</v>
      </c>
      <c r="R952" s="5" t="s">
        <v>5</v>
      </c>
      <c r="S952" s="1" t="s">
        <v>1218</v>
      </c>
    </row>
    <row r="953" spans="1:19" hidden="1" x14ac:dyDescent="0.35">
      <c r="A953" s="4">
        <v>44785</v>
      </c>
      <c r="B953" s="5">
        <f t="shared" si="192"/>
        <v>8</v>
      </c>
      <c r="C953" s="5">
        <f t="shared" si="193"/>
        <v>2022</v>
      </c>
      <c r="D953" s="5" t="s">
        <v>908</v>
      </c>
      <c r="E953" s="1" t="s">
        <v>415</v>
      </c>
      <c r="F953" s="1" t="s">
        <v>416</v>
      </c>
      <c r="G953" s="11" t="s">
        <v>668</v>
      </c>
      <c r="H953" s="5">
        <v>1</v>
      </c>
      <c r="I953" s="5" t="s">
        <v>5</v>
      </c>
      <c r="J953" s="5">
        <v>0</v>
      </c>
      <c r="K953" s="4">
        <f t="shared" si="198"/>
        <v>44785</v>
      </c>
      <c r="L953" s="5">
        <f t="shared" si="199"/>
        <v>8</v>
      </c>
      <c r="M953" s="5">
        <f t="shared" si="200"/>
        <v>2022</v>
      </c>
      <c r="N953" s="6">
        <v>1000</v>
      </c>
      <c r="O953" s="6">
        <f t="shared" si="201"/>
        <v>-1000</v>
      </c>
      <c r="P953" s="6">
        <f t="shared" si="182"/>
        <v>0</v>
      </c>
      <c r="Q953" s="7">
        <f t="shared" si="179"/>
        <v>1699594.8500000006</v>
      </c>
      <c r="R953" s="5" t="s">
        <v>5</v>
      </c>
      <c r="S953" s="1" t="s">
        <v>1218</v>
      </c>
    </row>
    <row r="954" spans="1:19" hidden="1" x14ac:dyDescent="0.35">
      <c r="A954" s="4">
        <v>44788</v>
      </c>
      <c r="B954" s="5">
        <f t="shared" si="192"/>
        <v>8</v>
      </c>
      <c r="C954" s="5">
        <f t="shared" si="193"/>
        <v>2022</v>
      </c>
      <c r="D954" s="5" t="s">
        <v>909</v>
      </c>
      <c r="E954" s="11" t="s">
        <v>1053</v>
      </c>
      <c r="F954" s="11" t="s">
        <v>1053</v>
      </c>
      <c r="G954" s="5" t="s">
        <v>910</v>
      </c>
      <c r="H954" s="5">
        <v>0</v>
      </c>
      <c r="I954" s="5" t="s">
        <v>910</v>
      </c>
      <c r="J954" s="5">
        <v>0</v>
      </c>
      <c r="K954" s="4">
        <f t="shared" si="198"/>
        <v>44788</v>
      </c>
      <c r="L954" s="5">
        <f t="shared" si="199"/>
        <v>8</v>
      </c>
      <c r="M954" s="5">
        <f t="shared" si="200"/>
        <v>2022</v>
      </c>
      <c r="N954" s="6">
        <v>0</v>
      </c>
      <c r="P954" s="6">
        <f t="shared" si="182"/>
        <v>0</v>
      </c>
      <c r="Q954" s="7">
        <f t="shared" si="179"/>
        <v>1699594.8500000006</v>
      </c>
      <c r="R954" s="5" t="s">
        <v>910</v>
      </c>
    </row>
    <row r="955" spans="1:19" hidden="1" x14ac:dyDescent="0.35">
      <c r="A955" s="4">
        <v>44788</v>
      </c>
      <c r="B955" s="5">
        <f t="shared" si="192"/>
        <v>8</v>
      </c>
      <c r="C955" s="5">
        <f t="shared" si="193"/>
        <v>2022</v>
      </c>
      <c r="D955" s="5" t="s">
        <v>911</v>
      </c>
      <c r="E955" s="1" t="s">
        <v>22</v>
      </c>
      <c r="F955" s="1" t="s">
        <v>23</v>
      </c>
      <c r="G955" s="11" t="s">
        <v>912</v>
      </c>
      <c r="H955" s="5">
        <v>5</v>
      </c>
      <c r="I955" s="5" t="s">
        <v>50</v>
      </c>
      <c r="J955" s="5">
        <v>120</v>
      </c>
      <c r="K955" s="4">
        <f t="shared" si="198"/>
        <v>44908</v>
      </c>
      <c r="L955" s="5">
        <f t="shared" si="199"/>
        <v>12</v>
      </c>
      <c r="M955" s="5">
        <f t="shared" si="200"/>
        <v>2022</v>
      </c>
      <c r="N955" s="6">
        <v>9570</v>
      </c>
      <c r="O955" s="6">
        <f t="shared" ref="O955:O960" si="202">-N955</f>
        <v>-9570</v>
      </c>
      <c r="P955" s="6">
        <f t="shared" si="182"/>
        <v>0</v>
      </c>
      <c r="Q955" s="7">
        <f t="shared" si="179"/>
        <v>1709164.8500000006</v>
      </c>
      <c r="R955" s="5" t="s">
        <v>91</v>
      </c>
      <c r="S955" s="1" t="s">
        <v>1096</v>
      </c>
    </row>
    <row r="956" spans="1:19" hidden="1" x14ac:dyDescent="0.35">
      <c r="A956" s="4">
        <v>44788</v>
      </c>
      <c r="B956" s="5">
        <f t="shared" si="192"/>
        <v>8</v>
      </c>
      <c r="C956" s="5">
        <f t="shared" si="193"/>
        <v>2022</v>
      </c>
      <c r="D956" s="5" t="s">
        <v>911</v>
      </c>
      <c r="E956" s="1" t="s">
        <v>22</v>
      </c>
      <c r="F956" s="1" t="s">
        <v>23</v>
      </c>
      <c r="G956" s="11" t="s">
        <v>913</v>
      </c>
      <c r="H956" s="5">
        <v>1</v>
      </c>
      <c r="I956" s="5" t="s">
        <v>50</v>
      </c>
      <c r="J956" s="5">
        <v>120</v>
      </c>
      <c r="K956" s="4">
        <f t="shared" si="198"/>
        <v>44908</v>
      </c>
      <c r="L956" s="5">
        <f t="shared" si="199"/>
        <v>12</v>
      </c>
      <c r="M956" s="5">
        <f t="shared" si="200"/>
        <v>2022</v>
      </c>
      <c r="N956" s="6">
        <v>1957.5</v>
      </c>
      <c r="O956" s="6">
        <f t="shared" si="202"/>
        <v>-1957.5</v>
      </c>
      <c r="P956" s="6">
        <f t="shared" si="182"/>
        <v>0</v>
      </c>
      <c r="Q956" s="7">
        <f t="shared" si="179"/>
        <v>1711122.3500000006</v>
      </c>
      <c r="R956" s="5" t="s">
        <v>91</v>
      </c>
      <c r="S956" s="1" t="s">
        <v>1096</v>
      </c>
    </row>
    <row r="957" spans="1:19" hidden="1" x14ac:dyDescent="0.35">
      <c r="A957" s="4">
        <v>44788</v>
      </c>
      <c r="B957" s="5">
        <f t="shared" ref="B957:B960" si="203">MONTH(A957)</f>
        <v>8</v>
      </c>
      <c r="C957" s="5">
        <f t="shared" ref="C957:C960" si="204">YEAR(A957)</f>
        <v>2022</v>
      </c>
      <c r="D957" s="5" t="s">
        <v>911</v>
      </c>
      <c r="E957" s="1" t="s">
        <v>22</v>
      </c>
      <c r="F957" s="1" t="s">
        <v>23</v>
      </c>
      <c r="G957" s="11" t="s">
        <v>901</v>
      </c>
      <c r="H957" s="5">
        <v>4</v>
      </c>
      <c r="I957" s="5" t="s">
        <v>50</v>
      </c>
      <c r="J957" s="5">
        <v>120</v>
      </c>
      <c r="K957" s="4">
        <f t="shared" si="198"/>
        <v>44908</v>
      </c>
      <c r="L957" s="5">
        <f t="shared" si="199"/>
        <v>12</v>
      </c>
      <c r="M957" s="5">
        <f t="shared" si="200"/>
        <v>2022</v>
      </c>
      <c r="N957" s="6">
        <v>2358.4</v>
      </c>
      <c r="O957" s="6">
        <f t="shared" si="202"/>
        <v>-2358.4</v>
      </c>
      <c r="P957" s="6">
        <f t="shared" si="182"/>
        <v>0</v>
      </c>
      <c r="Q957" s="7">
        <f t="shared" si="179"/>
        <v>1713480.7500000005</v>
      </c>
      <c r="R957" s="5" t="s">
        <v>91</v>
      </c>
      <c r="S957" s="1" t="s">
        <v>1096</v>
      </c>
    </row>
    <row r="958" spans="1:19" hidden="1" x14ac:dyDescent="0.35">
      <c r="A958" s="4">
        <v>44788</v>
      </c>
      <c r="B958" s="5">
        <f t="shared" si="203"/>
        <v>8</v>
      </c>
      <c r="C958" s="5">
        <f t="shared" si="204"/>
        <v>2022</v>
      </c>
      <c r="D958" s="5" t="s">
        <v>911</v>
      </c>
      <c r="E958" s="1" t="s">
        <v>22</v>
      </c>
      <c r="F958" s="1" t="s">
        <v>23</v>
      </c>
      <c r="G958" s="11" t="s">
        <v>522</v>
      </c>
      <c r="H958" s="5">
        <v>4</v>
      </c>
      <c r="I958" s="5" t="s">
        <v>50</v>
      </c>
      <c r="J958" s="5">
        <v>120</v>
      </c>
      <c r="K958" s="4">
        <f t="shared" si="198"/>
        <v>44908</v>
      </c>
      <c r="L958" s="5">
        <f t="shared" si="199"/>
        <v>12</v>
      </c>
      <c r="M958" s="5">
        <f t="shared" si="200"/>
        <v>2022</v>
      </c>
      <c r="N958" s="6">
        <v>1900.8</v>
      </c>
      <c r="O958" s="6">
        <f t="shared" si="202"/>
        <v>-1900.8</v>
      </c>
      <c r="P958" s="6">
        <f t="shared" si="182"/>
        <v>0</v>
      </c>
      <c r="Q958" s="7">
        <f t="shared" si="179"/>
        <v>1715381.5500000005</v>
      </c>
      <c r="R958" s="5" t="s">
        <v>91</v>
      </c>
      <c r="S958" s="1" t="s">
        <v>1096</v>
      </c>
    </row>
    <row r="959" spans="1:19" hidden="1" x14ac:dyDescent="0.35">
      <c r="A959" s="4">
        <v>44788</v>
      </c>
      <c r="B959" s="5">
        <f t="shared" si="203"/>
        <v>8</v>
      </c>
      <c r="C959" s="5">
        <f t="shared" si="204"/>
        <v>2022</v>
      </c>
      <c r="D959" s="5" t="s">
        <v>911</v>
      </c>
      <c r="E959" s="1" t="s">
        <v>22</v>
      </c>
      <c r="F959" s="1" t="s">
        <v>23</v>
      </c>
      <c r="G959" s="11" t="s">
        <v>675</v>
      </c>
      <c r="H959" s="5">
        <v>4</v>
      </c>
      <c r="I959" s="5" t="s">
        <v>50</v>
      </c>
      <c r="J959" s="5">
        <v>120</v>
      </c>
      <c r="K959" s="4">
        <f t="shared" si="198"/>
        <v>44908</v>
      </c>
      <c r="L959" s="5">
        <f t="shared" si="199"/>
        <v>12</v>
      </c>
      <c r="M959" s="5">
        <f t="shared" si="200"/>
        <v>2022</v>
      </c>
      <c r="N959" s="6">
        <v>360</v>
      </c>
      <c r="O959" s="6">
        <f t="shared" si="202"/>
        <v>-360</v>
      </c>
      <c r="P959" s="6">
        <f t="shared" si="182"/>
        <v>0</v>
      </c>
      <c r="Q959" s="7">
        <f t="shared" si="179"/>
        <v>1715741.5500000005</v>
      </c>
      <c r="R959" s="5" t="s">
        <v>91</v>
      </c>
      <c r="S959" s="1" t="s">
        <v>1096</v>
      </c>
    </row>
    <row r="960" spans="1:19" hidden="1" x14ac:dyDescent="0.35">
      <c r="A960" s="4">
        <v>44788</v>
      </c>
      <c r="B960" s="5">
        <f t="shared" si="203"/>
        <v>8</v>
      </c>
      <c r="C960" s="5">
        <f t="shared" si="204"/>
        <v>2022</v>
      </c>
      <c r="D960" s="5" t="s">
        <v>911</v>
      </c>
      <c r="E960" s="1" t="s">
        <v>22</v>
      </c>
      <c r="F960" s="1" t="s">
        <v>23</v>
      </c>
      <c r="G960" s="11" t="s">
        <v>914</v>
      </c>
      <c r="H960" s="5">
        <v>1</v>
      </c>
      <c r="I960" s="5" t="s">
        <v>50</v>
      </c>
      <c r="J960" s="5">
        <v>120</v>
      </c>
      <c r="K960" s="4">
        <f t="shared" si="198"/>
        <v>44908</v>
      </c>
      <c r="L960" s="5">
        <f t="shared" ref="L960" si="205">MONTH(K960)</f>
        <v>12</v>
      </c>
      <c r="M960" s="5">
        <f t="shared" ref="M960" si="206">YEAR(K960)</f>
        <v>2022</v>
      </c>
      <c r="N960" s="6">
        <v>390</v>
      </c>
      <c r="O960" s="6">
        <f t="shared" si="202"/>
        <v>-390</v>
      </c>
      <c r="P960" s="6">
        <f t="shared" si="182"/>
        <v>0</v>
      </c>
      <c r="Q960" s="7">
        <f t="shared" si="179"/>
        <v>1716131.5500000005</v>
      </c>
      <c r="R960" s="5" t="s">
        <v>91</v>
      </c>
      <c r="S960" s="1" t="s">
        <v>1096</v>
      </c>
    </row>
    <row r="961" spans="1:19" ht="108.5" hidden="1" x14ac:dyDescent="0.35">
      <c r="A961" s="4">
        <v>44788</v>
      </c>
      <c r="B961" s="5">
        <f t="shared" ref="B961:B971" si="207">MONTH(A961)</f>
        <v>8</v>
      </c>
      <c r="C961" s="5">
        <f t="shared" ref="C961:C971" si="208">YEAR(A961)</f>
        <v>2022</v>
      </c>
      <c r="D961" s="5" t="s">
        <v>915</v>
      </c>
      <c r="E961" s="1" t="s">
        <v>19</v>
      </c>
      <c r="F961" s="1" t="s">
        <v>20</v>
      </c>
      <c r="G961" s="11" t="s">
        <v>69</v>
      </c>
      <c r="H961" s="5">
        <v>3</v>
      </c>
      <c r="I961" s="5" t="s">
        <v>72</v>
      </c>
      <c r="J961" s="5">
        <v>45</v>
      </c>
      <c r="K961" s="4">
        <f t="shared" ref="K961:K965" si="209">A961+J961</f>
        <v>44833</v>
      </c>
      <c r="L961" s="5">
        <f t="shared" ref="L961:L965" si="210">MONTH(K961)</f>
        <v>9</v>
      </c>
      <c r="M961" s="5">
        <f t="shared" ref="M961:M965" si="211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5" t="s">
        <v>91</v>
      </c>
      <c r="S961" s="40" t="s">
        <v>1037</v>
      </c>
    </row>
    <row r="962" spans="1:19" hidden="1" x14ac:dyDescent="0.35">
      <c r="A962" s="4">
        <v>44788</v>
      </c>
      <c r="B962" s="5">
        <f t="shared" si="207"/>
        <v>8</v>
      </c>
      <c r="C962" s="5">
        <f t="shared" si="208"/>
        <v>2022</v>
      </c>
      <c r="D962" s="5" t="s">
        <v>915</v>
      </c>
      <c r="E962" s="1" t="s">
        <v>19</v>
      </c>
      <c r="F962" s="1" t="s">
        <v>20</v>
      </c>
      <c r="G962" s="11" t="s">
        <v>66</v>
      </c>
      <c r="H962" s="5">
        <v>3</v>
      </c>
      <c r="I962" s="5" t="s">
        <v>72</v>
      </c>
      <c r="J962" s="5">
        <v>45</v>
      </c>
      <c r="K962" s="4">
        <f t="shared" si="209"/>
        <v>44833</v>
      </c>
      <c r="L962" s="5">
        <f t="shared" si="210"/>
        <v>9</v>
      </c>
      <c r="M962" s="5">
        <f t="shared" si="211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5" t="s">
        <v>91</v>
      </c>
      <c r="S962" s="1" t="s">
        <v>1038</v>
      </c>
    </row>
    <row r="963" spans="1:19" hidden="1" x14ac:dyDescent="0.35">
      <c r="A963" s="4">
        <v>44788</v>
      </c>
      <c r="B963" s="5">
        <f t="shared" si="207"/>
        <v>8</v>
      </c>
      <c r="C963" s="5">
        <f t="shared" si="208"/>
        <v>2022</v>
      </c>
      <c r="D963" s="5" t="s">
        <v>915</v>
      </c>
      <c r="E963" s="1" t="s">
        <v>19</v>
      </c>
      <c r="F963" s="1" t="s">
        <v>20</v>
      </c>
      <c r="G963" s="11" t="s">
        <v>17</v>
      </c>
      <c r="H963" s="5">
        <v>6</v>
      </c>
      <c r="I963" s="5" t="s">
        <v>72</v>
      </c>
      <c r="J963" s="5">
        <v>45</v>
      </c>
      <c r="K963" s="4">
        <f t="shared" si="209"/>
        <v>44833</v>
      </c>
      <c r="L963" s="5">
        <f t="shared" si="210"/>
        <v>9</v>
      </c>
      <c r="M963" s="5">
        <f t="shared" si="211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12">SUM(Q962+N963)</f>
        <v>1723292.5500000005</v>
      </c>
      <c r="R963" s="5" t="s">
        <v>91</v>
      </c>
      <c r="S963" s="1" t="s">
        <v>1038</v>
      </c>
    </row>
    <row r="964" spans="1:19" hidden="1" x14ac:dyDescent="0.35">
      <c r="A964" s="4">
        <v>44788</v>
      </c>
      <c r="B964" s="5">
        <f t="shared" si="207"/>
        <v>8</v>
      </c>
      <c r="C964" s="5">
        <f t="shared" si="208"/>
        <v>2022</v>
      </c>
      <c r="D964" s="5" t="s">
        <v>915</v>
      </c>
      <c r="E964" s="1" t="s">
        <v>19</v>
      </c>
      <c r="F964" s="1" t="s">
        <v>20</v>
      </c>
      <c r="G964" s="11" t="s">
        <v>183</v>
      </c>
      <c r="H964" s="5">
        <v>1</v>
      </c>
      <c r="I964" s="5" t="s">
        <v>72</v>
      </c>
      <c r="J964" s="5">
        <v>45</v>
      </c>
      <c r="K964" s="4">
        <f t="shared" si="209"/>
        <v>44833</v>
      </c>
      <c r="L964" s="5">
        <f t="shared" si="210"/>
        <v>9</v>
      </c>
      <c r="M964" s="5">
        <f t="shared" si="211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12"/>
        <v>1723337.5500000005</v>
      </c>
      <c r="R964" s="5" t="s">
        <v>91</v>
      </c>
      <c r="S964" s="1" t="s">
        <v>1038</v>
      </c>
    </row>
    <row r="965" spans="1:19" hidden="1" x14ac:dyDescent="0.35">
      <c r="A965" s="4">
        <v>44788</v>
      </c>
      <c r="B965" s="5">
        <f t="shared" si="207"/>
        <v>8</v>
      </c>
      <c r="C965" s="5">
        <f t="shared" si="208"/>
        <v>2022</v>
      </c>
      <c r="D965" s="5" t="s">
        <v>915</v>
      </c>
      <c r="E965" s="1" t="s">
        <v>19</v>
      </c>
      <c r="F965" s="1" t="s">
        <v>20</v>
      </c>
      <c r="G965" s="11" t="s">
        <v>522</v>
      </c>
      <c r="H965" s="5">
        <v>1</v>
      </c>
      <c r="I965" s="5" t="s">
        <v>72</v>
      </c>
      <c r="J965" s="5">
        <v>45</v>
      </c>
      <c r="K965" s="4">
        <f t="shared" si="209"/>
        <v>44833</v>
      </c>
      <c r="L965" s="5">
        <f t="shared" si="210"/>
        <v>9</v>
      </c>
      <c r="M965" s="5">
        <f t="shared" si="211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12"/>
        <v>1723652.5500000005</v>
      </c>
      <c r="R965" s="5" t="s">
        <v>91</v>
      </c>
      <c r="S965" s="1" t="s">
        <v>1038</v>
      </c>
    </row>
    <row r="966" spans="1:19" hidden="1" x14ac:dyDescent="0.35">
      <c r="A966" s="4">
        <v>44789</v>
      </c>
      <c r="B966" s="5">
        <f t="shared" si="207"/>
        <v>8</v>
      </c>
      <c r="C966" s="5">
        <f t="shared" si="208"/>
        <v>2022</v>
      </c>
      <c r="D966" s="5" t="s">
        <v>916</v>
      </c>
      <c r="E966" s="1" t="s">
        <v>482</v>
      </c>
      <c r="F966" s="1" t="s">
        <v>499</v>
      </c>
      <c r="G966" s="11" t="s">
        <v>725</v>
      </c>
      <c r="H966" s="5">
        <v>1</v>
      </c>
      <c r="I966" s="5" t="s">
        <v>5</v>
      </c>
      <c r="J966" s="5">
        <v>0</v>
      </c>
      <c r="K966" s="4">
        <f t="shared" ref="K966:K969" si="213">A966+J966</f>
        <v>44789</v>
      </c>
      <c r="L966" s="5">
        <f t="shared" ref="L966:L969" si="214">MONTH(K966)</f>
        <v>8</v>
      </c>
      <c r="M966" s="5">
        <f t="shared" ref="M966:M969" si="215">YEAR(K966)</f>
        <v>2022</v>
      </c>
      <c r="N966" s="6">
        <v>2002</v>
      </c>
      <c r="O966" s="6">
        <f t="shared" ref="O966:O977" si="216">-N966</f>
        <v>-2002</v>
      </c>
      <c r="P966" s="6">
        <f t="shared" si="182"/>
        <v>0</v>
      </c>
      <c r="Q966" s="7">
        <f t="shared" si="212"/>
        <v>1725654.5500000005</v>
      </c>
      <c r="R966" s="5" t="s">
        <v>5</v>
      </c>
      <c r="S966" s="1" t="s">
        <v>1034</v>
      </c>
    </row>
    <row r="967" spans="1:19" hidden="1" x14ac:dyDescent="0.35">
      <c r="A967" s="4">
        <v>44789</v>
      </c>
      <c r="B967" s="5">
        <f t="shared" si="207"/>
        <v>8</v>
      </c>
      <c r="C967" s="5">
        <f t="shared" si="208"/>
        <v>2022</v>
      </c>
      <c r="D967" s="5" t="s">
        <v>916</v>
      </c>
      <c r="E967" s="1" t="s">
        <v>482</v>
      </c>
      <c r="F967" s="1" t="s">
        <v>499</v>
      </c>
      <c r="G967" s="11" t="s">
        <v>917</v>
      </c>
      <c r="H967" s="5">
        <v>3</v>
      </c>
      <c r="I967" s="5" t="s">
        <v>5</v>
      </c>
      <c r="J967" s="5">
        <v>0</v>
      </c>
      <c r="K967" s="4">
        <f t="shared" si="213"/>
        <v>44789</v>
      </c>
      <c r="L967" s="5">
        <f t="shared" si="214"/>
        <v>8</v>
      </c>
      <c r="M967" s="5">
        <f t="shared" si="215"/>
        <v>2022</v>
      </c>
      <c r="N967" s="6">
        <v>1054.5</v>
      </c>
      <c r="O967" s="6">
        <f t="shared" si="216"/>
        <v>-1054.5</v>
      </c>
      <c r="P967" s="6">
        <f t="shared" si="182"/>
        <v>0</v>
      </c>
      <c r="Q967" s="7">
        <f t="shared" si="212"/>
        <v>1726709.0500000005</v>
      </c>
      <c r="R967" s="5" t="s">
        <v>5</v>
      </c>
      <c r="S967" s="1" t="s">
        <v>1034</v>
      </c>
    </row>
    <row r="968" spans="1:19" hidden="1" x14ac:dyDescent="0.35">
      <c r="A968" s="4">
        <v>44789</v>
      </c>
      <c r="B968" s="5">
        <f t="shared" si="207"/>
        <v>8</v>
      </c>
      <c r="C968" s="5">
        <f t="shared" si="208"/>
        <v>2022</v>
      </c>
      <c r="D968" s="5" t="s">
        <v>916</v>
      </c>
      <c r="E968" s="1" t="s">
        <v>482</v>
      </c>
      <c r="F968" s="1" t="s">
        <v>499</v>
      </c>
      <c r="G968" s="11" t="s">
        <v>675</v>
      </c>
      <c r="H968" s="5">
        <v>1</v>
      </c>
      <c r="I968" s="5" t="s">
        <v>5</v>
      </c>
      <c r="J968" s="5">
        <v>0</v>
      </c>
      <c r="K968" s="4">
        <f t="shared" si="213"/>
        <v>44789</v>
      </c>
      <c r="L968" s="5">
        <f t="shared" si="214"/>
        <v>8</v>
      </c>
      <c r="M968" s="5">
        <f t="shared" si="215"/>
        <v>2022</v>
      </c>
      <c r="N968" s="6">
        <v>90</v>
      </c>
      <c r="O968" s="6">
        <f t="shared" si="216"/>
        <v>-90</v>
      </c>
      <c r="P968" s="6">
        <f t="shared" si="182"/>
        <v>0</v>
      </c>
      <c r="Q968" s="7">
        <f t="shared" si="212"/>
        <v>1726799.0500000005</v>
      </c>
      <c r="R968" s="5" t="s">
        <v>5</v>
      </c>
      <c r="S968" s="1" t="s">
        <v>1034</v>
      </c>
    </row>
    <row r="969" spans="1:19" hidden="1" x14ac:dyDescent="0.35">
      <c r="A969" s="4">
        <v>44789</v>
      </c>
      <c r="B969" s="5">
        <f t="shared" si="207"/>
        <v>8</v>
      </c>
      <c r="C969" s="5">
        <f t="shared" si="208"/>
        <v>2022</v>
      </c>
      <c r="D969" s="5" t="s">
        <v>916</v>
      </c>
      <c r="E969" s="1" t="s">
        <v>482</v>
      </c>
      <c r="F969" s="1" t="s">
        <v>499</v>
      </c>
      <c r="G969" s="11" t="s">
        <v>66</v>
      </c>
      <c r="H969" s="5">
        <v>5</v>
      </c>
      <c r="I969" s="5" t="s">
        <v>5</v>
      </c>
      <c r="J969" s="5">
        <v>0</v>
      </c>
      <c r="K969" s="4">
        <f t="shared" si="213"/>
        <v>44789</v>
      </c>
      <c r="L969" s="5">
        <f t="shared" si="214"/>
        <v>8</v>
      </c>
      <c r="M969" s="5">
        <f t="shared" si="215"/>
        <v>2022</v>
      </c>
      <c r="N969" s="6">
        <v>312.5</v>
      </c>
      <c r="O969" s="6">
        <f t="shared" si="216"/>
        <v>-312.5</v>
      </c>
      <c r="P969" s="6">
        <f t="shared" si="182"/>
        <v>0</v>
      </c>
      <c r="Q969" s="7">
        <f t="shared" si="212"/>
        <v>1727111.5500000005</v>
      </c>
      <c r="R969" s="5" t="s">
        <v>5</v>
      </c>
      <c r="S969" s="1" t="s">
        <v>1034</v>
      </c>
    </row>
    <row r="970" spans="1:19" hidden="1" x14ac:dyDescent="0.35">
      <c r="A970" s="4">
        <v>44796</v>
      </c>
      <c r="B970" s="5">
        <f t="shared" si="207"/>
        <v>8</v>
      </c>
      <c r="C970" s="5">
        <f t="shared" si="208"/>
        <v>2022</v>
      </c>
      <c r="D970" s="5" t="s">
        <v>918</v>
      </c>
      <c r="E970" s="1" t="s">
        <v>869</v>
      </c>
      <c r="F970" s="1" t="s">
        <v>868</v>
      </c>
      <c r="G970" s="11" t="s">
        <v>725</v>
      </c>
      <c r="H970" s="5">
        <v>2</v>
      </c>
      <c r="I970" s="5" t="s">
        <v>5</v>
      </c>
      <c r="J970" s="5">
        <v>0</v>
      </c>
      <c r="K970" s="4">
        <f t="shared" ref="K970:K973" si="217">A970+J970</f>
        <v>44796</v>
      </c>
      <c r="L970" s="5">
        <f t="shared" ref="L970:L973" si="218">MONTH(K970)</f>
        <v>8</v>
      </c>
      <c r="M970" s="5">
        <f t="shared" ref="M970:M973" si="219">YEAR(K970)</f>
        <v>2022</v>
      </c>
      <c r="N970" s="6">
        <v>4004</v>
      </c>
      <c r="O970" s="6">
        <f t="shared" si="216"/>
        <v>-4004</v>
      </c>
      <c r="P970" s="6">
        <f t="shared" ref="P970:P977" si="220">SUM(N970+O970)</f>
        <v>0</v>
      </c>
      <c r="Q970" s="7">
        <f t="shared" ref="Q970:Q977" si="221">SUM(Q969+N970)</f>
        <v>1731115.5500000005</v>
      </c>
      <c r="R970" s="5" t="s">
        <v>5</v>
      </c>
      <c r="S970" s="1" t="s">
        <v>1042</v>
      </c>
    </row>
    <row r="971" spans="1:19" hidden="1" x14ac:dyDescent="0.35">
      <c r="A971" s="4">
        <v>44796</v>
      </c>
      <c r="B971" s="5">
        <f t="shared" si="207"/>
        <v>8</v>
      </c>
      <c r="C971" s="5">
        <f t="shared" si="208"/>
        <v>2022</v>
      </c>
      <c r="D971" s="5" t="s">
        <v>918</v>
      </c>
      <c r="E971" s="1" t="s">
        <v>869</v>
      </c>
      <c r="F971" s="1" t="s">
        <v>868</v>
      </c>
      <c r="G971" s="11" t="s">
        <v>903</v>
      </c>
      <c r="H971" s="5">
        <v>4</v>
      </c>
      <c r="I971" s="5" t="s">
        <v>5</v>
      </c>
      <c r="J971" s="5">
        <v>0</v>
      </c>
      <c r="K971" s="4">
        <f t="shared" si="217"/>
        <v>44796</v>
      </c>
      <c r="L971" s="5">
        <f t="shared" si="218"/>
        <v>8</v>
      </c>
      <c r="M971" s="5">
        <f t="shared" si="219"/>
        <v>2022</v>
      </c>
      <c r="N971" s="6">
        <v>640</v>
      </c>
      <c r="O971" s="6">
        <f t="shared" si="216"/>
        <v>-640</v>
      </c>
      <c r="P971" s="6">
        <f t="shared" si="220"/>
        <v>0</v>
      </c>
      <c r="Q971" s="7">
        <f t="shared" si="221"/>
        <v>1731755.5500000005</v>
      </c>
      <c r="R971" s="5" t="s">
        <v>5</v>
      </c>
      <c r="S971" s="1" t="s">
        <v>1042</v>
      </c>
    </row>
    <row r="972" spans="1:19" hidden="1" x14ac:dyDescent="0.35">
      <c r="A972" s="4">
        <v>44796</v>
      </c>
      <c r="B972" s="5">
        <f t="shared" ref="B972:B973" si="222">MONTH(A972)</f>
        <v>8</v>
      </c>
      <c r="C972" s="5">
        <f t="shared" ref="C972:C973" si="223">YEAR(A972)</f>
        <v>2022</v>
      </c>
      <c r="D972" s="5" t="s">
        <v>918</v>
      </c>
      <c r="E972" s="1" t="s">
        <v>869</v>
      </c>
      <c r="F972" s="1" t="s">
        <v>868</v>
      </c>
      <c r="G972" s="11" t="s">
        <v>675</v>
      </c>
      <c r="H972" s="5">
        <v>2</v>
      </c>
      <c r="I972" s="5" t="s">
        <v>5</v>
      </c>
      <c r="J972" s="5">
        <v>0</v>
      </c>
      <c r="K972" s="4">
        <f t="shared" si="217"/>
        <v>44796</v>
      </c>
      <c r="L972" s="5">
        <f t="shared" si="218"/>
        <v>8</v>
      </c>
      <c r="M972" s="5">
        <f t="shared" si="219"/>
        <v>2022</v>
      </c>
      <c r="N972" s="6">
        <v>180</v>
      </c>
      <c r="O972" s="6">
        <f t="shared" si="216"/>
        <v>-180</v>
      </c>
      <c r="P972" s="6">
        <f t="shared" si="220"/>
        <v>0</v>
      </c>
      <c r="Q972" s="7">
        <f t="shared" si="221"/>
        <v>1731935.5500000005</v>
      </c>
      <c r="R972" s="5" t="s">
        <v>5</v>
      </c>
      <c r="S972" s="1" t="s">
        <v>1042</v>
      </c>
    </row>
    <row r="973" spans="1:19" hidden="1" x14ac:dyDescent="0.35">
      <c r="A973" s="4">
        <v>44796</v>
      </c>
      <c r="B973" s="5">
        <f t="shared" si="222"/>
        <v>8</v>
      </c>
      <c r="C973" s="5">
        <f t="shared" si="223"/>
        <v>2022</v>
      </c>
      <c r="D973" s="5" t="s">
        <v>918</v>
      </c>
      <c r="E973" s="1" t="s">
        <v>869</v>
      </c>
      <c r="F973" s="1" t="s">
        <v>868</v>
      </c>
      <c r="G973" s="11" t="s">
        <v>874</v>
      </c>
      <c r="H973" s="5">
        <v>4</v>
      </c>
      <c r="I973" s="5" t="s">
        <v>5</v>
      </c>
      <c r="J973" s="5">
        <v>0</v>
      </c>
      <c r="K973" s="4">
        <f t="shared" si="217"/>
        <v>44796</v>
      </c>
      <c r="L973" s="5">
        <f t="shared" si="218"/>
        <v>8</v>
      </c>
      <c r="M973" s="5">
        <f t="shared" si="219"/>
        <v>2022</v>
      </c>
      <c r="N973" s="6">
        <v>1016</v>
      </c>
      <c r="O973" s="6">
        <f t="shared" si="216"/>
        <v>-1016</v>
      </c>
      <c r="P973" s="6">
        <f t="shared" si="220"/>
        <v>0</v>
      </c>
      <c r="Q973" s="7">
        <f t="shared" si="221"/>
        <v>1732951.5500000005</v>
      </c>
      <c r="R973" s="5" t="s">
        <v>5</v>
      </c>
      <c r="S973" s="1" t="s">
        <v>1042</v>
      </c>
    </row>
    <row r="974" spans="1:19" hidden="1" x14ac:dyDescent="0.35">
      <c r="A974" s="4">
        <v>44796</v>
      </c>
      <c r="B974" s="5">
        <f t="shared" ref="B974:B977" si="224">MONTH(A974)</f>
        <v>8</v>
      </c>
      <c r="C974" s="5">
        <f t="shared" ref="C974:C977" si="225">YEAR(A974)</f>
        <v>2022</v>
      </c>
      <c r="D974" s="5" t="s">
        <v>919</v>
      </c>
      <c r="E974" s="1" t="s">
        <v>415</v>
      </c>
      <c r="F974" s="1" t="s">
        <v>416</v>
      </c>
      <c r="G974" s="11" t="s">
        <v>728</v>
      </c>
      <c r="H974" s="5">
        <v>2</v>
      </c>
      <c r="I974" s="5" t="s">
        <v>5</v>
      </c>
      <c r="J974" s="5">
        <v>0</v>
      </c>
      <c r="K974" s="4">
        <f t="shared" ref="K974:K977" si="226">A974+J974</f>
        <v>44796</v>
      </c>
      <c r="L974" s="5">
        <f t="shared" ref="L974:L977" si="227">MONTH(K974)</f>
        <v>8</v>
      </c>
      <c r="M974" s="5">
        <f t="shared" ref="M974:M977" si="228">YEAR(K974)</f>
        <v>2022</v>
      </c>
      <c r="N974" s="6">
        <v>4092</v>
      </c>
      <c r="O974" s="6">
        <f t="shared" si="216"/>
        <v>-4092</v>
      </c>
      <c r="P974" s="6">
        <f t="shared" si="220"/>
        <v>0</v>
      </c>
      <c r="Q974" s="7">
        <f t="shared" si="221"/>
        <v>1737043.5500000005</v>
      </c>
      <c r="R974" s="5" t="s">
        <v>5</v>
      </c>
      <c r="S974" s="1" t="s">
        <v>1218</v>
      </c>
    </row>
    <row r="975" spans="1:19" hidden="1" x14ac:dyDescent="0.35">
      <c r="A975" s="4">
        <v>44796</v>
      </c>
      <c r="B975" s="5">
        <f t="shared" si="224"/>
        <v>8</v>
      </c>
      <c r="C975" s="5">
        <f t="shared" si="225"/>
        <v>2022</v>
      </c>
      <c r="D975" s="5" t="s">
        <v>919</v>
      </c>
      <c r="E975" s="1" t="s">
        <v>415</v>
      </c>
      <c r="F975" s="1" t="s">
        <v>416</v>
      </c>
      <c r="G975" s="11" t="s">
        <v>917</v>
      </c>
      <c r="H975" s="5">
        <v>5</v>
      </c>
      <c r="I975" s="5" t="s">
        <v>5</v>
      </c>
      <c r="J975" s="5">
        <v>0</v>
      </c>
      <c r="K975" s="4">
        <f t="shared" si="226"/>
        <v>44796</v>
      </c>
      <c r="L975" s="5">
        <f t="shared" si="227"/>
        <v>8</v>
      </c>
      <c r="M975" s="5">
        <f t="shared" si="228"/>
        <v>2022</v>
      </c>
      <c r="N975" s="6">
        <v>1757.5</v>
      </c>
      <c r="O975" s="6">
        <f t="shared" si="216"/>
        <v>-1757.5</v>
      </c>
      <c r="P975" s="6">
        <f t="shared" si="220"/>
        <v>0</v>
      </c>
      <c r="Q975" s="7">
        <f t="shared" si="221"/>
        <v>1738801.0500000005</v>
      </c>
      <c r="R975" s="5" t="s">
        <v>5</v>
      </c>
      <c r="S975" s="1" t="s">
        <v>1218</v>
      </c>
    </row>
    <row r="976" spans="1:19" hidden="1" x14ac:dyDescent="0.35">
      <c r="A976" s="4">
        <v>44796</v>
      </c>
      <c r="B976" s="5">
        <f t="shared" si="224"/>
        <v>8</v>
      </c>
      <c r="C976" s="5">
        <f t="shared" si="225"/>
        <v>2022</v>
      </c>
      <c r="D976" s="5" t="s">
        <v>919</v>
      </c>
      <c r="E976" s="1" t="s">
        <v>415</v>
      </c>
      <c r="F976" s="1" t="s">
        <v>416</v>
      </c>
      <c r="G976" s="11" t="s">
        <v>787</v>
      </c>
      <c r="H976" s="5">
        <v>3</v>
      </c>
      <c r="I976" s="5" t="s">
        <v>5</v>
      </c>
      <c r="J976" s="5">
        <v>0</v>
      </c>
      <c r="K976" s="4">
        <f t="shared" si="226"/>
        <v>44796</v>
      </c>
      <c r="L976" s="5">
        <f t="shared" si="227"/>
        <v>8</v>
      </c>
      <c r="M976" s="5">
        <f t="shared" si="228"/>
        <v>2022</v>
      </c>
      <c r="N976" s="6">
        <v>864</v>
      </c>
      <c r="O976" s="6">
        <f t="shared" si="216"/>
        <v>-864</v>
      </c>
      <c r="P976" s="6">
        <f t="shared" si="220"/>
        <v>0</v>
      </c>
      <c r="Q976" s="7">
        <f t="shared" si="221"/>
        <v>1739665.0500000005</v>
      </c>
      <c r="R976" s="5" t="s">
        <v>5</v>
      </c>
      <c r="S976" s="1" t="s">
        <v>1218</v>
      </c>
    </row>
    <row r="977" spans="1:19" hidden="1" x14ac:dyDescent="0.35">
      <c r="A977" s="4">
        <v>44796</v>
      </c>
      <c r="B977" s="5">
        <f t="shared" si="224"/>
        <v>8</v>
      </c>
      <c r="C977" s="5">
        <f t="shared" si="225"/>
        <v>2022</v>
      </c>
      <c r="D977" s="5" t="s">
        <v>919</v>
      </c>
      <c r="E977" s="1" t="s">
        <v>415</v>
      </c>
      <c r="F977" s="1" t="s">
        <v>416</v>
      </c>
      <c r="G977" s="11" t="s">
        <v>800</v>
      </c>
      <c r="H977" s="5">
        <v>2</v>
      </c>
      <c r="I977" s="5" t="s">
        <v>5</v>
      </c>
      <c r="J977" s="5">
        <v>0</v>
      </c>
      <c r="K977" s="4">
        <f t="shared" si="226"/>
        <v>44796</v>
      </c>
      <c r="L977" s="5">
        <f t="shared" si="227"/>
        <v>8</v>
      </c>
      <c r="M977" s="5">
        <f t="shared" si="228"/>
        <v>2022</v>
      </c>
      <c r="N977" s="6">
        <v>125</v>
      </c>
      <c r="O977" s="6">
        <f t="shared" si="216"/>
        <v>-125</v>
      </c>
      <c r="P977" s="6">
        <f t="shared" si="220"/>
        <v>0</v>
      </c>
      <c r="Q977" s="7">
        <f t="shared" si="221"/>
        <v>1739790.0500000005</v>
      </c>
      <c r="R977" s="5" t="s">
        <v>5</v>
      </c>
      <c r="S977" s="1" t="s">
        <v>1218</v>
      </c>
    </row>
    <row r="978" spans="1:19" hidden="1" x14ac:dyDescent="0.35">
      <c r="A978" s="4">
        <v>44796</v>
      </c>
      <c r="B978" s="5">
        <f t="shared" ref="B978:B985" si="229">MONTH(A978)</f>
        <v>8</v>
      </c>
      <c r="C978" s="5">
        <f t="shared" ref="C978:C985" si="230">YEAR(A978)</f>
        <v>2022</v>
      </c>
      <c r="D978" s="5" t="s">
        <v>920</v>
      </c>
      <c r="E978" s="1" t="s">
        <v>61</v>
      </c>
      <c r="F978" s="1" t="s">
        <v>60</v>
      </c>
      <c r="G978" s="11" t="s">
        <v>874</v>
      </c>
      <c r="H978" s="5">
        <v>3</v>
      </c>
      <c r="I978" s="5" t="s">
        <v>51</v>
      </c>
      <c r="J978" s="5">
        <v>60</v>
      </c>
      <c r="K978" s="4">
        <f t="shared" ref="K978:K987" si="231">A978+J978</f>
        <v>44856</v>
      </c>
      <c r="L978" s="5">
        <f t="shared" ref="L978:L987" si="232">MONTH(K978)</f>
        <v>10</v>
      </c>
      <c r="M978" s="5">
        <f t="shared" ref="M978:M987" si="233">YEAR(K978)</f>
        <v>2022</v>
      </c>
      <c r="N978" s="6">
        <v>762</v>
      </c>
      <c r="O978" s="6">
        <f>-N978</f>
        <v>-762</v>
      </c>
      <c r="P978" s="6">
        <f t="shared" ref="P978:P987" si="234">SUM(N978+O978)</f>
        <v>0</v>
      </c>
      <c r="Q978" s="7">
        <f t="shared" ref="Q978:Q987" si="235">SUM(Q977+N978)</f>
        <v>1740552.0500000005</v>
      </c>
      <c r="R978" s="5" t="s">
        <v>91</v>
      </c>
      <c r="S978" s="1" t="s">
        <v>1234</v>
      </c>
    </row>
    <row r="979" spans="1:19" hidden="1" x14ac:dyDescent="0.35">
      <c r="A979" s="4">
        <v>44798</v>
      </c>
      <c r="B979" s="5">
        <f t="shared" si="229"/>
        <v>8</v>
      </c>
      <c r="C979" s="5">
        <f t="shared" si="230"/>
        <v>2022</v>
      </c>
      <c r="D979" s="5" t="s">
        <v>921</v>
      </c>
      <c r="E979" s="1" t="s">
        <v>63</v>
      </c>
      <c r="F979" s="1" t="s">
        <v>64</v>
      </c>
      <c r="G979" s="11" t="s">
        <v>731</v>
      </c>
      <c r="H979" s="5">
        <v>6</v>
      </c>
      <c r="I979" s="5" t="s">
        <v>50</v>
      </c>
      <c r="J979" s="5">
        <v>120</v>
      </c>
      <c r="K979" s="4">
        <f t="shared" si="231"/>
        <v>44918</v>
      </c>
      <c r="L979" s="5">
        <f t="shared" si="232"/>
        <v>12</v>
      </c>
      <c r="M979" s="5">
        <f t="shared" si="233"/>
        <v>2022</v>
      </c>
      <c r="N979" s="6">
        <v>11616</v>
      </c>
      <c r="O979" s="6">
        <f t="shared" ref="O979:O983" si="236">-N979</f>
        <v>-11616</v>
      </c>
      <c r="P979" s="6">
        <f t="shared" si="234"/>
        <v>0</v>
      </c>
      <c r="Q979" s="7">
        <f t="shared" si="235"/>
        <v>1752168.0500000005</v>
      </c>
      <c r="R979" s="5" t="s">
        <v>91</v>
      </c>
      <c r="S979" s="1" t="s">
        <v>1104</v>
      </c>
    </row>
    <row r="980" spans="1:19" hidden="1" x14ac:dyDescent="0.35">
      <c r="A980" s="4">
        <v>44798</v>
      </c>
      <c r="B980" s="5">
        <f t="shared" si="229"/>
        <v>8</v>
      </c>
      <c r="C980" s="5">
        <f t="shared" si="230"/>
        <v>2022</v>
      </c>
      <c r="D980" s="5" t="s">
        <v>921</v>
      </c>
      <c r="E980" s="1" t="s">
        <v>63</v>
      </c>
      <c r="F980" s="1" t="s">
        <v>64</v>
      </c>
      <c r="G980" s="11" t="s">
        <v>922</v>
      </c>
      <c r="H980" s="5">
        <v>10</v>
      </c>
      <c r="I980" s="5" t="s">
        <v>50</v>
      </c>
      <c r="J980" s="5">
        <v>120</v>
      </c>
      <c r="K980" s="4">
        <f t="shared" si="231"/>
        <v>44918</v>
      </c>
      <c r="L980" s="5">
        <f t="shared" si="232"/>
        <v>12</v>
      </c>
      <c r="M980" s="5">
        <f t="shared" si="233"/>
        <v>2022</v>
      </c>
      <c r="N980" s="6">
        <v>2670</v>
      </c>
      <c r="O980" s="6">
        <f t="shared" si="236"/>
        <v>-2670</v>
      </c>
      <c r="P980" s="6">
        <f t="shared" si="234"/>
        <v>0</v>
      </c>
      <c r="Q980" s="7">
        <f t="shared" si="235"/>
        <v>1754838.0500000005</v>
      </c>
      <c r="R980" s="5" t="s">
        <v>91</v>
      </c>
      <c r="S980" s="1" t="s">
        <v>1104</v>
      </c>
    </row>
    <row r="981" spans="1:19" hidden="1" x14ac:dyDescent="0.35">
      <c r="A981" s="4">
        <v>44798</v>
      </c>
      <c r="B981" s="5">
        <f t="shared" si="229"/>
        <v>8</v>
      </c>
      <c r="C981" s="5">
        <f t="shared" si="230"/>
        <v>2022</v>
      </c>
      <c r="D981" s="5" t="s">
        <v>921</v>
      </c>
      <c r="E981" s="1" t="s">
        <v>63</v>
      </c>
      <c r="F981" s="1" t="s">
        <v>64</v>
      </c>
      <c r="G981" s="11" t="s">
        <v>800</v>
      </c>
      <c r="H981" s="5">
        <v>10</v>
      </c>
      <c r="I981" s="5" t="s">
        <v>50</v>
      </c>
      <c r="J981" s="5">
        <v>120</v>
      </c>
      <c r="K981" s="4">
        <f t="shared" si="231"/>
        <v>44918</v>
      </c>
      <c r="L981" s="5">
        <f t="shared" si="232"/>
        <v>12</v>
      </c>
      <c r="M981" s="5">
        <f t="shared" si="233"/>
        <v>2022</v>
      </c>
      <c r="N981" s="6">
        <v>550</v>
      </c>
      <c r="O981" s="6">
        <f t="shared" si="236"/>
        <v>-550</v>
      </c>
      <c r="P981" s="6">
        <f t="shared" si="234"/>
        <v>0</v>
      </c>
      <c r="Q981" s="7">
        <f t="shared" si="235"/>
        <v>1755388.0500000005</v>
      </c>
      <c r="R981" s="5" t="s">
        <v>91</v>
      </c>
      <c r="S981" s="1" t="s">
        <v>1104</v>
      </c>
    </row>
    <row r="982" spans="1:19" hidden="1" x14ac:dyDescent="0.35">
      <c r="A982" s="4">
        <v>44798</v>
      </c>
      <c r="B982" s="5">
        <f t="shared" si="229"/>
        <v>8</v>
      </c>
      <c r="C982" s="5">
        <f t="shared" si="230"/>
        <v>2022</v>
      </c>
      <c r="D982" s="5" t="s">
        <v>921</v>
      </c>
      <c r="E982" s="1" t="s">
        <v>63</v>
      </c>
      <c r="F982" s="1" t="s">
        <v>64</v>
      </c>
      <c r="G982" s="11" t="s">
        <v>796</v>
      </c>
      <c r="H982" s="5">
        <v>1</v>
      </c>
      <c r="I982" s="5" t="s">
        <v>50</v>
      </c>
      <c r="J982" s="5">
        <v>120</v>
      </c>
      <c r="K982" s="4">
        <f t="shared" si="231"/>
        <v>44918</v>
      </c>
      <c r="L982" s="5">
        <f t="shared" si="232"/>
        <v>12</v>
      </c>
      <c r="M982" s="5">
        <f t="shared" si="233"/>
        <v>2022</v>
      </c>
      <c r="N982" s="6">
        <v>440</v>
      </c>
      <c r="O982" s="6">
        <f t="shared" si="236"/>
        <v>-440</v>
      </c>
      <c r="P982" s="6">
        <f t="shared" si="234"/>
        <v>0</v>
      </c>
      <c r="Q982" s="7">
        <f t="shared" si="235"/>
        <v>1755828.0500000005</v>
      </c>
      <c r="R982" s="5" t="s">
        <v>91</v>
      </c>
      <c r="S982" s="1" t="s">
        <v>1104</v>
      </c>
    </row>
    <row r="983" spans="1:19" hidden="1" x14ac:dyDescent="0.35">
      <c r="A983" s="4">
        <v>44798</v>
      </c>
      <c r="B983" s="5">
        <f t="shared" si="229"/>
        <v>8</v>
      </c>
      <c r="C983" s="5">
        <f t="shared" si="230"/>
        <v>2022</v>
      </c>
      <c r="D983" s="5" t="s">
        <v>921</v>
      </c>
      <c r="E983" s="1" t="s">
        <v>63</v>
      </c>
      <c r="F983" s="1" t="s">
        <v>64</v>
      </c>
      <c r="G983" s="11" t="s">
        <v>623</v>
      </c>
      <c r="H983" s="5">
        <v>1</v>
      </c>
      <c r="I983" s="5" t="s">
        <v>50</v>
      </c>
      <c r="J983" s="5">
        <v>120</v>
      </c>
      <c r="K983" s="4">
        <f t="shared" si="231"/>
        <v>44918</v>
      </c>
      <c r="L983" s="5">
        <f t="shared" si="232"/>
        <v>12</v>
      </c>
      <c r="M983" s="5">
        <f t="shared" si="233"/>
        <v>2022</v>
      </c>
      <c r="N983" s="6">
        <v>395</v>
      </c>
      <c r="O983" s="6">
        <f t="shared" si="236"/>
        <v>-395</v>
      </c>
      <c r="P983" s="6">
        <f t="shared" si="234"/>
        <v>0</v>
      </c>
      <c r="Q983" s="7">
        <f t="shared" si="235"/>
        <v>1756223.0500000005</v>
      </c>
      <c r="R983" s="5" t="s">
        <v>91</v>
      </c>
      <c r="S983" s="1" t="s">
        <v>1104</v>
      </c>
    </row>
    <row r="984" spans="1:19" hidden="1" x14ac:dyDescent="0.35">
      <c r="A984" s="4">
        <v>44798</v>
      </c>
      <c r="B984" s="5">
        <f t="shared" si="229"/>
        <v>8</v>
      </c>
      <c r="C984" s="5">
        <f t="shared" si="230"/>
        <v>2022</v>
      </c>
      <c r="D984" s="5" t="s">
        <v>923</v>
      </c>
      <c r="E984" s="1" t="s">
        <v>869</v>
      </c>
      <c r="F984" s="1" t="s">
        <v>868</v>
      </c>
      <c r="G984" s="11" t="s">
        <v>725</v>
      </c>
      <c r="H984" s="5">
        <v>3</v>
      </c>
      <c r="I984" s="5" t="s">
        <v>5</v>
      </c>
      <c r="J984" s="5">
        <v>0</v>
      </c>
      <c r="K984" s="4">
        <f>A984+J984</f>
        <v>44798</v>
      </c>
      <c r="L984" s="5">
        <f t="shared" si="232"/>
        <v>8</v>
      </c>
      <c r="M984" s="5">
        <f t="shared" si="233"/>
        <v>2022</v>
      </c>
      <c r="N984" s="6">
        <v>6006</v>
      </c>
      <c r="O984" s="6">
        <f t="shared" ref="O984" si="237">-N984</f>
        <v>-6006</v>
      </c>
      <c r="P984" s="6">
        <f t="shared" si="234"/>
        <v>0</v>
      </c>
      <c r="Q984" s="7">
        <f t="shared" si="235"/>
        <v>1762229.0500000005</v>
      </c>
      <c r="R984" s="5" t="s">
        <v>5</v>
      </c>
      <c r="S984" s="1" t="s">
        <v>1042</v>
      </c>
    </row>
    <row r="985" spans="1:19" x14ac:dyDescent="0.35">
      <c r="A985" s="4">
        <v>44798</v>
      </c>
      <c r="B985" s="5">
        <f t="shared" si="229"/>
        <v>8</v>
      </c>
      <c r="C985" s="5">
        <f t="shared" si="230"/>
        <v>2022</v>
      </c>
      <c r="D985" s="5" t="s">
        <v>924</v>
      </c>
      <c r="E985" s="1" t="s">
        <v>406</v>
      </c>
      <c r="F985" s="1" t="s">
        <v>407</v>
      </c>
      <c r="G985" s="11" t="s">
        <v>728</v>
      </c>
      <c r="H985" s="5">
        <v>2</v>
      </c>
      <c r="I985" s="5" t="s">
        <v>5</v>
      </c>
      <c r="J985" s="5">
        <v>0</v>
      </c>
      <c r="K985" s="4">
        <f>A985+J985</f>
        <v>44798</v>
      </c>
      <c r="L985" s="5">
        <f t="shared" si="232"/>
        <v>8</v>
      </c>
      <c r="M985" s="5">
        <f t="shared" si="233"/>
        <v>2022</v>
      </c>
      <c r="N985" s="6">
        <v>4092</v>
      </c>
      <c r="O985" s="6">
        <f>-3000-1000-92</f>
        <v>-4092</v>
      </c>
      <c r="P985" s="6">
        <f t="shared" si="234"/>
        <v>0</v>
      </c>
      <c r="Q985" s="7">
        <f t="shared" si="235"/>
        <v>1766321.0500000005</v>
      </c>
      <c r="R985" s="5" t="s">
        <v>5</v>
      </c>
      <c r="S985" s="1" t="s">
        <v>1027</v>
      </c>
    </row>
    <row r="986" spans="1:19" x14ac:dyDescent="0.35">
      <c r="A986" s="4">
        <v>44798</v>
      </c>
      <c r="B986" s="5">
        <f t="shared" ref="B986:B987" si="238">MONTH(A986)</f>
        <v>8</v>
      </c>
      <c r="C986" s="5">
        <f t="shared" ref="C986:C987" si="239">YEAR(A986)</f>
        <v>2022</v>
      </c>
      <c r="D986" s="5" t="s">
        <v>924</v>
      </c>
      <c r="E986" s="1" t="s">
        <v>406</v>
      </c>
      <c r="F986" s="1" t="s">
        <v>407</v>
      </c>
      <c r="G986" s="11" t="s">
        <v>901</v>
      </c>
      <c r="H986" s="5">
        <v>2</v>
      </c>
      <c r="I986" s="5" t="s">
        <v>5</v>
      </c>
      <c r="J986" s="5">
        <v>0</v>
      </c>
      <c r="K986" s="4">
        <f t="shared" si="231"/>
        <v>44798</v>
      </c>
      <c r="L986" s="5">
        <f t="shared" si="232"/>
        <v>8</v>
      </c>
      <c r="M986" s="5">
        <f t="shared" si="233"/>
        <v>2022</v>
      </c>
      <c r="N986" s="6">
        <v>1299.8</v>
      </c>
      <c r="O986" s="6">
        <f>-908-391.8</f>
        <v>-1299.8</v>
      </c>
      <c r="P986" s="6">
        <f t="shared" si="234"/>
        <v>0</v>
      </c>
      <c r="Q986" s="7">
        <f t="shared" si="235"/>
        <v>1767620.8500000006</v>
      </c>
      <c r="R986" s="5" t="s">
        <v>5</v>
      </c>
      <c r="S986" s="1" t="s">
        <v>1028</v>
      </c>
    </row>
    <row r="987" spans="1:19" x14ac:dyDescent="0.35">
      <c r="A987" s="4">
        <v>44798</v>
      </c>
      <c r="B987" s="5">
        <f t="shared" si="238"/>
        <v>8</v>
      </c>
      <c r="C987" s="5">
        <f t="shared" si="239"/>
        <v>2022</v>
      </c>
      <c r="D987" s="5" t="s">
        <v>924</v>
      </c>
      <c r="E987" s="1" t="s">
        <v>406</v>
      </c>
      <c r="F987" s="1" t="s">
        <v>407</v>
      </c>
      <c r="G987" s="11" t="s">
        <v>46</v>
      </c>
      <c r="H987" s="5">
        <v>1</v>
      </c>
      <c r="I987" s="5" t="s">
        <v>5</v>
      </c>
      <c r="J987" s="5">
        <v>0</v>
      </c>
      <c r="K987" s="4">
        <f t="shared" si="231"/>
        <v>44798</v>
      </c>
      <c r="L987" s="5">
        <f t="shared" si="232"/>
        <v>8</v>
      </c>
      <c r="M987" s="5">
        <f t="shared" si="233"/>
        <v>2022</v>
      </c>
      <c r="N987" s="6">
        <v>105</v>
      </c>
      <c r="O987" s="6">
        <f t="shared" ref="O987:O993" si="240">-N987</f>
        <v>-105</v>
      </c>
      <c r="P987" s="6">
        <f t="shared" si="234"/>
        <v>0</v>
      </c>
      <c r="Q987" s="7">
        <f t="shared" si="235"/>
        <v>1767725.8500000006</v>
      </c>
      <c r="R987" s="5" t="s">
        <v>5</v>
      </c>
      <c r="S987" s="1" t="s">
        <v>1029</v>
      </c>
    </row>
    <row r="988" spans="1:19" x14ac:dyDescent="0.35">
      <c r="A988" s="4">
        <v>44798</v>
      </c>
      <c r="B988" s="5">
        <f t="shared" ref="B988:B989" si="241">MONTH(A988)</f>
        <v>8</v>
      </c>
      <c r="C988" s="5">
        <f t="shared" ref="C988:C989" si="242">YEAR(A988)</f>
        <v>2022</v>
      </c>
      <c r="D988" s="5" t="s">
        <v>924</v>
      </c>
      <c r="E988" s="1" t="s">
        <v>406</v>
      </c>
      <c r="F988" s="1" t="s">
        <v>407</v>
      </c>
      <c r="G988" s="11" t="s">
        <v>298</v>
      </c>
      <c r="H988" s="5">
        <v>1</v>
      </c>
      <c r="I988" s="5" t="s">
        <v>5</v>
      </c>
      <c r="J988" s="5">
        <v>0</v>
      </c>
      <c r="K988" s="4">
        <f t="shared" ref="K988:K989" si="243">A988+J988</f>
        <v>44798</v>
      </c>
      <c r="L988" s="5">
        <f t="shared" ref="L988:L989" si="244">MONTH(K988)</f>
        <v>8</v>
      </c>
      <c r="M988" s="5">
        <f t="shared" ref="M988:M989" si="245">YEAR(K988)</f>
        <v>2022</v>
      </c>
      <c r="N988" s="6">
        <v>390</v>
      </c>
      <c r="O988" s="6">
        <f t="shared" si="240"/>
        <v>-390</v>
      </c>
      <c r="P988" s="6">
        <f t="shared" ref="P988:P1030" si="246">SUM(N988+O988)</f>
        <v>0</v>
      </c>
      <c r="Q988" s="7">
        <f t="shared" ref="Q988:Q989" si="247">SUM(Q987+N988)</f>
        <v>1768115.8500000006</v>
      </c>
      <c r="R988" s="5" t="s">
        <v>5</v>
      </c>
      <c r="S988" s="1" t="s">
        <v>1030</v>
      </c>
    </row>
    <row r="989" spans="1:19" x14ac:dyDescent="0.35">
      <c r="A989" s="4">
        <v>44799</v>
      </c>
      <c r="B989" s="5">
        <f t="shared" si="241"/>
        <v>8</v>
      </c>
      <c r="C989" s="5">
        <f t="shared" si="242"/>
        <v>2022</v>
      </c>
      <c r="D989" s="5" t="s">
        <v>924</v>
      </c>
      <c r="E989" s="1" t="s">
        <v>406</v>
      </c>
      <c r="F989" s="1" t="s">
        <v>407</v>
      </c>
      <c r="G989" s="11" t="s">
        <v>66</v>
      </c>
      <c r="H989" s="5">
        <v>4</v>
      </c>
      <c r="I989" s="5" t="s">
        <v>5</v>
      </c>
      <c r="J989" s="5">
        <v>0</v>
      </c>
      <c r="K989" s="4">
        <f t="shared" si="243"/>
        <v>44799</v>
      </c>
      <c r="L989" s="5">
        <f t="shared" si="244"/>
        <v>8</v>
      </c>
      <c r="M989" s="5">
        <f t="shared" si="245"/>
        <v>2022</v>
      </c>
      <c r="N989" s="6">
        <v>250</v>
      </c>
      <c r="O989" s="6">
        <f t="shared" si="240"/>
        <v>-250</v>
      </c>
      <c r="P989" s="6">
        <f t="shared" si="246"/>
        <v>0</v>
      </c>
      <c r="Q989" s="7">
        <f t="shared" si="247"/>
        <v>1768365.8500000006</v>
      </c>
      <c r="R989" s="5" t="s">
        <v>5</v>
      </c>
      <c r="S989" s="1" t="s">
        <v>1031</v>
      </c>
    </row>
    <row r="990" spans="1:19" hidden="1" x14ac:dyDescent="0.35">
      <c r="A990" s="4">
        <v>44806</v>
      </c>
      <c r="B990" s="5">
        <f t="shared" ref="B990:B993" si="248">MONTH(A990)</f>
        <v>9</v>
      </c>
      <c r="C990" s="5">
        <f t="shared" ref="C990:C993" si="249">YEAR(A990)</f>
        <v>2022</v>
      </c>
      <c r="D990" s="5" t="s">
        <v>933</v>
      </c>
      <c r="E990" s="1" t="s">
        <v>415</v>
      </c>
      <c r="F990" s="1" t="s">
        <v>416</v>
      </c>
      <c r="G990" s="90" t="s">
        <v>728</v>
      </c>
      <c r="H990" s="89">
        <v>3</v>
      </c>
      <c r="I990" s="5" t="s">
        <v>5</v>
      </c>
      <c r="J990" s="5">
        <v>0</v>
      </c>
      <c r="K990" s="4">
        <f t="shared" ref="K990:K1005" si="250">A990+J990</f>
        <v>44806</v>
      </c>
      <c r="L990" s="5">
        <f t="shared" ref="L990:L1005" si="251">MONTH(K990)</f>
        <v>9</v>
      </c>
      <c r="M990" s="5">
        <f t="shared" ref="M990:M1005" si="252">YEAR(K990)</f>
        <v>2022</v>
      </c>
      <c r="N990" s="97">
        <v>5742</v>
      </c>
      <c r="O990" s="6">
        <f t="shared" si="240"/>
        <v>-5742</v>
      </c>
      <c r="P990" s="6">
        <f t="shared" si="246"/>
        <v>0</v>
      </c>
      <c r="Q990" s="7">
        <f t="shared" ref="Q990:Q1030" si="253">SUM(Q989+N990)</f>
        <v>1774107.8500000006</v>
      </c>
      <c r="R990" s="5" t="s">
        <v>5</v>
      </c>
      <c r="S990" s="1" t="s">
        <v>1218</v>
      </c>
    </row>
    <row r="991" spans="1:19" hidden="1" x14ac:dyDescent="0.35">
      <c r="A991" s="4">
        <v>44806</v>
      </c>
      <c r="B991" s="5">
        <f t="shared" si="248"/>
        <v>9</v>
      </c>
      <c r="C991" s="5">
        <f t="shared" si="249"/>
        <v>2022</v>
      </c>
      <c r="D991" s="5" t="s">
        <v>933</v>
      </c>
      <c r="E991" s="1" t="s">
        <v>415</v>
      </c>
      <c r="F991" s="1" t="s">
        <v>416</v>
      </c>
      <c r="G991" s="91" t="s">
        <v>901</v>
      </c>
      <c r="H991" s="89">
        <v>4</v>
      </c>
      <c r="I991" s="5" t="s">
        <v>5</v>
      </c>
      <c r="J991" s="5">
        <v>0</v>
      </c>
      <c r="K991" s="4">
        <f t="shared" si="250"/>
        <v>44806</v>
      </c>
      <c r="L991" s="5">
        <f t="shared" si="251"/>
        <v>9</v>
      </c>
      <c r="M991" s="5">
        <f t="shared" si="252"/>
        <v>2022</v>
      </c>
      <c r="N991" s="97">
        <v>2358.4</v>
      </c>
      <c r="O991" s="6">
        <f t="shared" si="240"/>
        <v>-2358.4</v>
      </c>
      <c r="P991" s="6">
        <f t="shared" si="246"/>
        <v>0</v>
      </c>
      <c r="Q991" s="7">
        <f t="shared" si="253"/>
        <v>1776466.2500000005</v>
      </c>
      <c r="R991" s="5" t="s">
        <v>5</v>
      </c>
      <c r="S991" s="1" t="s">
        <v>1218</v>
      </c>
    </row>
    <row r="992" spans="1:19" hidden="1" x14ac:dyDescent="0.35">
      <c r="A992" s="4">
        <v>44806</v>
      </c>
      <c r="B992" s="5">
        <f t="shared" si="248"/>
        <v>9</v>
      </c>
      <c r="C992" s="5">
        <f t="shared" si="249"/>
        <v>2022</v>
      </c>
      <c r="D992" s="5" t="s">
        <v>933</v>
      </c>
      <c r="E992" s="1" t="s">
        <v>415</v>
      </c>
      <c r="F992" s="1" t="s">
        <v>416</v>
      </c>
      <c r="G992" s="91" t="s">
        <v>787</v>
      </c>
      <c r="H992" s="89">
        <v>4</v>
      </c>
      <c r="I992" s="5" t="s">
        <v>5</v>
      </c>
      <c r="J992" s="5">
        <v>0</v>
      </c>
      <c r="K992" s="4">
        <f t="shared" si="250"/>
        <v>44806</v>
      </c>
      <c r="L992" s="5">
        <f t="shared" si="251"/>
        <v>9</v>
      </c>
      <c r="M992" s="5">
        <f t="shared" si="252"/>
        <v>2022</v>
      </c>
      <c r="N992" s="97">
        <v>1056</v>
      </c>
      <c r="O992" s="6">
        <f>-525.3-530.7</f>
        <v>-1056</v>
      </c>
      <c r="P992" s="6">
        <f t="shared" si="246"/>
        <v>0</v>
      </c>
      <c r="Q992" s="7">
        <f t="shared" si="253"/>
        <v>1777522.2500000005</v>
      </c>
      <c r="R992" s="5" t="s">
        <v>5</v>
      </c>
      <c r="S992" s="1" t="s">
        <v>1194</v>
      </c>
    </row>
    <row r="993" spans="1:19" hidden="1" x14ac:dyDescent="0.35">
      <c r="A993" s="4">
        <v>44806</v>
      </c>
      <c r="B993" s="5">
        <f t="shared" si="248"/>
        <v>9</v>
      </c>
      <c r="C993" s="5">
        <f t="shared" si="249"/>
        <v>2022</v>
      </c>
      <c r="D993" s="5" t="s">
        <v>933</v>
      </c>
      <c r="E993" s="1" t="s">
        <v>415</v>
      </c>
      <c r="F993" s="1" t="s">
        <v>416</v>
      </c>
      <c r="G993" s="91" t="s">
        <v>66</v>
      </c>
      <c r="H993" s="89">
        <v>3</v>
      </c>
      <c r="I993" s="5" t="s">
        <v>5</v>
      </c>
      <c r="J993" s="5">
        <v>0</v>
      </c>
      <c r="K993" s="4">
        <f t="shared" si="250"/>
        <v>44806</v>
      </c>
      <c r="L993" s="5">
        <f t="shared" si="251"/>
        <v>9</v>
      </c>
      <c r="M993" s="5">
        <f t="shared" si="252"/>
        <v>2022</v>
      </c>
      <c r="N993" s="97">
        <v>187.5</v>
      </c>
      <c r="O993" s="6">
        <f t="shared" si="240"/>
        <v>-187.5</v>
      </c>
      <c r="P993" s="6">
        <f t="shared" si="246"/>
        <v>0</v>
      </c>
      <c r="Q993" s="7">
        <f t="shared" si="253"/>
        <v>1777709.7500000005</v>
      </c>
      <c r="R993" s="5" t="s">
        <v>5</v>
      </c>
      <c r="S993" s="1" t="s">
        <v>1195</v>
      </c>
    </row>
    <row r="994" spans="1:19" hidden="1" x14ac:dyDescent="0.35">
      <c r="A994" s="98" t="s">
        <v>935</v>
      </c>
      <c r="B994" s="5">
        <f t="shared" ref="B994:B1031" si="254">MONTH(A994)</f>
        <v>9</v>
      </c>
      <c r="C994" s="5">
        <f t="shared" ref="C994:C1031" si="255">YEAR(A994)</f>
        <v>2022</v>
      </c>
      <c r="D994" s="5" t="s">
        <v>934</v>
      </c>
      <c r="E994" s="1" t="s">
        <v>61</v>
      </c>
      <c r="F994" s="1" t="s">
        <v>60</v>
      </c>
      <c r="G994" s="90" t="s">
        <v>728</v>
      </c>
      <c r="H994" s="5">
        <v>2</v>
      </c>
      <c r="I994" s="5" t="s">
        <v>51</v>
      </c>
      <c r="J994" s="5">
        <v>60</v>
      </c>
      <c r="K994" s="4">
        <f t="shared" si="250"/>
        <v>44869</v>
      </c>
      <c r="L994" s="5">
        <f t="shared" si="251"/>
        <v>11</v>
      </c>
      <c r="M994" s="5">
        <f t="shared" si="252"/>
        <v>2022</v>
      </c>
      <c r="N994" s="99">
        <v>3784</v>
      </c>
      <c r="O994" s="6">
        <f>-N994</f>
        <v>-3784</v>
      </c>
      <c r="P994" s="6">
        <f t="shared" si="246"/>
        <v>0</v>
      </c>
      <c r="Q994" s="7">
        <f t="shared" si="253"/>
        <v>1781493.7500000005</v>
      </c>
      <c r="R994" s="5" t="s">
        <v>91</v>
      </c>
      <c r="S994" s="1" t="s">
        <v>1234</v>
      </c>
    </row>
    <row r="995" spans="1:19" hidden="1" x14ac:dyDescent="0.35">
      <c r="A995" s="4">
        <v>44810</v>
      </c>
      <c r="B995" s="5">
        <f t="shared" si="254"/>
        <v>9</v>
      </c>
      <c r="C995" s="5">
        <f t="shared" si="255"/>
        <v>2022</v>
      </c>
      <c r="D995" s="5" t="s">
        <v>936</v>
      </c>
      <c r="E995" s="1" t="s">
        <v>415</v>
      </c>
      <c r="F995" s="1" t="s">
        <v>416</v>
      </c>
      <c r="G995" s="90" t="s">
        <v>725</v>
      </c>
      <c r="H995" s="5">
        <v>3</v>
      </c>
      <c r="I995" s="5" t="s">
        <v>5</v>
      </c>
      <c r="J995" s="5">
        <v>0</v>
      </c>
      <c r="K995" s="4">
        <f t="shared" si="250"/>
        <v>44810</v>
      </c>
      <c r="L995" s="5">
        <f t="shared" si="251"/>
        <v>9</v>
      </c>
      <c r="M995" s="5">
        <f t="shared" si="252"/>
        <v>2022</v>
      </c>
      <c r="N995" s="97">
        <v>5742</v>
      </c>
      <c r="O995" s="6">
        <f>-4281.8-1460.2</f>
        <v>-5742</v>
      </c>
      <c r="P995" s="6">
        <f t="shared" si="246"/>
        <v>0</v>
      </c>
      <c r="Q995" s="7">
        <f t="shared" si="253"/>
        <v>1787235.7500000005</v>
      </c>
      <c r="R995" s="5" t="s">
        <v>5</v>
      </c>
      <c r="S995" s="1" t="s">
        <v>1197</v>
      </c>
    </row>
    <row r="996" spans="1:19" hidden="1" x14ac:dyDescent="0.35">
      <c r="A996" s="4">
        <v>44810</v>
      </c>
      <c r="B996" s="5">
        <f t="shared" si="254"/>
        <v>9</v>
      </c>
      <c r="C996" s="5">
        <f t="shared" si="255"/>
        <v>2022</v>
      </c>
      <c r="D996" s="5" t="s">
        <v>936</v>
      </c>
      <c r="E996" s="1" t="s">
        <v>415</v>
      </c>
      <c r="F996" s="1" t="s">
        <v>416</v>
      </c>
      <c r="G996" s="91" t="s">
        <v>901</v>
      </c>
      <c r="H996" s="5">
        <v>6</v>
      </c>
      <c r="I996" s="5" t="s">
        <v>5</v>
      </c>
      <c r="J996" s="5">
        <v>0</v>
      </c>
      <c r="K996" s="4">
        <f t="shared" si="250"/>
        <v>44810</v>
      </c>
      <c r="L996" s="5">
        <f t="shared" si="251"/>
        <v>9</v>
      </c>
      <c r="M996" s="5">
        <f t="shared" si="252"/>
        <v>2022</v>
      </c>
      <c r="N996" s="97">
        <v>3537.6000000000004</v>
      </c>
      <c r="O996" s="6">
        <f t="shared" ref="O996" si="256">-N996</f>
        <v>-3537.6000000000004</v>
      </c>
      <c r="P996" s="6">
        <f t="shared" si="246"/>
        <v>0</v>
      </c>
      <c r="Q996" s="7">
        <f t="shared" si="253"/>
        <v>1790773.3500000006</v>
      </c>
      <c r="R996" s="5" t="s">
        <v>5</v>
      </c>
      <c r="S996" s="1" t="s">
        <v>1196</v>
      </c>
    </row>
    <row r="997" spans="1:19" hidden="1" x14ac:dyDescent="0.35">
      <c r="A997" s="4">
        <v>44810</v>
      </c>
      <c r="B997" s="5">
        <f t="shared" si="254"/>
        <v>9</v>
      </c>
      <c r="C997" s="5">
        <f t="shared" si="255"/>
        <v>2022</v>
      </c>
      <c r="D997" s="5" t="s">
        <v>936</v>
      </c>
      <c r="E997" s="1" t="s">
        <v>415</v>
      </c>
      <c r="F997" s="1" t="s">
        <v>416</v>
      </c>
      <c r="G997" s="91" t="s">
        <v>787</v>
      </c>
      <c r="H997" s="5">
        <v>6</v>
      </c>
      <c r="I997" s="5" t="s">
        <v>5</v>
      </c>
      <c r="J997" s="5">
        <v>0</v>
      </c>
      <c r="K997" s="4">
        <f t="shared" si="250"/>
        <v>44810</v>
      </c>
      <c r="L997" s="5">
        <f t="shared" si="251"/>
        <v>9</v>
      </c>
      <c r="M997" s="5">
        <f t="shared" si="252"/>
        <v>2022</v>
      </c>
      <c r="N997" s="97">
        <v>1584</v>
      </c>
      <c r="O997" s="12">
        <f>-2.2-1581.8</f>
        <v>-1584</v>
      </c>
      <c r="P997" s="12">
        <f t="shared" si="246"/>
        <v>0</v>
      </c>
      <c r="Q997" s="7">
        <f t="shared" si="253"/>
        <v>1792357.3500000006</v>
      </c>
      <c r="R997" s="5" t="s">
        <v>5</v>
      </c>
      <c r="S997" s="1" t="s">
        <v>1242</v>
      </c>
    </row>
    <row r="998" spans="1:19" hidden="1" x14ac:dyDescent="0.35">
      <c r="A998" s="4">
        <v>44810</v>
      </c>
      <c r="B998" s="5">
        <f t="shared" si="254"/>
        <v>9</v>
      </c>
      <c r="C998" s="5">
        <f t="shared" si="255"/>
        <v>2022</v>
      </c>
      <c r="D998" s="5" t="s">
        <v>936</v>
      </c>
      <c r="E998" s="1" t="s">
        <v>415</v>
      </c>
      <c r="F998" s="1" t="s">
        <v>416</v>
      </c>
      <c r="G998" s="91" t="s">
        <v>66</v>
      </c>
      <c r="H998" s="5">
        <v>4</v>
      </c>
      <c r="I998" s="5" t="s">
        <v>5</v>
      </c>
      <c r="J998" s="5">
        <v>0</v>
      </c>
      <c r="K998" s="4">
        <f t="shared" si="250"/>
        <v>44810</v>
      </c>
      <c r="L998" s="5">
        <f t="shared" si="251"/>
        <v>9</v>
      </c>
      <c r="M998" s="5">
        <f t="shared" si="252"/>
        <v>2022</v>
      </c>
      <c r="N998" s="97">
        <v>250</v>
      </c>
      <c r="O998" s="6">
        <f t="shared" ref="O998:O999" si="257">-N998</f>
        <v>-250</v>
      </c>
      <c r="P998" s="6">
        <f t="shared" si="246"/>
        <v>0</v>
      </c>
      <c r="Q998" s="7">
        <f t="shared" si="253"/>
        <v>1792607.3500000006</v>
      </c>
      <c r="R998" s="5" t="s">
        <v>5</v>
      </c>
      <c r="S998" s="1" t="s">
        <v>1243</v>
      </c>
    </row>
    <row r="999" spans="1:19" hidden="1" x14ac:dyDescent="0.35">
      <c r="A999" s="4">
        <v>44810</v>
      </c>
      <c r="B999" s="5">
        <f t="shared" si="254"/>
        <v>9</v>
      </c>
      <c r="C999" s="5">
        <f t="shared" si="255"/>
        <v>2022</v>
      </c>
      <c r="D999" s="5" t="s">
        <v>936</v>
      </c>
      <c r="E999" s="1" t="s">
        <v>415</v>
      </c>
      <c r="F999" s="1" t="s">
        <v>416</v>
      </c>
      <c r="G999" s="91" t="s">
        <v>675</v>
      </c>
      <c r="H999" s="5">
        <v>4</v>
      </c>
      <c r="I999" s="5" t="s">
        <v>5</v>
      </c>
      <c r="J999" s="5">
        <v>0</v>
      </c>
      <c r="K999" s="4">
        <f t="shared" si="250"/>
        <v>44810</v>
      </c>
      <c r="L999" s="5">
        <f t="shared" si="251"/>
        <v>9</v>
      </c>
      <c r="M999" s="5">
        <f t="shared" si="252"/>
        <v>2022</v>
      </c>
      <c r="N999" s="97">
        <v>340</v>
      </c>
      <c r="O999" s="6">
        <f t="shared" si="257"/>
        <v>-340</v>
      </c>
      <c r="P999" s="6">
        <f t="shared" si="246"/>
        <v>0</v>
      </c>
      <c r="Q999" s="7">
        <f t="shared" si="253"/>
        <v>1792947.3500000006</v>
      </c>
      <c r="R999" s="5" t="s">
        <v>5</v>
      </c>
      <c r="S999" s="1" t="s">
        <v>1243</v>
      </c>
    </row>
    <row r="1000" spans="1:19" hidden="1" x14ac:dyDescent="0.35">
      <c r="A1000" s="4">
        <v>44813</v>
      </c>
      <c r="B1000" s="5">
        <f t="shared" si="254"/>
        <v>9</v>
      </c>
      <c r="C1000" s="5">
        <f t="shared" si="255"/>
        <v>2022</v>
      </c>
      <c r="D1000" s="5" t="s">
        <v>939</v>
      </c>
      <c r="E1000" s="1" t="s">
        <v>938</v>
      </c>
      <c r="F1000" s="1" t="s">
        <v>967</v>
      </c>
      <c r="G1000" s="11" t="s">
        <v>675</v>
      </c>
      <c r="H1000" s="5">
        <v>4</v>
      </c>
      <c r="I1000" s="5" t="s">
        <v>5</v>
      </c>
      <c r="J1000" s="5">
        <v>0</v>
      </c>
      <c r="K1000" s="4">
        <f t="shared" si="250"/>
        <v>44813</v>
      </c>
      <c r="L1000" s="5">
        <f t="shared" si="251"/>
        <v>9</v>
      </c>
      <c r="M1000" s="5">
        <f t="shared" si="252"/>
        <v>2022</v>
      </c>
      <c r="N1000" s="6">
        <v>340</v>
      </c>
      <c r="O1000" s="6">
        <f t="shared" ref="O1000:O1002" si="258">-N1000</f>
        <v>-340</v>
      </c>
      <c r="P1000" s="6">
        <f t="shared" si="246"/>
        <v>0</v>
      </c>
      <c r="Q1000" s="7">
        <f t="shared" si="253"/>
        <v>1793287.3500000006</v>
      </c>
      <c r="R1000" s="5" t="s">
        <v>5</v>
      </c>
      <c r="S1000" s="1" t="s">
        <v>982</v>
      </c>
    </row>
    <row r="1001" spans="1:19" hidden="1" x14ac:dyDescent="0.35">
      <c r="A1001" s="4">
        <v>44813</v>
      </c>
      <c r="B1001" s="5">
        <f t="shared" si="254"/>
        <v>9</v>
      </c>
      <c r="C1001" s="5">
        <f t="shared" si="255"/>
        <v>2022</v>
      </c>
      <c r="D1001" s="5" t="s">
        <v>939</v>
      </c>
      <c r="E1001" s="1" t="s">
        <v>938</v>
      </c>
      <c r="F1001" s="1" t="s">
        <v>967</v>
      </c>
      <c r="G1001" s="11" t="s">
        <v>922</v>
      </c>
      <c r="H1001" s="5">
        <v>8</v>
      </c>
      <c r="I1001" s="5" t="s">
        <v>5</v>
      </c>
      <c r="J1001" s="5">
        <v>0</v>
      </c>
      <c r="K1001" s="4">
        <f t="shared" si="250"/>
        <v>44813</v>
      </c>
      <c r="L1001" s="5">
        <f t="shared" si="251"/>
        <v>9</v>
      </c>
      <c r="M1001" s="5">
        <f t="shared" si="252"/>
        <v>2022</v>
      </c>
      <c r="N1001" s="6">
        <v>2112</v>
      </c>
      <c r="O1001" s="6">
        <f t="shared" si="258"/>
        <v>-2112</v>
      </c>
      <c r="P1001" s="6">
        <f t="shared" si="246"/>
        <v>0</v>
      </c>
      <c r="Q1001" s="7">
        <f t="shared" si="253"/>
        <v>1795399.3500000006</v>
      </c>
      <c r="R1001" s="5" t="s">
        <v>5</v>
      </c>
      <c r="S1001" s="1" t="s">
        <v>982</v>
      </c>
    </row>
    <row r="1002" spans="1:19" hidden="1" x14ac:dyDescent="0.35">
      <c r="A1002" s="4">
        <v>44813</v>
      </c>
      <c r="B1002" s="5">
        <f t="shared" si="254"/>
        <v>9</v>
      </c>
      <c r="C1002" s="5">
        <f t="shared" si="255"/>
        <v>2022</v>
      </c>
      <c r="D1002" s="5" t="s">
        <v>940</v>
      </c>
      <c r="E1002" s="1" t="s">
        <v>415</v>
      </c>
      <c r="F1002" s="1" t="s">
        <v>416</v>
      </c>
      <c r="G1002" s="11" t="s">
        <v>725</v>
      </c>
      <c r="H1002" s="5">
        <v>1</v>
      </c>
      <c r="I1002" s="5" t="s">
        <v>5</v>
      </c>
      <c r="J1002" s="5">
        <v>0</v>
      </c>
      <c r="K1002" s="4">
        <f t="shared" si="250"/>
        <v>44813</v>
      </c>
      <c r="L1002" s="5">
        <f t="shared" si="251"/>
        <v>9</v>
      </c>
      <c r="M1002" s="5">
        <f t="shared" si="252"/>
        <v>2022</v>
      </c>
      <c r="N1002" s="97">
        <v>1914</v>
      </c>
      <c r="O1002" s="6">
        <f t="shared" si="258"/>
        <v>-1914</v>
      </c>
      <c r="P1002" s="6">
        <f t="shared" si="246"/>
        <v>0</v>
      </c>
      <c r="Q1002" s="7">
        <f t="shared" si="253"/>
        <v>1797313.3500000006</v>
      </c>
      <c r="R1002" s="5" t="s">
        <v>5</v>
      </c>
      <c r="S1002" s="1" t="s">
        <v>1243</v>
      </c>
    </row>
    <row r="1003" spans="1:19" hidden="1" x14ac:dyDescent="0.35">
      <c r="A1003" s="4">
        <v>44813</v>
      </c>
      <c r="B1003" s="5">
        <f t="shared" si="254"/>
        <v>9</v>
      </c>
      <c r="C1003" s="5">
        <f t="shared" si="255"/>
        <v>2022</v>
      </c>
      <c r="D1003" s="5" t="s">
        <v>941</v>
      </c>
      <c r="E1003" s="1" t="s">
        <v>482</v>
      </c>
      <c r="F1003" s="1" t="s">
        <v>499</v>
      </c>
      <c r="G1003" s="11" t="s">
        <v>725</v>
      </c>
      <c r="H1003" s="5">
        <v>1</v>
      </c>
      <c r="I1003" s="5" t="s">
        <v>5</v>
      </c>
      <c r="J1003" s="5">
        <v>0</v>
      </c>
      <c r="K1003" s="4">
        <f t="shared" si="250"/>
        <v>44813</v>
      </c>
      <c r="L1003" s="5">
        <f t="shared" si="251"/>
        <v>9</v>
      </c>
      <c r="M1003" s="5">
        <f t="shared" si="252"/>
        <v>2022</v>
      </c>
      <c r="N1003" s="6">
        <v>1936</v>
      </c>
      <c r="O1003" s="6">
        <f t="shared" ref="O1003:O1005" si="259">-N1003</f>
        <v>-1936</v>
      </c>
      <c r="P1003" s="6">
        <f t="shared" si="246"/>
        <v>0</v>
      </c>
      <c r="Q1003" s="7">
        <f t="shared" si="253"/>
        <v>1799249.3500000006</v>
      </c>
      <c r="R1003" s="5" t="s">
        <v>5</v>
      </c>
      <c r="S1003" s="1" t="s">
        <v>1094</v>
      </c>
    </row>
    <row r="1004" spans="1:19" hidden="1" x14ac:dyDescent="0.35">
      <c r="A1004" s="4">
        <v>44813</v>
      </c>
      <c r="B1004" s="5">
        <f t="shared" si="254"/>
        <v>9</v>
      </c>
      <c r="C1004" s="5">
        <f t="shared" si="255"/>
        <v>2022</v>
      </c>
      <c r="D1004" s="5" t="s">
        <v>941</v>
      </c>
      <c r="E1004" s="1" t="s">
        <v>482</v>
      </c>
      <c r="F1004" s="1" t="s">
        <v>499</v>
      </c>
      <c r="G1004" s="11" t="s">
        <v>675</v>
      </c>
      <c r="H1004" s="5">
        <v>1</v>
      </c>
      <c r="I1004" s="5" t="s">
        <v>5</v>
      </c>
      <c r="J1004" s="5">
        <v>0</v>
      </c>
      <c r="K1004" s="4">
        <f t="shared" si="250"/>
        <v>44813</v>
      </c>
      <c r="L1004" s="5">
        <f t="shared" si="251"/>
        <v>9</v>
      </c>
      <c r="M1004" s="5">
        <f t="shared" si="252"/>
        <v>2022</v>
      </c>
      <c r="N1004" s="6">
        <v>90</v>
      </c>
      <c r="O1004" s="6">
        <f t="shared" si="259"/>
        <v>-90</v>
      </c>
      <c r="P1004" s="6">
        <f t="shared" si="246"/>
        <v>0</v>
      </c>
      <c r="Q1004" s="7">
        <f t="shared" si="253"/>
        <v>1799339.3500000006</v>
      </c>
      <c r="R1004" s="5" t="s">
        <v>5</v>
      </c>
      <c r="S1004" s="1" t="s">
        <v>1094</v>
      </c>
    </row>
    <row r="1005" spans="1:19" hidden="1" x14ac:dyDescent="0.35">
      <c r="A1005" s="4">
        <v>44813</v>
      </c>
      <c r="B1005" s="5">
        <f t="shared" si="254"/>
        <v>9</v>
      </c>
      <c r="C1005" s="5">
        <f t="shared" si="255"/>
        <v>2022</v>
      </c>
      <c r="D1005" s="5" t="s">
        <v>941</v>
      </c>
      <c r="E1005" s="1" t="s">
        <v>482</v>
      </c>
      <c r="F1005" s="1" t="s">
        <v>499</v>
      </c>
      <c r="G1005" s="11" t="s">
        <v>809</v>
      </c>
      <c r="H1005" s="5">
        <v>1</v>
      </c>
      <c r="I1005" s="5" t="s">
        <v>5</v>
      </c>
      <c r="J1005" s="5">
        <v>0</v>
      </c>
      <c r="K1005" s="4">
        <f t="shared" si="250"/>
        <v>44813</v>
      </c>
      <c r="L1005" s="5">
        <f t="shared" si="251"/>
        <v>9</v>
      </c>
      <c r="M1005" s="5">
        <f t="shared" si="252"/>
        <v>2022</v>
      </c>
      <c r="N1005" s="6">
        <v>225</v>
      </c>
      <c r="O1005" s="6">
        <f t="shared" si="259"/>
        <v>-225</v>
      </c>
      <c r="P1005" s="6">
        <f t="shared" si="246"/>
        <v>0</v>
      </c>
      <c r="Q1005" s="7">
        <f t="shared" si="253"/>
        <v>1799564.3500000006</v>
      </c>
      <c r="R1005" s="5" t="s">
        <v>5</v>
      </c>
      <c r="S1005" s="1" t="s">
        <v>1094</v>
      </c>
    </row>
    <row r="1006" spans="1:19" hidden="1" x14ac:dyDescent="0.35">
      <c r="A1006" s="4">
        <v>44817</v>
      </c>
      <c r="B1006" s="5">
        <f t="shared" si="254"/>
        <v>9</v>
      </c>
      <c r="C1006" s="5">
        <f t="shared" si="255"/>
        <v>2022</v>
      </c>
      <c r="D1006" s="5" t="s">
        <v>942</v>
      </c>
      <c r="E1006" s="1" t="s">
        <v>415</v>
      </c>
      <c r="F1006" s="1" t="s">
        <v>416</v>
      </c>
      <c r="G1006" s="90" t="s">
        <v>728</v>
      </c>
      <c r="H1006" s="5">
        <v>4</v>
      </c>
      <c r="I1006" s="5" t="s">
        <v>5</v>
      </c>
      <c r="J1006" s="5">
        <v>0</v>
      </c>
      <c r="K1006" s="4">
        <f t="shared" ref="K1006:K1030" si="260">A1006+J1006</f>
        <v>44817</v>
      </c>
      <c r="L1006" s="5">
        <f t="shared" ref="L1006:L1030" si="261">MONTH(K1006)</f>
        <v>9</v>
      </c>
      <c r="M1006" s="5">
        <f t="shared" ref="M1006:M1030" si="262">YEAR(K1006)</f>
        <v>2022</v>
      </c>
      <c r="N1006" s="12">
        <v>7392</v>
      </c>
      <c r="O1006" s="12">
        <f>-5914.2-1477.8</f>
        <v>-7392</v>
      </c>
      <c r="P1006" s="12">
        <f t="shared" si="246"/>
        <v>0</v>
      </c>
      <c r="Q1006" s="7">
        <f t="shared" si="253"/>
        <v>1806956.3500000006</v>
      </c>
      <c r="R1006" s="5" t="s">
        <v>5</v>
      </c>
      <c r="S1006" s="1" t="s">
        <v>1244</v>
      </c>
    </row>
    <row r="1007" spans="1:19" hidden="1" x14ac:dyDescent="0.35">
      <c r="A1007" s="4">
        <v>44817</v>
      </c>
      <c r="B1007" s="5">
        <f t="shared" si="254"/>
        <v>9</v>
      </c>
      <c r="C1007" s="5">
        <f t="shared" si="255"/>
        <v>2022</v>
      </c>
      <c r="D1007" s="5" t="s">
        <v>942</v>
      </c>
      <c r="E1007" s="1" t="s">
        <v>415</v>
      </c>
      <c r="F1007" s="1" t="s">
        <v>416</v>
      </c>
      <c r="G1007" s="91" t="s">
        <v>901</v>
      </c>
      <c r="H1007" s="5">
        <v>5</v>
      </c>
      <c r="I1007" s="5" t="s">
        <v>5</v>
      </c>
      <c r="J1007" s="5">
        <v>0</v>
      </c>
      <c r="K1007" s="4">
        <f t="shared" si="260"/>
        <v>44817</v>
      </c>
      <c r="L1007" s="5">
        <f t="shared" si="261"/>
        <v>9</v>
      </c>
      <c r="M1007" s="5">
        <f t="shared" si="262"/>
        <v>2022</v>
      </c>
      <c r="N1007" s="6">
        <v>2881</v>
      </c>
      <c r="O1007" s="6">
        <f t="shared" ref="O1007:O1015" si="263">-N1007</f>
        <v>-2881</v>
      </c>
      <c r="P1007" s="6">
        <f t="shared" si="246"/>
        <v>0</v>
      </c>
      <c r="Q1007" s="7">
        <f t="shared" si="253"/>
        <v>1809837.3500000006</v>
      </c>
      <c r="R1007" s="5" t="s">
        <v>5</v>
      </c>
      <c r="S1007" s="1" t="s">
        <v>1219</v>
      </c>
    </row>
    <row r="1008" spans="1:19" hidden="1" x14ac:dyDescent="0.35">
      <c r="A1008" s="4">
        <v>44817</v>
      </c>
      <c r="B1008" s="5">
        <f t="shared" si="254"/>
        <v>9</v>
      </c>
      <c r="C1008" s="5">
        <f t="shared" si="255"/>
        <v>2022</v>
      </c>
      <c r="D1008" s="5" t="s">
        <v>942</v>
      </c>
      <c r="E1008" s="1" t="s">
        <v>415</v>
      </c>
      <c r="F1008" s="1" t="s">
        <v>416</v>
      </c>
      <c r="G1008" s="91" t="s">
        <v>787</v>
      </c>
      <c r="H1008" s="5">
        <v>5</v>
      </c>
      <c r="I1008" s="5" t="s">
        <v>5</v>
      </c>
      <c r="J1008" s="5">
        <v>0</v>
      </c>
      <c r="K1008" s="4">
        <f t="shared" si="260"/>
        <v>44817</v>
      </c>
      <c r="L1008" s="5">
        <f t="shared" si="261"/>
        <v>9</v>
      </c>
      <c r="M1008" s="5">
        <f t="shared" si="262"/>
        <v>2022</v>
      </c>
      <c r="N1008" s="6">
        <v>1300</v>
      </c>
      <c r="O1008" s="6">
        <f t="shared" si="263"/>
        <v>-1300</v>
      </c>
      <c r="P1008" s="6">
        <f t="shared" si="246"/>
        <v>0</v>
      </c>
      <c r="Q1008" s="7">
        <f t="shared" si="253"/>
        <v>1811137.3500000006</v>
      </c>
      <c r="R1008" s="5" t="s">
        <v>5</v>
      </c>
      <c r="S1008" s="1" t="s">
        <v>1219</v>
      </c>
    </row>
    <row r="1009" spans="1:19" hidden="1" x14ac:dyDescent="0.35">
      <c r="A1009" s="4">
        <v>44817</v>
      </c>
      <c r="B1009" s="5">
        <f t="shared" si="254"/>
        <v>9</v>
      </c>
      <c r="C1009" s="5">
        <f t="shared" si="255"/>
        <v>2022</v>
      </c>
      <c r="D1009" s="5" t="s">
        <v>942</v>
      </c>
      <c r="E1009" s="1" t="s">
        <v>415</v>
      </c>
      <c r="F1009" s="1" t="s">
        <v>416</v>
      </c>
      <c r="G1009" s="91" t="s">
        <v>66</v>
      </c>
      <c r="H1009" s="5">
        <v>4</v>
      </c>
      <c r="I1009" s="5" t="s">
        <v>5</v>
      </c>
      <c r="J1009" s="5">
        <v>0</v>
      </c>
      <c r="K1009" s="4">
        <f t="shared" si="260"/>
        <v>44817</v>
      </c>
      <c r="L1009" s="5">
        <f t="shared" si="261"/>
        <v>9</v>
      </c>
      <c r="M1009" s="5">
        <f t="shared" si="262"/>
        <v>2022</v>
      </c>
      <c r="N1009" s="6">
        <v>250</v>
      </c>
      <c r="O1009" s="6">
        <f t="shared" si="263"/>
        <v>-250</v>
      </c>
      <c r="P1009" s="6">
        <f t="shared" si="246"/>
        <v>0</v>
      </c>
      <c r="Q1009" s="7">
        <f t="shared" si="253"/>
        <v>1811387.3500000006</v>
      </c>
      <c r="R1009" s="5" t="s">
        <v>5</v>
      </c>
      <c r="S1009" s="1" t="s">
        <v>1219</v>
      </c>
    </row>
    <row r="1010" spans="1:19" hidden="1" x14ac:dyDescent="0.35">
      <c r="A1010" s="4">
        <v>44817</v>
      </c>
      <c r="B1010" s="5">
        <f t="shared" si="254"/>
        <v>9</v>
      </c>
      <c r="C1010" s="5">
        <f t="shared" si="255"/>
        <v>2022</v>
      </c>
      <c r="D1010" s="5" t="s">
        <v>942</v>
      </c>
      <c r="E1010" s="1" t="s">
        <v>415</v>
      </c>
      <c r="F1010" s="1" t="s">
        <v>416</v>
      </c>
      <c r="G1010" s="91" t="s">
        <v>675</v>
      </c>
      <c r="H1010" s="5">
        <v>4</v>
      </c>
      <c r="I1010" s="5" t="s">
        <v>5</v>
      </c>
      <c r="J1010" s="5">
        <v>0</v>
      </c>
      <c r="K1010" s="4">
        <f t="shared" si="260"/>
        <v>44817</v>
      </c>
      <c r="L1010" s="5">
        <f t="shared" si="261"/>
        <v>9</v>
      </c>
      <c r="M1010" s="5">
        <f t="shared" si="262"/>
        <v>2022</v>
      </c>
      <c r="N1010" s="6">
        <v>340</v>
      </c>
      <c r="O1010" s="6">
        <f t="shared" si="263"/>
        <v>-340</v>
      </c>
      <c r="P1010" s="6">
        <f t="shared" si="246"/>
        <v>0</v>
      </c>
      <c r="Q1010" s="7">
        <f t="shared" si="253"/>
        <v>1811727.3500000006</v>
      </c>
      <c r="R1010" s="5" t="s">
        <v>5</v>
      </c>
      <c r="S1010" s="1" t="s">
        <v>1219</v>
      </c>
    </row>
    <row r="1011" spans="1:19" hidden="1" x14ac:dyDescent="0.35">
      <c r="A1011" s="4">
        <v>44817</v>
      </c>
      <c r="B1011" s="5">
        <f t="shared" si="254"/>
        <v>9</v>
      </c>
      <c r="C1011" s="5">
        <f t="shared" si="255"/>
        <v>2022</v>
      </c>
      <c r="D1011" s="5" t="s">
        <v>942</v>
      </c>
      <c r="E1011" s="1" t="s">
        <v>415</v>
      </c>
      <c r="F1011" s="1" t="s">
        <v>416</v>
      </c>
      <c r="G1011" s="100" t="s">
        <v>668</v>
      </c>
      <c r="H1011" s="5">
        <v>1</v>
      </c>
      <c r="I1011" s="5" t="s">
        <v>5</v>
      </c>
      <c r="J1011" s="5">
        <v>0</v>
      </c>
      <c r="K1011" s="4">
        <f t="shared" si="260"/>
        <v>44817</v>
      </c>
      <c r="L1011" s="5">
        <f t="shared" si="261"/>
        <v>9</v>
      </c>
      <c r="M1011" s="5">
        <f t="shared" si="262"/>
        <v>2022</v>
      </c>
      <c r="N1011" s="6">
        <v>1000</v>
      </c>
      <c r="O1011" s="6">
        <f t="shared" si="263"/>
        <v>-1000</v>
      </c>
      <c r="P1011" s="6">
        <f t="shared" si="246"/>
        <v>0</v>
      </c>
      <c r="Q1011" s="7">
        <f t="shared" si="253"/>
        <v>1812727.3500000006</v>
      </c>
      <c r="R1011" s="5" t="s">
        <v>5</v>
      </c>
      <c r="S1011" s="1" t="s">
        <v>1219</v>
      </c>
    </row>
    <row r="1012" spans="1:19" hidden="1" x14ac:dyDescent="0.35">
      <c r="A1012" s="4">
        <v>44817</v>
      </c>
      <c r="B1012" s="5">
        <f t="shared" si="254"/>
        <v>9</v>
      </c>
      <c r="C1012" s="5">
        <f t="shared" si="255"/>
        <v>2022</v>
      </c>
      <c r="D1012" s="5" t="s">
        <v>943</v>
      </c>
      <c r="E1012" s="1" t="s">
        <v>415</v>
      </c>
      <c r="F1012" s="1" t="s">
        <v>416</v>
      </c>
      <c r="G1012" s="90" t="s">
        <v>728</v>
      </c>
      <c r="H1012" s="5">
        <v>4</v>
      </c>
      <c r="I1012" s="5" t="s">
        <v>5</v>
      </c>
      <c r="J1012" s="5">
        <v>0</v>
      </c>
      <c r="K1012" s="4">
        <f t="shared" si="260"/>
        <v>44817</v>
      </c>
      <c r="L1012" s="5">
        <f t="shared" si="261"/>
        <v>9</v>
      </c>
      <c r="M1012" s="5">
        <f t="shared" si="262"/>
        <v>2022</v>
      </c>
      <c r="N1012" s="6">
        <v>7392</v>
      </c>
      <c r="O1012" s="6">
        <f t="shared" si="263"/>
        <v>-7392</v>
      </c>
      <c r="P1012" s="6">
        <f t="shared" si="246"/>
        <v>0</v>
      </c>
      <c r="Q1012" s="7">
        <f t="shared" si="253"/>
        <v>1820119.3500000006</v>
      </c>
      <c r="R1012" s="5" t="s">
        <v>5</v>
      </c>
      <c r="S1012" s="1" t="s">
        <v>1219</v>
      </c>
    </row>
    <row r="1013" spans="1:19" hidden="1" x14ac:dyDescent="0.35">
      <c r="A1013" s="4">
        <v>44817</v>
      </c>
      <c r="B1013" s="5">
        <f t="shared" si="254"/>
        <v>9</v>
      </c>
      <c r="C1013" s="5">
        <f t="shared" si="255"/>
        <v>2022</v>
      </c>
      <c r="D1013" s="5" t="s">
        <v>943</v>
      </c>
      <c r="E1013" s="1" t="s">
        <v>415</v>
      </c>
      <c r="F1013" s="1" t="s">
        <v>416</v>
      </c>
      <c r="G1013" s="91" t="s">
        <v>901</v>
      </c>
      <c r="H1013" s="5">
        <v>5</v>
      </c>
      <c r="I1013" s="5" t="s">
        <v>5</v>
      </c>
      <c r="J1013" s="5">
        <v>0</v>
      </c>
      <c r="K1013" s="4">
        <f t="shared" si="260"/>
        <v>44817</v>
      </c>
      <c r="L1013" s="5">
        <f t="shared" si="261"/>
        <v>9</v>
      </c>
      <c r="M1013" s="5">
        <f t="shared" si="262"/>
        <v>2022</v>
      </c>
      <c r="N1013" s="6">
        <v>2881</v>
      </c>
      <c r="O1013" s="6">
        <f t="shared" si="263"/>
        <v>-2881</v>
      </c>
      <c r="P1013" s="6">
        <f t="shared" si="246"/>
        <v>0</v>
      </c>
      <c r="Q1013" s="7">
        <f t="shared" si="253"/>
        <v>1823000.3500000006</v>
      </c>
      <c r="R1013" s="5" t="s">
        <v>5</v>
      </c>
      <c r="S1013" s="1" t="s">
        <v>1219</v>
      </c>
    </row>
    <row r="1014" spans="1:19" hidden="1" x14ac:dyDescent="0.35">
      <c r="A1014" s="4">
        <v>44817</v>
      </c>
      <c r="B1014" s="5">
        <f t="shared" si="254"/>
        <v>9</v>
      </c>
      <c r="C1014" s="5">
        <f t="shared" si="255"/>
        <v>2022</v>
      </c>
      <c r="D1014" s="5" t="s">
        <v>943</v>
      </c>
      <c r="E1014" s="1" t="s">
        <v>415</v>
      </c>
      <c r="F1014" s="1" t="s">
        <v>416</v>
      </c>
      <c r="G1014" s="91" t="s">
        <v>787</v>
      </c>
      <c r="H1014" s="5">
        <v>5</v>
      </c>
      <c r="I1014" s="5" t="s">
        <v>5</v>
      </c>
      <c r="J1014" s="5">
        <v>0</v>
      </c>
      <c r="K1014" s="4">
        <f t="shared" si="260"/>
        <v>44817</v>
      </c>
      <c r="L1014" s="5">
        <f t="shared" si="261"/>
        <v>9</v>
      </c>
      <c r="M1014" s="5">
        <f t="shared" si="262"/>
        <v>2022</v>
      </c>
      <c r="N1014" s="6">
        <v>1300</v>
      </c>
      <c r="O1014" s="6">
        <f t="shared" si="263"/>
        <v>-1300</v>
      </c>
      <c r="P1014" s="6">
        <f t="shared" si="246"/>
        <v>0</v>
      </c>
      <c r="Q1014" s="7">
        <f t="shared" si="253"/>
        <v>1824300.3500000006</v>
      </c>
      <c r="R1014" s="5" t="s">
        <v>5</v>
      </c>
      <c r="S1014" s="1" t="s">
        <v>1219</v>
      </c>
    </row>
    <row r="1015" spans="1:19" hidden="1" x14ac:dyDescent="0.35">
      <c r="A1015" s="4">
        <v>44817</v>
      </c>
      <c r="B1015" s="5">
        <f t="shared" si="254"/>
        <v>9</v>
      </c>
      <c r="C1015" s="5">
        <f t="shared" si="255"/>
        <v>2022</v>
      </c>
      <c r="D1015" s="5" t="s">
        <v>943</v>
      </c>
      <c r="E1015" s="1" t="s">
        <v>415</v>
      </c>
      <c r="F1015" s="1" t="s">
        <v>416</v>
      </c>
      <c r="G1015" s="91" t="s">
        <v>66</v>
      </c>
      <c r="H1015" s="5">
        <v>4</v>
      </c>
      <c r="I1015" s="5" t="s">
        <v>5</v>
      </c>
      <c r="J1015" s="5">
        <v>0</v>
      </c>
      <c r="K1015" s="4">
        <f t="shared" si="260"/>
        <v>44817</v>
      </c>
      <c r="L1015" s="5">
        <f t="shared" si="261"/>
        <v>9</v>
      </c>
      <c r="M1015" s="5">
        <f t="shared" si="262"/>
        <v>2022</v>
      </c>
      <c r="N1015" s="6">
        <v>250</v>
      </c>
      <c r="O1015" s="6">
        <f t="shared" si="263"/>
        <v>-250</v>
      </c>
      <c r="P1015" s="6">
        <f t="shared" si="246"/>
        <v>0</v>
      </c>
      <c r="Q1015" s="7">
        <f t="shared" si="253"/>
        <v>1824550.3500000006</v>
      </c>
      <c r="R1015" s="5" t="s">
        <v>5</v>
      </c>
      <c r="S1015" s="1" t="s">
        <v>1219</v>
      </c>
    </row>
    <row r="1016" spans="1:19" hidden="1" x14ac:dyDescent="0.35">
      <c r="A1016" s="4">
        <v>44818</v>
      </c>
      <c r="B1016" s="5">
        <f t="shared" si="254"/>
        <v>9</v>
      </c>
      <c r="C1016" s="5">
        <f t="shared" si="255"/>
        <v>2022</v>
      </c>
      <c r="D1016" s="5" t="s">
        <v>945</v>
      </c>
      <c r="E1016" s="1" t="s">
        <v>6</v>
      </c>
      <c r="F1016" s="1" t="s">
        <v>7</v>
      </c>
      <c r="G1016" s="101" t="s">
        <v>944</v>
      </c>
      <c r="H1016" s="5">
        <v>4</v>
      </c>
      <c r="I1016" s="5" t="s">
        <v>5</v>
      </c>
      <c r="J1016" s="5">
        <v>0</v>
      </c>
      <c r="K1016" s="4">
        <f t="shared" si="260"/>
        <v>44818</v>
      </c>
      <c r="L1016" s="5">
        <f t="shared" si="261"/>
        <v>9</v>
      </c>
      <c r="M1016" s="5">
        <f t="shared" si="262"/>
        <v>2022</v>
      </c>
      <c r="N1016" s="6">
        <v>1840</v>
      </c>
      <c r="O1016" s="6">
        <f t="shared" ref="O1016:O1020" si="264">-N1016</f>
        <v>-1840</v>
      </c>
      <c r="P1016" s="6">
        <f t="shared" si="246"/>
        <v>0</v>
      </c>
      <c r="Q1016" s="7">
        <f t="shared" si="253"/>
        <v>1826390.3500000006</v>
      </c>
      <c r="R1016" s="5" t="s">
        <v>5</v>
      </c>
      <c r="S1016" s="1" t="s">
        <v>1026</v>
      </c>
    </row>
    <row r="1017" spans="1:19" hidden="1" x14ac:dyDescent="0.35">
      <c r="A1017" s="4">
        <v>44819</v>
      </c>
      <c r="B1017" s="5">
        <f t="shared" si="254"/>
        <v>9</v>
      </c>
      <c r="C1017" s="5">
        <f t="shared" si="255"/>
        <v>2022</v>
      </c>
      <c r="D1017" s="5" t="s">
        <v>946</v>
      </c>
      <c r="E1017" s="1" t="s">
        <v>482</v>
      </c>
      <c r="F1017" s="1" t="s">
        <v>499</v>
      </c>
      <c r="G1017" s="101" t="s">
        <v>725</v>
      </c>
      <c r="H1017" s="5">
        <v>1</v>
      </c>
      <c r="I1017" s="5" t="s">
        <v>5</v>
      </c>
      <c r="J1017" s="5">
        <v>0</v>
      </c>
      <c r="K1017" s="4">
        <f t="shared" si="260"/>
        <v>44819</v>
      </c>
      <c r="L1017" s="5">
        <f t="shared" si="261"/>
        <v>9</v>
      </c>
      <c r="M1017" s="5">
        <f t="shared" si="262"/>
        <v>2022</v>
      </c>
      <c r="N1017" s="6">
        <v>1936</v>
      </c>
      <c r="O1017" s="6">
        <f t="shared" si="264"/>
        <v>-1936</v>
      </c>
      <c r="P1017" s="6">
        <f t="shared" si="246"/>
        <v>0</v>
      </c>
      <c r="Q1017" s="7">
        <f t="shared" si="253"/>
        <v>1828326.3500000006</v>
      </c>
      <c r="R1017" s="5" t="s">
        <v>5</v>
      </c>
      <c r="S1017" s="1" t="s">
        <v>1158</v>
      </c>
    </row>
    <row r="1018" spans="1:19" hidden="1" x14ac:dyDescent="0.35">
      <c r="A1018" s="4">
        <v>44819</v>
      </c>
      <c r="B1018" s="5">
        <f t="shared" si="254"/>
        <v>9</v>
      </c>
      <c r="C1018" s="5">
        <f t="shared" si="255"/>
        <v>2022</v>
      </c>
      <c r="D1018" s="5" t="s">
        <v>946</v>
      </c>
      <c r="E1018" s="1" t="s">
        <v>482</v>
      </c>
      <c r="F1018" s="1" t="s">
        <v>499</v>
      </c>
      <c r="G1018" s="100" t="s">
        <v>917</v>
      </c>
      <c r="H1018" s="5">
        <v>4</v>
      </c>
      <c r="I1018" s="5" t="s">
        <v>5</v>
      </c>
      <c r="J1018" s="5">
        <v>0</v>
      </c>
      <c r="K1018" s="4">
        <f t="shared" si="260"/>
        <v>44819</v>
      </c>
      <c r="L1018" s="5">
        <f t="shared" si="261"/>
        <v>9</v>
      </c>
      <c r="M1018" s="5">
        <f t="shared" si="262"/>
        <v>2022</v>
      </c>
      <c r="N1018" s="6">
        <v>1317.2</v>
      </c>
      <c r="O1018" s="6">
        <f t="shared" si="264"/>
        <v>-1317.2</v>
      </c>
      <c r="P1018" s="6">
        <f t="shared" si="246"/>
        <v>0</v>
      </c>
      <c r="Q1018" s="7">
        <f t="shared" si="253"/>
        <v>1829643.5500000005</v>
      </c>
      <c r="R1018" s="5" t="s">
        <v>5</v>
      </c>
      <c r="S1018" s="1" t="s">
        <v>1158</v>
      </c>
    </row>
    <row r="1019" spans="1:19" hidden="1" x14ac:dyDescent="0.35">
      <c r="A1019" s="4">
        <v>44819</v>
      </c>
      <c r="B1019" s="5">
        <f t="shared" si="254"/>
        <v>9</v>
      </c>
      <c r="C1019" s="5">
        <f t="shared" si="255"/>
        <v>2022</v>
      </c>
      <c r="D1019" s="5" t="s">
        <v>946</v>
      </c>
      <c r="E1019" s="1" t="s">
        <v>482</v>
      </c>
      <c r="F1019" s="1" t="s">
        <v>499</v>
      </c>
      <c r="G1019" s="100" t="s">
        <v>675</v>
      </c>
      <c r="H1019" s="5">
        <v>1</v>
      </c>
      <c r="I1019" s="5" t="s">
        <v>5</v>
      </c>
      <c r="J1019" s="5">
        <v>0</v>
      </c>
      <c r="K1019" s="4">
        <f t="shared" si="260"/>
        <v>44819</v>
      </c>
      <c r="L1019" s="5">
        <f t="shared" si="261"/>
        <v>9</v>
      </c>
      <c r="M1019" s="5">
        <f t="shared" si="262"/>
        <v>2022</v>
      </c>
      <c r="N1019" s="6">
        <v>90</v>
      </c>
      <c r="O1019" s="6">
        <f t="shared" si="264"/>
        <v>-90</v>
      </c>
      <c r="P1019" s="6">
        <f t="shared" si="246"/>
        <v>0</v>
      </c>
      <c r="Q1019" s="7">
        <f t="shared" si="253"/>
        <v>1829733.5500000005</v>
      </c>
      <c r="R1019" s="5" t="s">
        <v>5</v>
      </c>
      <c r="S1019" s="1" t="s">
        <v>1158</v>
      </c>
    </row>
    <row r="1020" spans="1:19" hidden="1" x14ac:dyDescent="0.35">
      <c r="A1020" s="4">
        <v>44819</v>
      </c>
      <c r="B1020" s="5">
        <f t="shared" si="254"/>
        <v>9</v>
      </c>
      <c r="C1020" s="5">
        <f t="shared" si="255"/>
        <v>2022</v>
      </c>
      <c r="D1020" s="5" t="s">
        <v>946</v>
      </c>
      <c r="E1020" s="1" t="s">
        <v>482</v>
      </c>
      <c r="F1020" s="1" t="s">
        <v>499</v>
      </c>
      <c r="G1020" s="100" t="s">
        <v>66</v>
      </c>
      <c r="H1020" s="5">
        <v>5</v>
      </c>
      <c r="I1020" s="5" t="s">
        <v>5</v>
      </c>
      <c r="J1020" s="5">
        <v>0</v>
      </c>
      <c r="K1020" s="4">
        <f t="shared" si="260"/>
        <v>44819</v>
      </c>
      <c r="L1020" s="5">
        <f t="shared" si="261"/>
        <v>9</v>
      </c>
      <c r="M1020" s="5">
        <f t="shared" si="262"/>
        <v>2022</v>
      </c>
      <c r="N1020" s="6">
        <v>312.5</v>
      </c>
      <c r="O1020" s="6">
        <f t="shared" si="264"/>
        <v>-312.5</v>
      </c>
      <c r="P1020" s="6">
        <f t="shared" si="246"/>
        <v>0</v>
      </c>
      <c r="Q1020" s="7">
        <f t="shared" si="253"/>
        <v>1830046.0500000005</v>
      </c>
      <c r="R1020" s="5" t="s">
        <v>5</v>
      </c>
      <c r="S1020" s="1" t="s">
        <v>1158</v>
      </c>
    </row>
    <row r="1021" spans="1:19" x14ac:dyDescent="0.35">
      <c r="A1021" s="4">
        <v>44827</v>
      </c>
      <c r="B1021" s="5">
        <f t="shared" si="254"/>
        <v>9</v>
      </c>
      <c r="C1021" s="5">
        <f t="shared" si="255"/>
        <v>2022</v>
      </c>
      <c r="D1021" s="5" t="s">
        <v>952</v>
      </c>
      <c r="E1021" s="1" t="s">
        <v>406</v>
      </c>
      <c r="F1021" s="1" t="s">
        <v>407</v>
      </c>
      <c r="G1021" s="11" t="s">
        <v>728</v>
      </c>
      <c r="H1021" s="5">
        <v>1</v>
      </c>
      <c r="I1021" s="5" t="s">
        <v>5</v>
      </c>
      <c r="J1021" s="5">
        <v>0</v>
      </c>
      <c r="K1021" s="4">
        <f t="shared" si="260"/>
        <v>44827</v>
      </c>
      <c r="L1021" s="5">
        <f t="shared" si="261"/>
        <v>9</v>
      </c>
      <c r="M1021" s="5">
        <f t="shared" si="262"/>
        <v>2022</v>
      </c>
      <c r="N1021" s="6">
        <v>1936</v>
      </c>
      <c r="O1021" s="6">
        <f t="shared" ref="O1021:O1035" si="265">-N1021</f>
        <v>-1936</v>
      </c>
      <c r="P1021" s="6">
        <f t="shared" si="246"/>
        <v>0</v>
      </c>
      <c r="Q1021" s="7">
        <f t="shared" si="253"/>
        <v>1831982.0500000005</v>
      </c>
      <c r="R1021" s="5" t="s">
        <v>5</v>
      </c>
      <c r="S1021" s="1" t="s">
        <v>1086</v>
      </c>
    </row>
    <row r="1022" spans="1:19" x14ac:dyDescent="0.35">
      <c r="A1022" s="4">
        <v>44827</v>
      </c>
      <c r="B1022" s="5">
        <f t="shared" si="254"/>
        <v>9</v>
      </c>
      <c r="C1022" s="5">
        <f t="shared" si="255"/>
        <v>2022</v>
      </c>
      <c r="D1022" s="5" t="s">
        <v>952</v>
      </c>
      <c r="E1022" s="1" t="s">
        <v>406</v>
      </c>
      <c r="F1022" s="1" t="s">
        <v>407</v>
      </c>
      <c r="G1022" s="11" t="s">
        <v>901</v>
      </c>
      <c r="H1022" s="5">
        <v>2</v>
      </c>
      <c r="I1022" s="5" t="s">
        <v>5</v>
      </c>
      <c r="J1022" s="5">
        <v>0</v>
      </c>
      <c r="K1022" s="4">
        <f t="shared" si="260"/>
        <v>44827</v>
      </c>
      <c r="L1022" s="5">
        <f t="shared" si="261"/>
        <v>9</v>
      </c>
      <c r="M1022" s="5">
        <f t="shared" si="262"/>
        <v>2022</v>
      </c>
      <c r="N1022" s="6">
        <v>1192.5999999999999</v>
      </c>
      <c r="O1022" s="6">
        <f t="shared" si="265"/>
        <v>-1192.5999999999999</v>
      </c>
      <c r="P1022" s="6">
        <f t="shared" si="246"/>
        <v>0</v>
      </c>
      <c r="Q1022" s="7">
        <f t="shared" si="253"/>
        <v>1833174.6500000006</v>
      </c>
      <c r="R1022" s="5" t="s">
        <v>5</v>
      </c>
      <c r="S1022" s="1" t="s">
        <v>1086</v>
      </c>
    </row>
    <row r="1023" spans="1:19" x14ac:dyDescent="0.35">
      <c r="A1023" s="4">
        <v>44827</v>
      </c>
      <c r="B1023" s="5">
        <f t="shared" si="254"/>
        <v>9</v>
      </c>
      <c r="C1023" s="5">
        <f t="shared" si="255"/>
        <v>2022</v>
      </c>
      <c r="D1023" s="5" t="s">
        <v>952</v>
      </c>
      <c r="E1023" s="1" t="s">
        <v>406</v>
      </c>
      <c r="F1023" s="1" t="s">
        <v>407</v>
      </c>
      <c r="G1023" s="11" t="s">
        <v>46</v>
      </c>
      <c r="H1023" s="5">
        <v>1</v>
      </c>
      <c r="I1023" s="5" t="s">
        <v>5</v>
      </c>
      <c r="J1023" s="5">
        <v>0</v>
      </c>
      <c r="K1023" s="4">
        <f t="shared" si="260"/>
        <v>44827</v>
      </c>
      <c r="L1023" s="5">
        <f t="shared" si="261"/>
        <v>9</v>
      </c>
      <c r="M1023" s="5">
        <f t="shared" si="262"/>
        <v>2022</v>
      </c>
      <c r="N1023" s="6">
        <v>105</v>
      </c>
      <c r="O1023" s="6">
        <f t="shared" si="265"/>
        <v>-105</v>
      </c>
      <c r="P1023" s="6">
        <f t="shared" si="246"/>
        <v>0</v>
      </c>
      <c r="Q1023" s="7">
        <f t="shared" si="253"/>
        <v>1833279.6500000006</v>
      </c>
      <c r="R1023" s="5" t="s">
        <v>5</v>
      </c>
      <c r="S1023" s="1" t="s">
        <v>1086</v>
      </c>
    </row>
    <row r="1024" spans="1:19" x14ac:dyDescent="0.35">
      <c r="A1024" s="4">
        <v>44827</v>
      </c>
      <c r="B1024" s="5">
        <f t="shared" si="254"/>
        <v>9</v>
      </c>
      <c r="C1024" s="5">
        <f t="shared" si="255"/>
        <v>2022</v>
      </c>
      <c r="D1024" s="5" t="s">
        <v>952</v>
      </c>
      <c r="E1024" s="1" t="s">
        <v>406</v>
      </c>
      <c r="F1024" s="1" t="s">
        <v>407</v>
      </c>
      <c r="G1024" s="11" t="s">
        <v>66</v>
      </c>
      <c r="H1024" s="5">
        <v>5</v>
      </c>
      <c r="I1024" s="5" t="s">
        <v>5</v>
      </c>
      <c r="J1024" s="5">
        <v>0</v>
      </c>
      <c r="K1024" s="4">
        <f t="shared" si="260"/>
        <v>44827</v>
      </c>
      <c r="L1024" s="5">
        <f t="shared" si="261"/>
        <v>9</v>
      </c>
      <c r="M1024" s="5">
        <f t="shared" si="262"/>
        <v>2022</v>
      </c>
      <c r="N1024" s="6">
        <v>312.5</v>
      </c>
      <c r="O1024" s="6">
        <f t="shared" si="265"/>
        <v>-312.5</v>
      </c>
      <c r="P1024" s="6">
        <f t="shared" si="246"/>
        <v>0</v>
      </c>
      <c r="Q1024" s="7">
        <f t="shared" si="253"/>
        <v>1833592.1500000006</v>
      </c>
      <c r="R1024" s="5" t="s">
        <v>5</v>
      </c>
      <c r="S1024" s="1" t="s">
        <v>1086</v>
      </c>
    </row>
    <row r="1025" spans="1:19" hidden="1" x14ac:dyDescent="0.35">
      <c r="A1025" s="4">
        <v>44828</v>
      </c>
      <c r="B1025" s="5">
        <f t="shared" si="254"/>
        <v>9</v>
      </c>
      <c r="C1025" s="5">
        <f t="shared" si="255"/>
        <v>2022</v>
      </c>
      <c r="D1025" s="5" t="s">
        <v>956</v>
      </c>
      <c r="E1025" s="1" t="s">
        <v>63</v>
      </c>
      <c r="F1025" s="1" t="s">
        <v>64</v>
      </c>
      <c r="G1025" s="11" t="s">
        <v>309</v>
      </c>
      <c r="H1025" s="5">
        <v>5</v>
      </c>
      <c r="I1025" s="5" t="s">
        <v>50</v>
      </c>
      <c r="J1025" s="5">
        <v>120</v>
      </c>
      <c r="K1025" s="4">
        <f t="shared" si="260"/>
        <v>44948</v>
      </c>
      <c r="L1025" s="5">
        <f t="shared" si="261"/>
        <v>1</v>
      </c>
      <c r="M1025" s="5">
        <f t="shared" si="262"/>
        <v>2023</v>
      </c>
      <c r="N1025" s="6">
        <v>9130</v>
      </c>
      <c r="O1025" s="6">
        <f t="shared" si="265"/>
        <v>-9130</v>
      </c>
      <c r="P1025" s="6">
        <f t="shared" si="246"/>
        <v>0</v>
      </c>
      <c r="Q1025" s="7">
        <f t="shared" si="253"/>
        <v>1842722.1500000006</v>
      </c>
      <c r="R1025" s="5" t="s">
        <v>91</v>
      </c>
      <c r="S1025" s="1" t="s">
        <v>1157</v>
      </c>
    </row>
    <row r="1026" spans="1:19" hidden="1" x14ac:dyDescent="0.35">
      <c r="A1026" s="4">
        <v>44828</v>
      </c>
      <c r="B1026" s="5">
        <f t="shared" si="254"/>
        <v>9</v>
      </c>
      <c r="C1026" s="5">
        <f t="shared" si="255"/>
        <v>2022</v>
      </c>
      <c r="D1026" s="5" t="s">
        <v>956</v>
      </c>
      <c r="E1026" s="1" t="s">
        <v>63</v>
      </c>
      <c r="F1026" s="1" t="s">
        <v>64</v>
      </c>
      <c r="G1026" s="11" t="s">
        <v>922</v>
      </c>
      <c r="H1026" s="5">
        <v>5</v>
      </c>
      <c r="I1026" s="5" t="s">
        <v>50</v>
      </c>
      <c r="J1026" s="5">
        <v>120</v>
      </c>
      <c r="K1026" s="4">
        <f t="shared" si="260"/>
        <v>44948</v>
      </c>
      <c r="L1026" s="5">
        <f t="shared" si="261"/>
        <v>1</v>
      </c>
      <c r="M1026" s="5">
        <f t="shared" si="262"/>
        <v>2023</v>
      </c>
      <c r="N1026" s="6">
        <v>1260</v>
      </c>
      <c r="O1026" s="6">
        <f t="shared" si="265"/>
        <v>-1260</v>
      </c>
      <c r="P1026" s="6">
        <f t="shared" si="246"/>
        <v>0</v>
      </c>
      <c r="Q1026" s="7">
        <f t="shared" si="253"/>
        <v>1843982.1500000006</v>
      </c>
      <c r="R1026" s="5" t="s">
        <v>91</v>
      </c>
      <c r="S1026" s="1" t="s">
        <v>1157</v>
      </c>
    </row>
    <row r="1027" spans="1:19" hidden="1" x14ac:dyDescent="0.35">
      <c r="A1027" s="4">
        <v>44828</v>
      </c>
      <c r="B1027" s="5">
        <f t="shared" si="254"/>
        <v>9</v>
      </c>
      <c r="C1027" s="5">
        <f t="shared" si="255"/>
        <v>2022</v>
      </c>
      <c r="D1027" s="5" t="s">
        <v>956</v>
      </c>
      <c r="E1027" s="1" t="s">
        <v>63</v>
      </c>
      <c r="F1027" s="1" t="s">
        <v>64</v>
      </c>
      <c r="G1027" s="11" t="s">
        <v>66</v>
      </c>
      <c r="H1027" s="5">
        <v>5</v>
      </c>
      <c r="I1027" s="5" t="s">
        <v>50</v>
      </c>
      <c r="J1027" s="5">
        <v>120</v>
      </c>
      <c r="K1027" s="4">
        <f t="shared" si="260"/>
        <v>44948</v>
      </c>
      <c r="L1027" s="5">
        <f t="shared" si="261"/>
        <v>1</v>
      </c>
      <c r="M1027" s="5">
        <f t="shared" si="262"/>
        <v>2023</v>
      </c>
      <c r="N1027" s="6">
        <v>287.5</v>
      </c>
      <c r="O1027" s="6">
        <f t="shared" si="265"/>
        <v>-287.5</v>
      </c>
      <c r="P1027" s="6">
        <f t="shared" si="246"/>
        <v>0</v>
      </c>
      <c r="Q1027" s="7">
        <f t="shared" si="253"/>
        <v>1844269.6500000006</v>
      </c>
      <c r="R1027" s="5" t="s">
        <v>91</v>
      </c>
      <c r="S1027" s="1" t="s">
        <v>1157</v>
      </c>
    </row>
    <row r="1028" spans="1:19" hidden="1" x14ac:dyDescent="0.35">
      <c r="A1028" s="4">
        <v>44828</v>
      </c>
      <c r="B1028" s="5">
        <f t="shared" si="254"/>
        <v>9</v>
      </c>
      <c r="C1028" s="5">
        <f t="shared" si="255"/>
        <v>2022</v>
      </c>
      <c r="D1028" s="5" t="s">
        <v>956</v>
      </c>
      <c r="E1028" s="1" t="s">
        <v>63</v>
      </c>
      <c r="F1028" s="1" t="s">
        <v>64</v>
      </c>
      <c r="G1028" s="11" t="s">
        <v>953</v>
      </c>
      <c r="H1028" s="5">
        <v>1</v>
      </c>
      <c r="I1028" s="5" t="s">
        <v>50</v>
      </c>
      <c r="J1028" s="5">
        <v>120</v>
      </c>
      <c r="K1028" s="4">
        <f t="shared" si="260"/>
        <v>44948</v>
      </c>
      <c r="L1028" s="5">
        <f t="shared" si="261"/>
        <v>1</v>
      </c>
      <c r="M1028" s="5">
        <f t="shared" si="262"/>
        <v>2023</v>
      </c>
      <c r="N1028" s="6">
        <v>440</v>
      </c>
      <c r="O1028" s="6">
        <f t="shared" si="265"/>
        <v>-440</v>
      </c>
      <c r="P1028" s="6">
        <f t="shared" si="246"/>
        <v>0</v>
      </c>
      <c r="Q1028" s="7">
        <f t="shared" si="253"/>
        <v>1844709.6500000006</v>
      </c>
      <c r="R1028" s="5" t="s">
        <v>91</v>
      </c>
      <c r="S1028" s="1" t="s">
        <v>1157</v>
      </c>
    </row>
    <row r="1029" spans="1:19" hidden="1" x14ac:dyDescent="0.35">
      <c r="A1029" s="4">
        <v>44828</v>
      </c>
      <c r="B1029" s="5">
        <f t="shared" si="254"/>
        <v>9</v>
      </c>
      <c r="C1029" s="5">
        <f t="shared" si="255"/>
        <v>2022</v>
      </c>
      <c r="D1029" s="5" t="s">
        <v>956</v>
      </c>
      <c r="E1029" s="1" t="s">
        <v>63</v>
      </c>
      <c r="F1029" s="1" t="s">
        <v>64</v>
      </c>
      <c r="G1029" s="11" t="s">
        <v>954</v>
      </c>
      <c r="H1029" s="5">
        <v>4</v>
      </c>
      <c r="I1029" s="5" t="s">
        <v>50</v>
      </c>
      <c r="J1029" s="5">
        <v>120</v>
      </c>
      <c r="K1029" s="4">
        <f t="shared" si="260"/>
        <v>44948</v>
      </c>
      <c r="L1029" s="5">
        <f t="shared" si="261"/>
        <v>1</v>
      </c>
      <c r="M1029" s="5">
        <f t="shared" si="262"/>
        <v>2023</v>
      </c>
      <c r="N1029" s="6">
        <v>420</v>
      </c>
      <c r="O1029" s="6">
        <f t="shared" si="265"/>
        <v>-420</v>
      </c>
      <c r="P1029" s="6">
        <f t="shared" si="246"/>
        <v>0</v>
      </c>
      <c r="Q1029" s="7">
        <f t="shared" si="253"/>
        <v>1845129.6500000006</v>
      </c>
      <c r="R1029" s="5" t="s">
        <v>91</v>
      </c>
      <c r="S1029" s="1" t="s">
        <v>1157</v>
      </c>
    </row>
    <row r="1030" spans="1:19" hidden="1" x14ac:dyDescent="0.35">
      <c r="A1030" s="4">
        <v>44828</v>
      </c>
      <c r="B1030" s="5">
        <f t="shared" si="254"/>
        <v>9</v>
      </c>
      <c r="C1030" s="5">
        <f t="shared" si="255"/>
        <v>2022</v>
      </c>
      <c r="D1030" s="5" t="s">
        <v>956</v>
      </c>
      <c r="E1030" s="1" t="s">
        <v>63</v>
      </c>
      <c r="F1030" s="1" t="s">
        <v>64</v>
      </c>
      <c r="G1030" s="11" t="s">
        <v>955</v>
      </c>
      <c r="H1030" s="5">
        <v>4</v>
      </c>
      <c r="I1030" s="5" t="s">
        <v>50</v>
      </c>
      <c r="J1030" s="5">
        <v>120</v>
      </c>
      <c r="K1030" s="4">
        <f t="shared" si="260"/>
        <v>44948</v>
      </c>
      <c r="L1030" s="5">
        <f t="shared" si="261"/>
        <v>1</v>
      </c>
      <c r="M1030" s="5">
        <f t="shared" si="262"/>
        <v>2023</v>
      </c>
      <c r="N1030" s="6">
        <v>220</v>
      </c>
      <c r="O1030" s="6">
        <f t="shared" si="265"/>
        <v>-220</v>
      </c>
      <c r="P1030" s="6">
        <f t="shared" si="246"/>
        <v>0</v>
      </c>
      <c r="Q1030" s="7">
        <f t="shared" si="253"/>
        <v>1845349.6500000006</v>
      </c>
      <c r="R1030" s="5" t="s">
        <v>91</v>
      </c>
      <c r="S1030" s="1" t="s">
        <v>1157</v>
      </c>
    </row>
    <row r="1031" spans="1:19" hidden="1" x14ac:dyDescent="0.35">
      <c r="A1031" s="4">
        <v>44830</v>
      </c>
      <c r="B1031" s="5">
        <f t="shared" si="254"/>
        <v>9</v>
      </c>
      <c r="C1031" s="5">
        <f t="shared" si="255"/>
        <v>2022</v>
      </c>
      <c r="D1031" s="5" t="s">
        <v>959</v>
      </c>
      <c r="E1031" s="1" t="s">
        <v>482</v>
      </c>
      <c r="F1031" s="1" t="s">
        <v>499</v>
      </c>
      <c r="G1031" s="11" t="s">
        <v>69</v>
      </c>
      <c r="H1031" s="5">
        <v>1</v>
      </c>
      <c r="I1031" s="5" t="s">
        <v>5</v>
      </c>
      <c r="J1031" s="5">
        <v>0</v>
      </c>
      <c r="K1031" s="4">
        <f t="shared" ref="K1031:K1035" si="266">A1031+J1031</f>
        <v>44830</v>
      </c>
      <c r="L1031" s="5">
        <f t="shared" ref="L1031:L1035" si="267">MONTH(K1031)</f>
        <v>9</v>
      </c>
      <c r="M1031" s="5">
        <f t="shared" ref="M1031:M1035" si="268">YEAR(K1031)</f>
        <v>2022</v>
      </c>
      <c r="N1031" s="6">
        <v>1936</v>
      </c>
      <c r="O1031" s="6">
        <f t="shared" si="265"/>
        <v>-1936</v>
      </c>
      <c r="P1031" s="6">
        <f t="shared" ref="P1031:P1053" si="269">SUM(N1031+O1031)</f>
        <v>0</v>
      </c>
      <c r="Q1031" s="7">
        <f t="shared" ref="Q1031:Q1041" si="270">SUM(Q1030+N1031)</f>
        <v>1847285.6500000006</v>
      </c>
      <c r="R1031" s="5" t="s">
        <v>5</v>
      </c>
      <c r="S1031" s="1" t="s">
        <v>1159</v>
      </c>
    </row>
    <row r="1032" spans="1:19" hidden="1" x14ac:dyDescent="0.35">
      <c r="A1032" s="4">
        <v>44830</v>
      </c>
      <c r="B1032" s="5">
        <f t="shared" ref="B1032:B1035" si="271">MONTH(A1032)</f>
        <v>9</v>
      </c>
      <c r="C1032" s="5">
        <f t="shared" ref="C1032:C1035" si="272">YEAR(A1032)</f>
        <v>2022</v>
      </c>
      <c r="D1032" s="5" t="s">
        <v>959</v>
      </c>
      <c r="E1032" s="1" t="s">
        <v>482</v>
      </c>
      <c r="F1032" s="1" t="s">
        <v>499</v>
      </c>
      <c r="G1032" s="11" t="s">
        <v>917</v>
      </c>
      <c r="H1032" s="5">
        <v>2</v>
      </c>
      <c r="I1032" s="5" t="s">
        <v>5</v>
      </c>
      <c r="J1032" s="5">
        <v>0</v>
      </c>
      <c r="K1032" s="4">
        <f t="shared" si="266"/>
        <v>44830</v>
      </c>
      <c r="L1032" s="5">
        <f t="shared" si="267"/>
        <v>9</v>
      </c>
      <c r="M1032" s="5">
        <f t="shared" si="268"/>
        <v>2022</v>
      </c>
      <c r="N1032" s="6">
        <v>658.6</v>
      </c>
      <c r="O1032" s="6">
        <f t="shared" si="265"/>
        <v>-658.6</v>
      </c>
      <c r="P1032" s="6">
        <f t="shared" si="269"/>
        <v>0</v>
      </c>
      <c r="Q1032" s="7">
        <f t="shared" si="270"/>
        <v>1847944.2500000007</v>
      </c>
      <c r="R1032" s="5" t="s">
        <v>5</v>
      </c>
      <c r="S1032" s="1" t="s">
        <v>1159</v>
      </c>
    </row>
    <row r="1033" spans="1:19" hidden="1" x14ac:dyDescent="0.35">
      <c r="A1033" s="4">
        <v>44830</v>
      </c>
      <c r="B1033" s="5">
        <f t="shared" si="271"/>
        <v>9</v>
      </c>
      <c r="C1033" s="5">
        <f t="shared" si="272"/>
        <v>2022</v>
      </c>
      <c r="D1033" s="5" t="s">
        <v>959</v>
      </c>
      <c r="E1033" s="1" t="s">
        <v>482</v>
      </c>
      <c r="F1033" s="1" t="s">
        <v>499</v>
      </c>
      <c r="G1033" s="11" t="s">
        <v>957</v>
      </c>
      <c r="H1033" s="5">
        <v>1</v>
      </c>
      <c r="I1033" s="5" t="s">
        <v>5</v>
      </c>
      <c r="J1033" s="5">
        <v>0</v>
      </c>
      <c r="K1033" s="4">
        <f t="shared" si="266"/>
        <v>44830</v>
      </c>
      <c r="L1033" s="5">
        <f t="shared" si="267"/>
        <v>9</v>
      </c>
      <c r="M1033" s="5">
        <f t="shared" si="268"/>
        <v>2022</v>
      </c>
      <c r="N1033" s="6">
        <v>100</v>
      </c>
      <c r="O1033" s="6">
        <f t="shared" si="265"/>
        <v>-100</v>
      </c>
      <c r="P1033" s="6">
        <f t="shared" si="269"/>
        <v>0</v>
      </c>
      <c r="Q1033" s="7">
        <f t="shared" si="270"/>
        <v>1848044.2500000007</v>
      </c>
      <c r="R1033" s="5" t="s">
        <v>5</v>
      </c>
      <c r="S1033" s="1" t="s">
        <v>1159</v>
      </c>
    </row>
    <row r="1034" spans="1:19" hidden="1" x14ac:dyDescent="0.35">
      <c r="A1034" s="4">
        <v>44830</v>
      </c>
      <c r="B1034" s="5">
        <f t="shared" si="271"/>
        <v>9</v>
      </c>
      <c r="C1034" s="5">
        <f t="shared" si="272"/>
        <v>2022</v>
      </c>
      <c r="D1034" s="5" t="s">
        <v>959</v>
      </c>
      <c r="E1034" s="1" t="s">
        <v>482</v>
      </c>
      <c r="F1034" s="1" t="s">
        <v>499</v>
      </c>
      <c r="G1034" s="11" t="s">
        <v>66</v>
      </c>
      <c r="H1034" s="5">
        <v>10</v>
      </c>
      <c r="I1034" s="5" t="s">
        <v>5</v>
      </c>
      <c r="J1034" s="5">
        <v>0</v>
      </c>
      <c r="K1034" s="4">
        <f t="shared" si="266"/>
        <v>44830</v>
      </c>
      <c r="L1034" s="5">
        <f t="shared" si="267"/>
        <v>9</v>
      </c>
      <c r="M1034" s="5">
        <f t="shared" si="268"/>
        <v>2022</v>
      </c>
      <c r="N1034" s="6">
        <v>625</v>
      </c>
      <c r="O1034" s="6">
        <f t="shared" si="265"/>
        <v>-625</v>
      </c>
      <c r="P1034" s="6">
        <f t="shared" si="269"/>
        <v>0</v>
      </c>
      <c r="Q1034" s="7">
        <f t="shared" si="270"/>
        <v>1848669.2500000007</v>
      </c>
      <c r="R1034" s="5" t="s">
        <v>5</v>
      </c>
      <c r="S1034" s="1" t="s">
        <v>1159</v>
      </c>
    </row>
    <row r="1035" spans="1:19" hidden="1" x14ac:dyDescent="0.35">
      <c r="A1035" s="4">
        <v>44830</v>
      </c>
      <c r="B1035" s="5">
        <f t="shared" si="271"/>
        <v>9</v>
      </c>
      <c r="C1035" s="5">
        <f t="shared" si="272"/>
        <v>2022</v>
      </c>
      <c r="D1035" s="5" t="s">
        <v>959</v>
      </c>
      <c r="E1035" s="1" t="s">
        <v>482</v>
      </c>
      <c r="F1035" s="1" t="s">
        <v>499</v>
      </c>
      <c r="G1035" s="11" t="s">
        <v>958</v>
      </c>
      <c r="H1035" s="5">
        <v>6</v>
      </c>
      <c r="I1035" s="5" t="s">
        <v>5</v>
      </c>
      <c r="J1035" s="5">
        <v>0</v>
      </c>
      <c r="K1035" s="4">
        <f t="shared" si="266"/>
        <v>44830</v>
      </c>
      <c r="L1035" s="5">
        <f t="shared" si="267"/>
        <v>9</v>
      </c>
      <c r="M1035" s="5">
        <f t="shared" si="268"/>
        <v>2022</v>
      </c>
      <c r="N1035" s="6">
        <v>276</v>
      </c>
      <c r="O1035" s="6">
        <f t="shared" si="265"/>
        <v>-276</v>
      </c>
      <c r="P1035" s="6">
        <f t="shared" si="269"/>
        <v>0</v>
      </c>
      <c r="Q1035" s="7">
        <f t="shared" si="270"/>
        <v>1848945.2500000007</v>
      </c>
      <c r="R1035" s="5" t="s">
        <v>5</v>
      </c>
      <c r="S1035" s="1" t="s">
        <v>1159</v>
      </c>
    </row>
    <row r="1036" spans="1:19" hidden="1" x14ac:dyDescent="0.35">
      <c r="A1036" s="4">
        <v>44830</v>
      </c>
      <c r="B1036" s="5">
        <f t="shared" ref="B1036:B1042" si="273">MONTH(A1036)</f>
        <v>9</v>
      </c>
      <c r="C1036" s="5">
        <f t="shared" ref="C1036:C1042" si="274">YEAR(A1036)</f>
        <v>2022</v>
      </c>
      <c r="D1036" s="5" t="s">
        <v>961</v>
      </c>
      <c r="E1036" s="1" t="s">
        <v>645</v>
      </c>
      <c r="F1036" s="1" t="s">
        <v>646</v>
      </c>
      <c r="G1036" s="11" t="s">
        <v>99</v>
      </c>
      <c r="H1036" s="5">
        <v>1</v>
      </c>
      <c r="I1036" s="5" t="s">
        <v>5</v>
      </c>
      <c r="J1036" s="5">
        <v>0</v>
      </c>
      <c r="K1036" s="4">
        <f t="shared" ref="K1036:K1041" si="275">A1036+J1036</f>
        <v>44830</v>
      </c>
      <c r="L1036" s="5">
        <f t="shared" ref="L1036:L1041" si="276">MONTH(K1036)</f>
        <v>9</v>
      </c>
      <c r="M1036" s="5">
        <f t="shared" ref="M1036:M1041" si="277">YEAR(K1036)</f>
        <v>2022</v>
      </c>
      <c r="N1036" s="6">
        <v>2024</v>
      </c>
      <c r="O1036" s="6">
        <f t="shared" ref="O1036:O1041" si="278">-N1036</f>
        <v>-2024</v>
      </c>
      <c r="P1036" s="6">
        <f t="shared" si="269"/>
        <v>0</v>
      </c>
      <c r="Q1036" s="7">
        <f t="shared" si="270"/>
        <v>1850969.2500000007</v>
      </c>
      <c r="R1036" s="5" t="s">
        <v>5</v>
      </c>
      <c r="S1036" s="1" t="s">
        <v>991</v>
      </c>
    </row>
    <row r="1037" spans="1:19" hidden="1" x14ac:dyDescent="0.35">
      <c r="A1037" s="4">
        <v>44830</v>
      </c>
      <c r="B1037" s="5">
        <f t="shared" si="273"/>
        <v>9</v>
      </c>
      <c r="C1037" s="5">
        <f t="shared" si="274"/>
        <v>2022</v>
      </c>
      <c r="D1037" s="5" t="s">
        <v>961</v>
      </c>
      <c r="E1037" s="1" t="s">
        <v>645</v>
      </c>
      <c r="F1037" s="1" t="s">
        <v>646</v>
      </c>
      <c r="G1037" s="11" t="s">
        <v>901</v>
      </c>
      <c r="H1037" s="5">
        <v>1</v>
      </c>
      <c r="I1037" s="5" t="s">
        <v>5</v>
      </c>
      <c r="J1037" s="5">
        <v>0</v>
      </c>
      <c r="K1037" s="4">
        <f t="shared" si="275"/>
        <v>44830</v>
      </c>
      <c r="L1037" s="5">
        <f t="shared" si="276"/>
        <v>9</v>
      </c>
      <c r="M1037" s="5">
        <f t="shared" si="277"/>
        <v>2022</v>
      </c>
      <c r="N1037" s="6">
        <v>629.79999999999995</v>
      </c>
      <c r="O1037" s="6">
        <f t="shared" si="278"/>
        <v>-629.79999999999995</v>
      </c>
      <c r="P1037" s="6">
        <f t="shared" si="269"/>
        <v>0</v>
      </c>
      <c r="Q1037" s="7">
        <f t="shared" si="270"/>
        <v>1851599.0500000007</v>
      </c>
      <c r="R1037" s="5" t="s">
        <v>5</v>
      </c>
      <c r="S1037" s="1" t="s">
        <v>991</v>
      </c>
    </row>
    <row r="1038" spans="1:19" hidden="1" x14ac:dyDescent="0.35">
      <c r="A1038" s="4">
        <v>44830</v>
      </c>
      <c r="B1038" s="5">
        <f t="shared" si="273"/>
        <v>9</v>
      </c>
      <c r="C1038" s="5">
        <f t="shared" si="274"/>
        <v>2022</v>
      </c>
      <c r="D1038" s="5" t="s">
        <v>961</v>
      </c>
      <c r="E1038" s="1" t="s">
        <v>645</v>
      </c>
      <c r="F1038" s="1" t="s">
        <v>646</v>
      </c>
      <c r="G1038" s="11" t="s">
        <v>960</v>
      </c>
      <c r="H1038" s="5">
        <v>1</v>
      </c>
      <c r="I1038" s="5" t="s">
        <v>5</v>
      </c>
      <c r="J1038" s="5">
        <v>0</v>
      </c>
      <c r="K1038" s="4">
        <f t="shared" si="275"/>
        <v>44830</v>
      </c>
      <c r="L1038" s="5">
        <f t="shared" si="276"/>
        <v>9</v>
      </c>
      <c r="M1038" s="5">
        <f t="shared" si="277"/>
        <v>2022</v>
      </c>
      <c r="N1038" s="6">
        <v>315</v>
      </c>
      <c r="O1038" s="6">
        <f t="shared" si="278"/>
        <v>-315</v>
      </c>
      <c r="P1038" s="6">
        <f t="shared" si="269"/>
        <v>0</v>
      </c>
      <c r="Q1038" s="7">
        <f t="shared" si="270"/>
        <v>1851914.0500000007</v>
      </c>
      <c r="R1038" s="5" t="s">
        <v>5</v>
      </c>
      <c r="S1038" s="1" t="s">
        <v>991</v>
      </c>
    </row>
    <row r="1039" spans="1:19" hidden="1" x14ac:dyDescent="0.35">
      <c r="A1039" s="4">
        <v>44830</v>
      </c>
      <c r="B1039" s="5">
        <f t="shared" si="273"/>
        <v>9</v>
      </c>
      <c r="C1039" s="5">
        <f t="shared" si="274"/>
        <v>2022</v>
      </c>
      <c r="D1039" s="5" t="s">
        <v>962</v>
      </c>
      <c r="E1039" s="1" t="s">
        <v>645</v>
      </c>
      <c r="F1039" s="1" t="s">
        <v>646</v>
      </c>
      <c r="G1039" s="11" t="s">
        <v>957</v>
      </c>
      <c r="H1039" s="5">
        <v>1</v>
      </c>
      <c r="I1039" s="5" t="s">
        <v>5</v>
      </c>
      <c r="J1039" s="5">
        <v>0</v>
      </c>
      <c r="K1039" s="4">
        <f t="shared" si="275"/>
        <v>44830</v>
      </c>
      <c r="L1039" s="5">
        <f t="shared" si="276"/>
        <v>9</v>
      </c>
      <c r="M1039" s="5">
        <f t="shared" si="277"/>
        <v>2022</v>
      </c>
      <c r="N1039" s="6">
        <v>105</v>
      </c>
      <c r="O1039" s="6">
        <f t="shared" si="278"/>
        <v>-105</v>
      </c>
      <c r="P1039" s="6">
        <f t="shared" si="269"/>
        <v>0</v>
      </c>
      <c r="Q1039" s="7">
        <f t="shared" si="270"/>
        <v>1852019.0500000007</v>
      </c>
      <c r="R1039" s="5" t="s">
        <v>5</v>
      </c>
      <c r="S1039" s="1" t="s">
        <v>991</v>
      </c>
    </row>
    <row r="1040" spans="1:19" hidden="1" x14ac:dyDescent="0.35">
      <c r="A1040" s="4">
        <v>44830</v>
      </c>
      <c r="B1040" s="5">
        <f t="shared" si="273"/>
        <v>9</v>
      </c>
      <c r="C1040" s="5">
        <f t="shared" si="274"/>
        <v>2022</v>
      </c>
      <c r="D1040" s="5" t="s">
        <v>962</v>
      </c>
      <c r="E1040" s="1" t="s">
        <v>645</v>
      </c>
      <c r="F1040" s="1" t="s">
        <v>646</v>
      </c>
      <c r="G1040" s="11" t="s">
        <v>963</v>
      </c>
      <c r="H1040" s="5">
        <v>1</v>
      </c>
      <c r="I1040" s="5" t="s">
        <v>5</v>
      </c>
      <c r="J1040" s="5">
        <v>0</v>
      </c>
      <c r="K1040" s="4">
        <f t="shared" si="275"/>
        <v>44830</v>
      </c>
      <c r="L1040" s="5">
        <f t="shared" si="276"/>
        <v>9</v>
      </c>
      <c r="M1040" s="5">
        <f t="shared" si="277"/>
        <v>2022</v>
      </c>
      <c r="N1040" s="6">
        <v>285</v>
      </c>
      <c r="O1040" s="6">
        <f t="shared" si="278"/>
        <v>-285</v>
      </c>
      <c r="P1040" s="6">
        <f t="shared" si="269"/>
        <v>0</v>
      </c>
      <c r="Q1040" s="7">
        <f t="shared" si="270"/>
        <v>1852304.0500000007</v>
      </c>
      <c r="R1040" s="5" t="s">
        <v>5</v>
      </c>
      <c r="S1040" s="1" t="s">
        <v>991</v>
      </c>
    </row>
    <row r="1041" spans="1:19" hidden="1" x14ac:dyDescent="0.35">
      <c r="A1041" s="4">
        <v>44830</v>
      </c>
      <c r="B1041" s="5">
        <f t="shared" si="273"/>
        <v>9</v>
      </c>
      <c r="C1041" s="5">
        <f t="shared" si="274"/>
        <v>2022</v>
      </c>
      <c r="D1041" s="5" t="s">
        <v>962</v>
      </c>
      <c r="E1041" s="1" t="s">
        <v>645</v>
      </c>
      <c r="F1041" s="1" t="s">
        <v>646</v>
      </c>
      <c r="G1041" s="11" t="s">
        <v>298</v>
      </c>
      <c r="H1041" s="5">
        <v>1</v>
      </c>
      <c r="I1041" s="5" t="s">
        <v>5</v>
      </c>
      <c r="J1041" s="5">
        <v>0</v>
      </c>
      <c r="K1041" s="4">
        <f t="shared" si="275"/>
        <v>44830</v>
      </c>
      <c r="L1041" s="5">
        <f t="shared" si="276"/>
        <v>9</v>
      </c>
      <c r="M1041" s="5">
        <f t="shared" si="277"/>
        <v>2022</v>
      </c>
      <c r="N1041" s="6">
        <v>450</v>
      </c>
      <c r="O1041" s="6">
        <f t="shared" si="278"/>
        <v>-450</v>
      </c>
      <c r="P1041" s="6">
        <f t="shared" si="269"/>
        <v>0</v>
      </c>
      <c r="Q1041" s="7">
        <f t="shared" si="270"/>
        <v>1852754.0500000007</v>
      </c>
      <c r="R1041" s="5" t="s">
        <v>5</v>
      </c>
      <c r="S1041" s="1" t="s">
        <v>991</v>
      </c>
    </row>
    <row r="1042" spans="1:19" hidden="1" x14ac:dyDescent="0.35">
      <c r="A1042" s="4">
        <v>44832</v>
      </c>
      <c r="B1042" s="5">
        <f t="shared" si="273"/>
        <v>9</v>
      </c>
      <c r="C1042" s="5">
        <f t="shared" si="274"/>
        <v>2022</v>
      </c>
      <c r="D1042" s="5" t="s">
        <v>964</v>
      </c>
      <c r="E1042" s="1" t="s">
        <v>869</v>
      </c>
      <c r="F1042" s="1" t="s">
        <v>868</v>
      </c>
      <c r="G1042" s="11" t="s">
        <v>725</v>
      </c>
      <c r="H1042" s="5">
        <v>3</v>
      </c>
      <c r="I1042" s="5" t="s">
        <v>5</v>
      </c>
      <c r="J1042" s="5">
        <v>0</v>
      </c>
      <c r="K1042" s="4">
        <f t="shared" ref="K1042:K1053" si="279">A1042+J1042</f>
        <v>44832</v>
      </c>
      <c r="L1042" s="5">
        <f t="shared" ref="L1042:L1053" si="280">MONTH(K1042)</f>
        <v>9</v>
      </c>
      <c r="M1042" s="5">
        <f t="shared" ref="M1042:M1053" si="281">YEAR(K1042)</f>
        <v>2022</v>
      </c>
      <c r="N1042" s="6">
        <v>6006</v>
      </c>
      <c r="P1042" s="6">
        <f t="shared" si="269"/>
        <v>6006</v>
      </c>
      <c r="Q1042" s="7">
        <f t="shared" ref="Q1042:Q1053" si="282">SUM(Q1041+N1042)</f>
        <v>1858760.0500000007</v>
      </c>
      <c r="R1042" s="5" t="s">
        <v>5</v>
      </c>
    </row>
    <row r="1043" spans="1:19" hidden="1" x14ac:dyDescent="0.35">
      <c r="A1043" s="4">
        <v>44832</v>
      </c>
      <c r="B1043" s="5">
        <f t="shared" ref="B1043:B1054" si="283">MONTH(A1043)</f>
        <v>9</v>
      </c>
      <c r="C1043" s="5">
        <f t="shared" ref="C1043:C1054" si="284">YEAR(A1043)</f>
        <v>2022</v>
      </c>
      <c r="D1043" s="5" t="s">
        <v>964</v>
      </c>
      <c r="E1043" s="1" t="s">
        <v>869</v>
      </c>
      <c r="F1043" s="1" t="s">
        <v>868</v>
      </c>
      <c r="G1043" s="11" t="s">
        <v>901</v>
      </c>
      <c r="H1043" s="5">
        <v>2</v>
      </c>
      <c r="I1043" s="5" t="s">
        <v>5</v>
      </c>
      <c r="J1043" s="5">
        <v>0</v>
      </c>
      <c r="K1043" s="4">
        <f t="shared" si="279"/>
        <v>44832</v>
      </c>
      <c r="L1043" s="5">
        <f t="shared" si="280"/>
        <v>9</v>
      </c>
      <c r="M1043" s="5">
        <f t="shared" si="281"/>
        <v>2022</v>
      </c>
      <c r="N1043" s="6">
        <v>1259.5999999999999</v>
      </c>
      <c r="P1043" s="6">
        <f t="shared" si="269"/>
        <v>1259.5999999999999</v>
      </c>
      <c r="Q1043" s="7">
        <f t="shared" si="282"/>
        <v>1860019.6500000008</v>
      </c>
      <c r="R1043" s="5" t="s">
        <v>5</v>
      </c>
    </row>
    <row r="1044" spans="1:19" hidden="1" x14ac:dyDescent="0.35">
      <c r="A1044" s="4">
        <v>44832</v>
      </c>
      <c r="B1044" s="5">
        <f t="shared" si="283"/>
        <v>9</v>
      </c>
      <c r="C1044" s="5">
        <f t="shared" si="284"/>
        <v>2022</v>
      </c>
      <c r="D1044" s="5" t="s">
        <v>964</v>
      </c>
      <c r="E1044" s="1" t="s">
        <v>869</v>
      </c>
      <c r="F1044" s="1" t="s">
        <v>868</v>
      </c>
      <c r="G1044" s="11" t="s">
        <v>902</v>
      </c>
      <c r="H1044" s="5">
        <v>2</v>
      </c>
      <c r="I1044" s="5" t="s">
        <v>5</v>
      </c>
      <c r="J1044" s="5">
        <v>0</v>
      </c>
      <c r="K1044" s="4">
        <f t="shared" si="279"/>
        <v>44832</v>
      </c>
      <c r="L1044" s="5">
        <f t="shared" si="280"/>
        <v>9</v>
      </c>
      <c r="M1044" s="5">
        <f t="shared" si="281"/>
        <v>2022</v>
      </c>
      <c r="N1044" s="6">
        <v>1015.2</v>
      </c>
      <c r="P1044" s="6">
        <f t="shared" si="269"/>
        <v>1015.2</v>
      </c>
      <c r="Q1044" s="7">
        <f t="shared" si="282"/>
        <v>1861034.8500000008</v>
      </c>
      <c r="R1044" s="5" t="s">
        <v>5</v>
      </c>
    </row>
    <row r="1045" spans="1:19" hidden="1" x14ac:dyDescent="0.35">
      <c r="A1045" s="4">
        <v>44832</v>
      </c>
      <c r="B1045" s="5">
        <f t="shared" si="283"/>
        <v>9</v>
      </c>
      <c r="C1045" s="5">
        <f t="shared" si="284"/>
        <v>2022</v>
      </c>
      <c r="D1045" s="5" t="s">
        <v>964</v>
      </c>
      <c r="E1045" s="1" t="s">
        <v>869</v>
      </c>
      <c r="F1045" s="1" t="s">
        <v>868</v>
      </c>
      <c r="G1045" s="11" t="s">
        <v>966</v>
      </c>
      <c r="H1045" s="5">
        <v>2</v>
      </c>
      <c r="I1045" s="5" t="s">
        <v>5</v>
      </c>
      <c r="J1045" s="5">
        <v>0</v>
      </c>
      <c r="K1045" s="4">
        <f t="shared" si="279"/>
        <v>44832</v>
      </c>
      <c r="L1045" s="5">
        <f t="shared" si="280"/>
        <v>9</v>
      </c>
      <c r="M1045" s="5">
        <f t="shared" si="281"/>
        <v>2022</v>
      </c>
      <c r="N1045" s="6">
        <v>630</v>
      </c>
      <c r="P1045" s="6">
        <f t="shared" si="269"/>
        <v>630</v>
      </c>
      <c r="Q1045" s="7">
        <f t="shared" si="282"/>
        <v>1861664.8500000008</v>
      </c>
      <c r="R1045" s="5" t="s">
        <v>5</v>
      </c>
    </row>
    <row r="1046" spans="1:19" hidden="1" x14ac:dyDescent="0.35">
      <c r="A1046" s="4">
        <v>44832</v>
      </c>
      <c r="B1046" s="5">
        <f t="shared" si="283"/>
        <v>9</v>
      </c>
      <c r="C1046" s="5">
        <f t="shared" si="284"/>
        <v>2022</v>
      </c>
      <c r="D1046" s="5" t="s">
        <v>964</v>
      </c>
      <c r="E1046" s="1" t="s">
        <v>869</v>
      </c>
      <c r="F1046" s="1" t="s">
        <v>868</v>
      </c>
      <c r="G1046" s="11" t="s">
        <v>903</v>
      </c>
      <c r="H1046" s="5">
        <v>4</v>
      </c>
      <c r="I1046" s="5" t="s">
        <v>5</v>
      </c>
      <c r="J1046" s="5">
        <v>0</v>
      </c>
      <c r="K1046" s="4">
        <f t="shared" si="279"/>
        <v>44832</v>
      </c>
      <c r="L1046" s="5">
        <f t="shared" si="280"/>
        <v>9</v>
      </c>
      <c r="M1046" s="5">
        <f t="shared" si="281"/>
        <v>2022</v>
      </c>
      <c r="N1046" s="6">
        <v>640</v>
      </c>
      <c r="P1046" s="6">
        <f t="shared" si="269"/>
        <v>640</v>
      </c>
      <c r="Q1046" s="7">
        <f t="shared" si="282"/>
        <v>1862304.8500000008</v>
      </c>
      <c r="R1046" s="5" t="s">
        <v>5</v>
      </c>
    </row>
    <row r="1047" spans="1:19" hidden="1" x14ac:dyDescent="0.35">
      <c r="A1047" s="4">
        <v>44832</v>
      </c>
      <c r="B1047" s="5">
        <f t="shared" si="283"/>
        <v>9</v>
      </c>
      <c r="C1047" s="5">
        <f t="shared" si="284"/>
        <v>2022</v>
      </c>
      <c r="D1047" s="5" t="s">
        <v>964</v>
      </c>
      <c r="E1047" s="1" t="s">
        <v>869</v>
      </c>
      <c r="F1047" s="1" t="s">
        <v>868</v>
      </c>
      <c r="G1047" s="11" t="s">
        <v>675</v>
      </c>
      <c r="H1047" s="5">
        <v>1</v>
      </c>
      <c r="I1047" s="5" t="s">
        <v>5</v>
      </c>
      <c r="J1047" s="5">
        <v>0</v>
      </c>
      <c r="K1047" s="4">
        <f t="shared" si="279"/>
        <v>44832</v>
      </c>
      <c r="L1047" s="5">
        <f t="shared" si="280"/>
        <v>9</v>
      </c>
      <c r="M1047" s="5">
        <f t="shared" si="281"/>
        <v>2022</v>
      </c>
      <c r="N1047" s="6">
        <v>90</v>
      </c>
      <c r="P1047" s="6">
        <f t="shared" si="269"/>
        <v>90</v>
      </c>
      <c r="Q1047" s="7">
        <f t="shared" si="282"/>
        <v>1862394.8500000008</v>
      </c>
      <c r="R1047" s="5" t="s">
        <v>5</v>
      </c>
    </row>
    <row r="1048" spans="1:19" hidden="1" x14ac:dyDescent="0.35">
      <c r="A1048" s="4">
        <v>44832</v>
      </c>
      <c r="B1048" s="5">
        <f t="shared" si="283"/>
        <v>9</v>
      </c>
      <c r="C1048" s="5">
        <f t="shared" si="284"/>
        <v>2022</v>
      </c>
      <c r="D1048" s="5" t="s">
        <v>964</v>
      </c>
      <c r="E1048" s="1" t="s">
        <v>869</v>
      </c>
      <c r="F1048" s="1" t="s">
        <v>868</v>
      </c>
      <c r="G1048" s="11" t="s">
        <v>873</v>
      </c>
      <c r="H1048" s="5">
        <v>1</v>
      </c>
      <c r="I1048" s="5" t="s">
        <v>5</v>
      </c>
      <c r="J1048" s="5">
        <v>0</v>
      </c>
      <c r="K1048" s="4">
        <f t="shared" si="279"/>
        <v>44832</v>
      </c>
      <c r="L1048" s="5">
        <f t="shared" si="280"/>
        <v>9</v>
      </c>
      <c r="M1048" s="5">
        <f t="shared" si="281"/>
        <v>2022</v>
      </c>
      <c r="N1048" s="6">
        <v>170</v>
      </c>
      <c r="P1048" s="6">
        <f t="shared" si="269"/>
        <v>170</v>
      </c>
      <c r="Q1048" s="7">
        <f t="shared" si="282"/>
        <v>1862564.8500000008</v>
      </c>
      <c r="R1048" s="5" t="s">
        <v>5</v>
      </c>
    </row>
    <row r="1049" spans="1:19" hidden="1" x14ac:dyDescent="0.35">
      <c r="A1049" s="4">
        <v>44832</v>
      </c>
      <c r="B1049" s="5">
        <f t="shared" si="283"/>
        <v>9</v>
      </c>
      <c r="C1049" s="5">
        <f t="shared" si="284"/>
        <v>2022</v>
      </c>
      <c r="D1049" s="5" t="s">
        <v>964</v>
      </c>
      <c r="E1049" s="1" t="s">
        <v>869</v>
      </c>
      <c r="F1049" s="1" t="s">
        <v>868</v>
      </c>
      <c r="G1049" s="11" t="s">
        <v>953</v>
      </c>
      <c r="H1049" s="5">
        <v>1</v>
      </c>
      <c r="I1049" s="5" t="s">
        <v>5</v>
      </c>
      <c r="J1049" s="5">
        <v>0</v>
      </c>
      <c r="K1049" s="4">
        <f t="shared" si="279"/>
        <v>44832</v>
      </c>
      <c r="L1049" s="5">
        <f t="shared" si="280"/>
        <v>9</v>
      </c>
      <c r="M1049" s="5">
        <f t="shared" si="281"/>
        <v>2022</v>
      </c>
      <c r="N1049" s="6">
        <v>440</v>
      </c>
      <c r="P1049" s="6">
        <f t="shared" si="269"/>
        <v>440</v>
      </c>
      <c r="Q1049" s="7">
        <f t="shared" si="282"/>
        <v>1863004.8500000008</v>
      </c>
      <c r="R1049" s="5" t="s">
        <v>5</v>
      </c>
    </row>
    <row r="1050" spans="1:19" hidden="1" x14ac:dyDescent="0.35">
      <c r="A1050" s="4">
        <v>44832</v>
      </c>
      <c r="B1050" s="5">
        <f t="shared" si="283"/>
        <v>9</v>
      </c>
      <c r="C1050" s="5">
        <f t="shared" si="284"/>
        <v>2022</v>
      </c>
      <c r="D1050" s="5" t="s">
        <v>964</v>
      </c>
      <c r="E1050" s="1" t="s">
        <v>869</v>
      </c>
      <c r="F1050" s="1" t="s">
        <v>868</v>
      </c>
      <c r="G1050" s="11" t="s">
        <v>874</v>
      </c>
      <c r="H1050" s="5">
        <v>4</v>
      </c>
      <c r="I1050" s="5" t="s">
        <v>5</v>
      </c>
      <c r="J1050" s="5">
        <v>0</v>
      </c>
      <c r="K1050" s="4">
        <f t="shared" si="279"/>
        <v>44832</v>
      </c>
      <c r="L1050" s="5">
        <f t="shared" si="280"/>
        <v>9</v>
      </c>
      <c r="M1050" s="5">
        <f t="shared" si="281"/>
        <v>2022</v>
      </c>
      <c r="N1050" s="6">
        <v>1016</v>
      </c>
      <c r="P1050" s="6">
        <f t="shared" si="269"/>
        <v>1016</v>
      </c>
      <c r="Q1050" s="7">
        <f t="shared" si="282"/>
        <v>1864020.8500000008</v>
      </c>
      <c r="R1050" s="5" t="s">
        <v>5</v>
      </c>
    </row>
    <row r="1051" spans="1:19" hidden="1" x14ac:dyDescent="0.35">
      <c r="A1051" s="4">
        <v>44832</v>
      </c>
      <c r="B1051" s="5">
        <f t="shared" si="283"/>
        <v>9</v>
      </c>
      <c r="C1051" s="5">
        <f t="shared" si="284"/>
        <v>2022</v>
      </c>
      <c r="D1051" s="5" t="s">
        <v>965</v>
      </c>
      <c r="E1051" s="1" t="s">
        <v>938</v>
      </c>
      <c r="F1051" s="1" t="s">
        <v>967</v>
      </c>
      <c r="G1051" s="11" t="s">
        <v>69</v>
      </c>
      <c r="H1051" s="5">
        <v>1</v>
      </c>
      <c r="I1051" s="5" t="s">
        <v>5</v>
      </c>
      <c r="J1051" s="5">
        <v>0</v>
      </c>
      <c r="K1051" s="4">
        <f t="shared" si="279"/>
        <v>44832</v>
      </c>
      <c r="L1051" s="5">
        <f t="shared" si="280"/>
        <v>9</v>
      </c>
      <c r="M1051" s="5">
        <f t="shared" si="281"/>
        <v>2022</v>
      </c>
      <c r="N1051" s="6">
        <v>1848</v>
      </c>
      <c r="O1051" s="6">
        <f t="shared" ref="O1051:O1058" si="285">-N1051</f>
        <v>-1848</v>
      </c>
      <c r="P1051" s="6">
        <f t="shared" si="269"/>
        <v>0</v>
      </c>
      <c r="Q1051" s="7">
        <f t="shared" si="282"/>
        <v>1865868.8500000008</v>
      </c>
      <c r="R1051" s="5" t="s">
        <v>5</v>
      </c>
      <c r="S1051" s="1" t="s">
        <v>983</v>
      </c>
    </row>
    <row r="1052" spans="1:19" hidden="1" x14ac:dyDescent="0.35">
      <c r="A1052" s="4">
        <v>44832</v>
      </c>
      <c r="B1052" s="5">
        <f t="shared" si="283"/>
        <v>9</v>
      </c>
      <c r="C1052" s="5">
        <f t="shared" si="284"/>
        <v>2022</v>
      </c>
      <c r="D1052" s="5" t="s">
        <v>965</v>
      </c>
      <c r="E1052" s="1" t="s">
        <v>938</v>
      </c>
      <c r="F1052" s="1" t="s">
        <v>967</v>
      </c>
      <c r="G1052" s="11" t="s">
        <v>675</v>
      </c>
      <c r="H1052" s="5">
        <v>1</v>
      </c>
      <c r="I1052" s="5" t="s">
        <v>5</v>
      </c>
      <c r="J1052" s="5">
        <v>0</v>
      </c>
      <c r="K1052" s="4">
        <f t="shared" si="279"/>
        <v>44832</v>
      </c>
      <c r="L1052" s="5">
        <f t="shared" si="280"/>
        <v>9</v>
      </c>
      <c r="M1052" s="5">
        <f t="shared" si="281"/>
        <v>2022</v>
      </c>
      <c r="N1052" s="6">
        <v>85</v>
      </c>
      <c r="O1052" s="6">
        <f t="shared" si="285"/>
        <v>-85</v>
      </c>
      <c r="P1052" s="6">
        <f t="shared" si="269"/>
        <v>0</v>
      </c>
      <c r="Q1052" s="7">
        <f t="shared" si="282"/>
        <v>1865953.8500000008</v>
      </c>
      <c r="R1052" s="5" t="s">
        <v>5</v>
      </c>
      <c r="S1052" s="1" t="s">
        <v>983</v>
      </c>
    </row>
    <row r="1053" spans="1:19" hidden="1" x14ac:dyDescent="0.35">
      <c r="A1053" s="4">
        <v>44832</v>
      </c>
      <c r="B1053" s="5">
        <f t="shared" si="283"/>
        <v>9</v>
      </c>
      <c r="C1053" s="5">
        <f t="shared" si="284"/>
        <v>2022</v>
      </c>
      <c r="D1053" s="5" t="s">
        <v>965</v>
      </c>
      <c r="E1053" s="1" t="s">
        <v>938</v>
      </c>
      <c r="F1053" s="1" t="s">
        <v>967</v>
      </c>
      <c r="G1053" s="11" t="s">
        <v>66</v>
      </c>
      <c r="H1053" s="5">
        <v>1</v>
      </c>
      <c r="I1053" s="5" t="s">
        <v>5</v>
      </c>
      <c r="J1053" s="5">
        <v>0</v>
      </c>
      <c r="K1053" s="4">
        <f t="shared" si="279"/>
        <v>44832</v>
      </c>
      <c r="L1053" s="5">
        <f t="shared" si="280"/>
        <v>9</v>
      </c>
      <c r="M1053" s="5">
        <f t="shared" si="281"/>
        <v>2022</v>
      </c>
      <c r="N1053" s="6">
        <v>62.5</v>
      </c>
      <c r="O1053" s="6">
        <f t="shared" si="285"/>
        <v>-62.5</v>
      </c>
      <c r="P1053" s="6">
        <f t="shared" si="269"/>
        <v>0</v>
      </c>
      <c r="Q1053" s="7">
        <f t="shared" si="282"/>
        <v>1866016.3500000008</v>
      </c>
      <c r="R1053" s="5" t="s">
        <v>5</v>
      </c>
      <c r="S1053" s="1" t="s">
        <v>983</v>
      </c>
    </row>
    <row r="1054" spans="1:19" hidden="1" x14ac:dyDescent="0.35">
      <c r="A1054" s="4">
        <v>44835</v>
      </c>
      <c r="B1054" s="5">
        <f t="shared" si="283"/>
        <v>10</v>
      </c>
      <c r="C1054" s="5">
        <f t="shared" si="284"/>
        <v>2022</v>
      </c>
      <c r="D1054" s="5" t="s">
        <v>995</v>
      </c>
      <c r="E1054" s="1" t="s">
        <v>63</v>
      </c>
      <c r="F1054" s="1" t="s">
        <v>64</v>
      </c>
      <c r="G1054" s="11" t="s">
        <v>309</v>
      </c>
      <c r="H1054" s="5">
        <v>5</v>
      </c>
      <c r="I1054" s="5" t="s">
        <v>50</v>
      </c>
      <c r="J1054" s="5">
        <v>120</v>
      </c>
      <c r="K1054" s="4">
        <f t="shared" ref="K1054:K1058" si="286">A1054+J1054</f>
        <v>44955</v>
      </c>
      <c r="L1054" s="5">
        <f t="shared" ref="L1054:L1058" si="287">MONTH(K1054)</f>
        <v>1</v>
      </c>
      <c r="M1054" s="5">
        <f t="shared" ref="M1054:M1058" si="288">YEAR(K1054)</f>
        <v>2023</v>
      </c>
      <c r="N1054" s="6">
        <v>9130</v>
      </c>
      <c r="O1054" s="6">
        <f t="shared" si="285"/>
        <v>-9130</v>
      </c>
      <c r="P1054" s="6">
        <f t="shared" ref="P1054:P1079" si="289">SUM(N1054+O1054)</f>
        <v>0</v>
      </c>
      <c r="Q1054" s="7">
        <f t="shared" ref="Q1054:Q1079" si="290">SUM(Q1053+N1054)</f>
        <v>1875146.3500000008</v>
      </c>
      <c r="R1054" s="5" t="s">
        <v>91</v>
      </c>
      <c r="S1054" s="1" t="s">
        <v>1239</v>
      </c>
    </row>
    <row r="1055" spans="1:19" hidden="1" x14ac:dyDescent="0.35">
      <c r="A1055" s="4">
        <v>44835</v>
      </c>
      <c r="B1055" s="5">
        <f t="shared" ref="B1055:B1079" si="291">MONTH(A1055)</f>
        <v>10</v>
      </c>
      <c r="C1055" s="5">
        <f t="shared" ref="C1055:C1079" si="292">YEAR(A1055)</f>
        <v>2022</v>
      </c>
      <c r="D1055" s="5" t="s">
        <v>995</v>
      </c>
      <c r="E1055" s="1" t="s">
        <v>63</v>
      </c>
      <c r="F1055" s="1" t="s">
        <v>64</v>
      </c>
      <c r="G1055" s="11" t="s">
        <v>922</v>
      </c>
      <c r="H1055" s="5">
        <v>10</v>
      </c>
      <c r="I1055" s="5" t="s">
        <v>50</v>
      </c>
      <c r="J1055" s="5">
        <v>120</v>
      </c>
      <c r="K1055" s="4">
        <f t="shared" si="286"/>
        <v>44955</v>
      </c>
      <c r="L1055" s="5">
        <f t="shared" si="287"/>
        <v>1</v>
      </c>
      <c r="M1055" s="5">
        <f t="shared" si="288"/>
        <v>2023</v>
      </c>
      <c r="N1055" s="6">
        <v>2520</v>
      </c>
      <c r="O1055" s="6">
        <f t="shared" si="285"/>
        <v>-2520</v>
      </c>
      <c r="P1055" s="6">
        <f t="shared" si="289"/>
        <v>0</v>
      </c>
      <c r="Q1055" s="7">
        <f t="shared" si="290"/>
        <v>1877666.3500000008</v>
      </c>
      <c r="R1055" s="5" t="s">
        <v>91</v>
      </c>
      <c r="S1055" s="1" t="s">
        <v>1239</v>
      </c>
    </row>
    <row r="1056" spans="1:19" hidden="1" x14ac:dyDescent="0.35">
      <c r="A1056" s="4">
        <v>44835</v>
      </c>
      <c r="B1056" s="5">
        <f t="shared" si="291"/>
        <v>10</v>
      </c>
      <c r="C1056" s="5">
        <f t="shared" si="292"/>
        <v>2022</v>
      </c>
      <c r="D1056" s="5" t="s">
        <v>995</v>
      </c>
      <c r="E1056" s="1" t="s">
        <v>63</v>
      </c>
      <c r="F1056" s="1" t="s">
        <v>64</v>
      </c>
      <c r="G1056" s="11" t="s">
        <v>66</v>
      </c>
      <c r="H1056" s="5">
        <v>10</v>
      </c>
      <c r="I1056" s="5" t="s">
        <v>50</v>
      </c>
      <c r="J1056" s="5">
        <v>120</v>
      </c>
      <c r="K1056" s="4">
        <f t="shared" si="286"/>
        <v>44955</v>
      </c>
      <c r="L1056" s="5">
        <f t="shared" si="287"/>
        <v>1</v>
      </c>
      <c r="M1056" s="5">
        <f t="shared" si="288"/>
        <v>2023</v>
      </c>
      <c r="N1056" s="6">
        <v>575</v>
      </c>
      <c r="O1056" s="6">
        <f t="shared" si="285"/>
        <v>-575</v>
      </c>
      <c r="P1056" s="6">
        <f t="shared" si="289"/>
        <v>0</v>
      </c>
      <c r="Q1056" s="7">
        <f t="shared" si="290"/>
        <v>1878241.3500000008</v>
      </c>
      <c r="R1056" s="5" t="s">
        <v>91</v>
      </c>
      <c r="S1056" s="1" t="s">
        <v>1239</v>
      </c>
    </row>
    <row r="1057" spans="1:19" hidden="1" x14ac:dyDescent="0.35">
      <c r="A1057" s="4">
        <v>44835</v>
      </c>
      <c r="B1057" s="5">
        <f t="shared" si="291"/>
        <v>10</v>
      </c>
      <c r="C1057" s="5">
        <f t="shared" si="292"/>
        <v>2022</v>
      </c>
      <c r="D1057" s="5" t="s">
        <v>995</v>
      </c>
      <c r="E1057" s="1" t="s">
        <v>63</v>
      </c>
      <c r="F1057" s="1" t="s">
        <v>64</v>
      </c>
      <c r="G1057" s="11" t="s">
        <v>953</v>
      </c>
      <c r="H1057" s="5">
        <v>1</v>
      </c>
      <c r="I1057" s="5" t="s">
        <v>50</v>
      </c>
      <c r="J1057" s="5">
        <v>120</v>
      </c>
      <c r="K1057" s="4">
        <f t="shared" si="286"/>
        <v>44955</v>
      </c>
      <c r="L1057" s="5">
        <f t="shared" si="287"/>
        <v>1</v>
      </c>
      <c r="M1057" s="5">
        <f t="shared" si="288"/>
        <v>2023</v>
      </c>
      <c r="N1057" s="6">
        <v>420</v>
      </c>
      <c r="O1057" s="6">
        <f t="shared" si="285"/>
        <v>-420</v>
      </c>
      <c r="P1057" s="6">
        <f t="shared" si="289"/>
        <v>0</v>
      </c>
      <c r="Q1057" s="7">
        <f t="shared" si="290"/>
        <v>1878661.3500000008</v>
      </c>
      <c r="R1057" s="5" t="s">
        <v>91</v>
      </c>
      <c r="S1057" s="1" t="s">
        <v>1239</v>
      </c>
    </row>
    <row r="1058" spans="1:19" hidden="1" x14ac:dyDescent="0.35">
      <c r="A1058" s="4">
        <v>44835</v>
      </c>
      <c r="B1058" s="5">
        <f t="shared" si="291"/>
        <v>10</v>
      </c>
      <c r="C1058" s="5">
        <f t="shared" si="292"/>
        <v>2022</v>
      </c>
      <c r="D1058" s="5" t="s">
        <v>995</v>
      </c>
      <c r="E1058" s="1" t="s">
        <v>63</v>
      </c>
      <c r="F1058" s="1" t="s">
        <v>64</v>
      </c>
      <c r="G1058" s="11" t="s">
        <v>954</v>
      </c>
      <c r="H1058" s="5">
        <v>4</v>
      </c>
      <c r="I1058" s="5" t="s">
        <v>50</v>
      </c>
      <c r="J1058" s="5">
        <v>120</v>
      </c>
      <c r="K1058" s="4">
        <f t="shared" si="286"/>
        <v>44955</v>
      </c>
      <c r="L1058" s="5">
        <f t="shared" si="287"/>
        <v>1</v>
      </c>
      <c r="M1058" s="5">
        <f t="shared" si="288"/>
        <v>2023</v>
      </c>
      <c r="N1058" s="6">
        <v>420</v>
      </c>
      <c r="O1058" s="6">
        <f t="shared" si="285"/>
        <v>-420</v>
      </c>
      <c r="P1058" s="6">
        <f t="shared" si="289"/>
        <v>0</v>
      </c>
      <c r="Q1058" s="7">
        <f t="shared" si="290"/>
        <v>1879081.3500000008</v>
      </c>
      <c r="R1058" s="5" t="s">
        <v>91</v>
      </c>
      <c r="S1058" s="1" t="s">
        <v>1239</v>
      </c>
    </row>
    <row r="1059" spans="1:19" hidden="1" x14ac:dyDescent="0.35">
      <c r="A1059" s="4" t="s">
        <v>1001</v>
      </c>
      <c r="B1059" s="5">
        <f t="shared" si="291"/>
        <v>10</v>
      </c>
      <c r="C1059" s="5">
        <f t="shared" si="292"/>
        <v>2022</v>
      </c>
      <c r="D1059" s="5" t="s">
        <v>996</v>
      </c>
      <c r="E1059" s="1" t="s">
        <v>415</v>
      </c>
      <c r="F1059" s="1" t="s">
        <v>416</v>
      </c>
      <c r="G1059" s="11" t="s">
        <v>728</v>
      </c>
      <c r="H1059" s="5">
        <v>15</v>
      </c>
      <c r="I1059" s="5" t="s">
        <v>5</v>
      </c>
      <c r="J1059" s="5">
        <v>0</v>
      </c>
      <c r="K1059" s="4">
        <f t="shared" ref="K1059:K1064" si="293">A1059+J1059</f>
        <v>44837</v>
      </c>
      <c r="L1059" s="5">
        <f t="shared" ref="L1059:L1064" si="294">MONTH(K1059)</f>
        <v>10</v>
      </c>
      <c r="M1059" s="5">
        <f t="shared" ref="M1059:M1064" si="295">YEAR(K1059)</f>
        <v>2022</v>
      </c>
      <c r="N1059" s="6">
        <v>27060</v>
      </c>
      <c r="O1059" s="6">
        <f>-928.2</f>
        <v>-928.2</v>
      </c>
      <c r="P1059" s="6">
        <f t="shared" si="289"/>
        <v>26131.8</v>
      </c>
      <c r="Q1059" s="7">
        <f t="shared" si="290"/>
        <v>1906141.3500000008</v>
      </c>
      <c r="R1059" s="5" t="s">
        <v>5</v>
      </c>
      <c r="S1059" s="1" t="s">
        <v>1245</v>
      </c>
    </row>
    <row r="1060" spans="1:19" hidden="1" x14ac:dyDescent="0.35">
      <c r="A1060" s="4" t="s">
        <v>1001</v>
      </c>
      <c r="B1060" s="5">
        <f t="shared" si="291"/>
        <v>10</v>
      </c>
      <c r="C1060" s="5">
        <f t="shared" si="292"/>
        <v>2022</v>
      </c>
      <c r="D1060" s="5" t="s">
        <v>996</v>
      </c>
      <c r="E1060" s="1" t="s">
        <v>415</v>
      </c>
      <c r="F1060" s="1" t="s">
        <v>416</v>
      </c>
      <c r="G1060" s="11" t="s">
        <v>997</v>
      </c>
      <c r="H1060" s="5">
        <v>45</v>
      </c>
      <c r="I1060" s="5" t="s">
        <v>5</v>
      </c>
      <c r="J1060" s="5">
        <v>0</v>
      </c>
      <c r="K1060" s="4">
        <f t="shared" si="293"/>
        <v>44837</v>
      </c>
      <c r="L1060" s="5">
        <f t="shared" si="294"/>
        <v>10</v>
      </c>
      <c r="M1060" s="5">
        <f t="shared" si="295"/>
        <v>2022</v>
      </c>
      <c r="N1060" s="6">
        <v>11340</v>
      </c>
      <c r="P1060" s="6">
        <f t="shared" si="289"/>
        <v>11340</v>
      </c>
      <c r="Q1060" s="7">
        <f t="shared" si="290"/>
        <v>1917481.3500000008</v>
      </c>
      <c r="R1060" s="5" t="s">
        <v>5</v>
      </c>
    </row>
    <row r="1061" spans="1:19" hidden="1" x14ac:dyDescent="0.35">
      <c r="A1061" s="4" t="s">
        <v>1001</v>
      </c>
      <c r="B1061" s="5">
        <f t="shared" si="291"/>
        <v>10</v>
      </c>
      <c r="C1061" s="5">
        <f t="shared" si="292"/>
        <v>2022</v>
      </c>
      <c r="D1061" s="5" t="s">
        <v>996</v>
      </c>
      <c r="E1061" s="1" t="s">
        <v>415</v>
      </c>
      <c r="F1061" s="1" t="s">
        <v>416</v>
      </c>
      <c r="G1061" s="11" t="s">
        <v>998</v>
      </c>
      <c r="H1061" s="5">
        <v>22</v>
      </c>
      <c r="I1061" s="5" t="s">
        <v>5</v>
      </c>
      <c r="J1061" s="5">
        <v>0</v>
      </c>
      <c r="K1061" s="4">
        <f t="shared" si="293"/>
        <v>44837</v>
      </c>
      <c r="L1061" s="5">
        <f t="shared" si="294"/>
        <v>10</v>
      </c>
      <c r="M1061" s="5">
        <f t="shared" si="295"/>
        <v>2022</v>
      </c>
      <c r="N1061" s="6">
        <v>6435</v>
      </c>
      <c r="P1061" s="6">
        <f t="shared" si="289"/>
        <v>6435</v>
      </c>
      <c r="Q1061" s="7">
        <f t="shared" si="290"/>
        <v>1923916.3500000008</v>
      </c>
      <c r="R1061" s="5" t="s">
        <v>5</v>
      </c>
    </row>
    <row r="1062" spans="1:19" hidden="1" x14ac:dyDescent="0.35">
      <c r="A1062" s="4" t="s">
        <v>1001</v>
      </c>
      <c r="B1062" s="5">
        <f t="shared" si="291"/>
        <v>10</v>
      </c>
      <c r="C1062" s="5">
        <f t="shared" si="292"/>
        <v>2022</v>
      </c>
      <c r="D1062" s="5" t="s">
        <v>996</v>
      </c>
      <c r="E1062" s="1" t="s">
        <v>415</v>
      </c>
      <c r="F1062" s="1" t="s">
        <v>416</v>
      </c>
      <c r="G1062" s="11" t="s">
        <v>66</v>
      </c>
      <c r="H1062" s="5">
        <v>15</v>
      </c>
      <c r="I1062" s="5" t="s">
        <v>5</v>
      </c>
      <c r="J1062" s="5">
        <v>0</v>
      </c>
      <c r="K1062" s="4">
        <f t="shared" si="293"/>
        <v>44837</v>
      </c>
      <c r="L1062" s="5">
        <f t="shared" si="294"/>
        <v>10</v>
      </c>
      <c r="M1062" s="5">
        <f t="shared" si="295"/>
        <v>2022</v>
      </c>
      <c r="N1062" s="6">
        <v>937.5</v>
      </c>
      <c r="P1062" s="6">
        <f t="shared" si="289"/>
        <v>937.5</v>
      </c>
      <c r="Q1062" s="7">
        <f t="shared" si="290"/>
        <v>1924853.8500000008</v>
      </c>
      <c r="R1062" s="5" t="s">
        <v>5</v>
      </c>
    </row>
    <row r="1063" spans="1:19" hidden="1" x14ac:dyDescent="0.35">
      <c r="A1063" s="4" t="s">
        <v>1001</v>
      </c>
      <c r="B1063" s="5">
        <f t="shared" si="291"/>
        <v>10</v>
      </c>
      <c r="C1063" s="5">
        <f t="shared" si="292"/>
        <v>2022</v>
      </c>
      <c r="D1063" s="5" t="s">
        <v>996</v>
      </c>
      <c r="E1063" s="1" t="s">
        <v>415</v>
      </c>
      <c r="F1063" s="1" t="s">
        <v>416</v>
      </c>
      <c r="G1063" s="11" t="s">
        <v>999</v>
      </c>
      <c r="H1063" s="5">
        <v>2</v>
      </c>
      <c r="I1063" s="5" t="s">
        <v>5</v>
      </c>
      <c r="J1063" s="5">
        <v>0</v>
      </c>
      <c r="K1063" s="4">
        <f t="shared" si="293"/>
        <v>44837</v>
      </c>
      <c r="L1063" s="5">
        <f t="shared" si="294"/>
        <v>10</v>
      </c>
      <c r="M1063" s="5">
        <f t="shared" si="295"/>
        <v>2022</v>
      </c>
      <c r="N1063" s="6">
        <v>2000</v>
      </c>
      <c r="P1063" s="6">
        <f t="shared" si="289"/>
        <v>2000</v>
      </c>
      <c r="Q1063" s="7">
        <f t="shared" si="290"/>
        <v>1926853.8500000008</v>
      </c>
      <c r="R1063" s="5" t="s">
        <v>5</v>
      </c>
    </row>
    <row r="1064" spans="1:19" hidden="1" x14ac:dyDescent="0.35">
      <c r="A1064" s="4" t="s">
        <v>1001</v>
      </c>
      <c r="B1064" s="5">
        <f t="shared" si="291"/>
        <v>10</v>
      </c>
      <c r="C1064" s="5">
        <f t="shared" si="292"/>
        <v>2022</v>
      </c>
      <c r="D1064" s="5" t="s">
        <v>996</v>
      </c>
      <c r="E1064" s="1" t="s">
        <v>415</v>
      </c>
      <c r="F1064" s="1" t="s">
        <v>416</v>
      </c>
      <c r="G1064" s="11" t="s">
        <v>1000</v>
      </c>
      <c r="H1064" s="5">
        <v>4</v>
      </c>
      <c r="I1064" s="5" t="s">
        <v>5</v>
      </c>
      <c r="J1064" s="5">
        <v>0</v>
      </c>
      <c r="K1064" s="4">
        <f t="shared" si="293"/>
        <v>44837</v>
      </c>
      <c r="L1064" s="5">
        <f t="shared" si="294"/>
        <v>10</v>
      </c>
      <c r="M1064" s="5">
        <f t="shared" si="295"/>
        <v>2022</v>
      </c>
      <c r="N1064" s="6">
        <v>400</v>
      </c>
      <c r="P1064" s="6">
        <f t="shared" si="289"/>
        <v>400</v>
      </c>
      <c r="Q1064" s="7">
        <f t="shared" si="290"/>
        <v>1927253.8500000008</v>
      </c>
      <c r="R1064" s="5" t="s">
        <v>5</v>
      </c>
    </row>
    <row r="1065" spans="1:19" hidden="1" x14ac:dyDescent="0.35">
      <c r="A1065" s="4" t="s">
        <v>1003</v>
      </c>
      <c r="B1065" s="5">
        <f t="shared" si="291"/>
        <v>10</v>
      </c>
      <c r="C1065" s="5">
        <f t="shared" si="292"/>
        <v>2022</v>
      </c>
      <c r="D1065" s="5" t="s">
        <v>1002</v>
      </c>
      <c r="E1065" s="1" t="s">
        <v>482</v>
      </c>
      <c r="F1065" s="1" t="s">
        <v>499</v>
      </c>
      <c r="G1065" s="11" t="s">
        <v>69</v>
      </c>
      <c r="H1065" s="5">
        <v>1</v>
      </c>
      <c r="I1065" s="5" t="s">
        <v>5</v>
      </c>
      <c r="J1065" s="5">
        <v>0</v>
      </c>
      <c r="K1065" s="4">
        <f t="shared" ref="K1065:K1068" si="296">A1065+J1065</f>
        <v>44835</v>
      </c>
      <c r="L1065" s="5">
        <f t="shared" ref="L1065:L1068" si="297">MONTH(K1065)</f>
        <v>10</v>
      </c>
      <c r="M1065" s="5">
        <f t="shared" ref="M1065:M1068" si="298">YEAR(K1065)</f>
        <v>2022</v>
      </c>
      <c r="N1065" s="6">
        <v>1936</v>
      </c>
      <c r="O1065" s="6">
        <f t="shared" ref="O1065:O1068" si="299">-N1065</f>
        <v>-1936</v>
      </c>
      <c r="P1065" s="6">
        <f t="shared" si="289"/>
        <v>0</v>
      </c>
      <c r="Q1065" s="7">
        <f t="shared" si="290"/>
        <v>1929189.8500000008</v>
      </c>
      <c r="R1065" s="5" t="s">
        <v>5</v>
      </c>
      <c r="S1065" s="1" t="s">
        <v>1237</v>
      </c>
    </row>
    <row r="1066" spans="1:19" hidden="1" x14ac:dyDescent="0.35">
      <c r="A1066" s="4" t="s">
        <v>1003</v>
      </c>
      <c r="B1066" s="5">
        <f t="shared" si="291"/>
        <v>10</v>
      </c>
      <c r="C1066" s="5">
        <f t="shared" si="292"/>
        <v>2022</v>
      </c>
      <c r="D1066" s="5" t="s">
        <v>1002</v>
      </c>
      <c r="E1066" s="1" t="s">
        <v>482</v>
      </c>
      <c r="F1066" s="1" t="s">
        <v>499</v>
      </c>
      <c r="G1066" s="11" t="s">
        <v>957</v>
      </c>
      <c r="H1066" s="5">
        <v>1</v>
      </c>
      <c r="I1066" s="5" t="s">
        <v>5</v>
      </c>
      <c r="J1066" s="5">
        <v>0</v>
      </c>
      <c r="K1066" s="4">
        <f t="shared" si="296"/>
        <v>44835</v>
      </c>
      <c r="L1066" s="5">
        <f t="shared" si="297"/>
        <v>10</v>
      </c>
      <c r="M1066" s="5">
        <f t="shared" si="298"/>
        <v>2022</v>
      </c>
      <c r="N1066" s="6">
        <v>100</v>
      </c>
      <c r="O1066" s="6">
        <f t="shared" si="299"/>
        <v>-100</v>
      </c>
      <c r="P1066" s="6">
        <f t="shared" si="289"/>
        <v>0</v>
      </c>
      <c r="Q1066" s="7">
        <f t="shared" si="290"/>
        <v>1929289.8500000008</v>
      </c>
      <c r="R1066" s="5" t="s">
        <v>5</v>
      </c>
      <c r="S1066" s="1" t="s">
        <v>1237</v>
      </c>
    </row>
    <row r="1067" spans="1:19" hidden="1" x14ac:dyDescent="0.35">
      <c r="A1067" s="4" t="s">
        <v>1003</v>
      </c>
      <c r="B1067" s="5">
        <f t="shared" si="291"/>
        <v>10</v>
      </c>
      <c r="C1067" s="5">
        <f t="shared" si="292"/>
        <v>2022</v>
      </c>
      <c r="D1067" s="5" t="s">
        <v>1002</v>
      </c>
      <c r="E1067" s="1" t="s">
        <v>482</v>
      </c>
      <c r="F1067" s="1" t="s">
        <v>499</v>
      </c>
      <c r="G1067" s="11" t="s">
        <v>66</v>
      </c>
      <c r="H1067" s="5">
        <v>5</v>
      </c>
      <c r="I1067" s="5" t="s">
        <v>5</v>
      </c>
      <c r="J1067" s="5">
        <v>0</v>
      </c>
      <c r="K1067" s="4">
        <f t="shared" si="296"/>
        <v>44835</v>
      </c>
      <c r="L1067" s="5">
        <f t="shared" si="297"/>
        <v>10</v>
      </c>
      <c r="M1067" s="5">
        <f t="shared" si="298"/>
        <v>2022</v>
      </c>
      <c r="N1067" s="6">
        <v>312.5</v>
      </c>
      <c r="O1067" s="6">
        <f t="shared" si="299"/>
        <v>-312.5</v>
      </c>
      <c r="P1067" s="6">
        <f t="shared" si="289"/>
        <v>0</v>
      </c>
      <c r="Q1067" s="7">
        <f t="shared" si="290"/>
        <v>1929602.3500000008</v>
      </c>
      <c r="R1067" s="5" t="s">
        <v>5</v>
      </c>
      <c r="S1067" s="1" t="s">
        <v>1237</v>
      </c>
    </row>
    <row r="1068" spans="1:19" hidden="1" x14ac:dyDescent="0.35">
      <c r="A1068" s="4" t="s">
        <v>1003</v>
      </c>
      <c r="B1068" s="5">
        <f t="shared" si="291"/>
        <v>10</v>
      </c>
      <c r="C1068" s="5">
        <f t="shared" si="292"/>
        <v>2022</v>
      </c>
      <c r="D1068" s="5" t="s">
        <v>1002</v>
      </c>
      <c r="E1068" s="1" t="s">
        <v>482</v>
      </c>
      <c r="F1068" s="1" t="s">
        <v>499</v>
      </c>
      <c r="G1068" s="11" t="s">
        <v>791</v>
      </c>
      <c r="H1068" s="5">
        <v>6</v>
      </c>
      <c r="I1068" s="5" t="s">
        <v>5</v>
      </c>
      <c r="J1068" s="5">
        <v>0</v>
      </c>
      <c r="K1068" s="4">
        <f t="shared" si="296"/>
        <v>44835</v>
      </c>
      <c r="L1068" s="5">
        <f t="shared" si="297"/>
        <v>10</v>
      </c>
      <c r="M1068" s="5">
        <f t="shared" si="298"/>
        <v>2022</v>
      </c>
      <c r="N1068" s="6">
        <v>288</v>
      </c>
      <c r="O1068" s="6">
        <f t="shared" si="299"/>
        <v>-288</v>
      </c>
      <c r="P1068" s="6">
        <f t="shared" si="289"/>
        <v>0</v>
      </c>
      <c r="Q1068" s="7">
        <f t="shared" si="290"/>
        <v>1929890.3500000008</v>
      </c>
      <c r="R1068" s="5" t="s">
        <v>5</v>
      </c>
      <c r="S1068" s="1" t="s">
        <v>1237</v>
      </c>
    </row>
    <row r="1069" spans="1:19" hidden="1" x14ac:dyDescent="0.35">
      <c r="A1069" s="4">
        <v>44836</v>
      </c>
      <c r="B1069" s="5">
        <f t="shared" si="291"/>
        <v>10</v>
      </c>
      <c r="C1069" s="5">
        <f t="shared" si="292"/>
        <v>2022</v>
      </c>
      <c r="D1069" s="5" t="s">
        <v>1004</v>
      </c>
      <c r="E1069" s="1" t="s">
        <v>19</v>
      </c>
      <c r="F1069" s="1" t="s">
        <v>20</v>
      </c>
      <c r="G1069" s="11" t="s">
        <v>69</v>
      </c>
      <c r="H1069" s="5">
        <v>1</v>
      </c>
      <c r="I1069" s="5" t="s">
        <v>72</v>
      </c>
      <c r="J1069" s="5">
        <v>45</v>
      </c>
      <c r="K1069" s="4">
        <f t="shared" ref="K1069:K1071" si="300">A1069+J1069</f>
        <v>44881</v>
      </c>
      <c r="L1069" s="5">
        <f t="shared" ref="L1069:L1071" si="301">MONTH(K1069)</f>
        <v>11</v>
      </c>
      <c r="M1069" s="5">
        <f t="shared" ref="M1069:M1071" si="302">YEAR(K1069)</f>
        <v>2022</v>
      </c>
      <c r="N1069" s="6">
        <v>2024</v>
      </c>
      <c r="O1069" s="6">
        <f>-1800-224</f>
        <v>-2024</v>
      </c>
      <c r="P1069" s="6">
        <f t="shared" si="289"/>
        <v>0</v>
      </c>
      <c r="Q1069" s="7">
        <f t="shared" si="290"/>
        <v>1931914.3500000008</v>
      </c>
      <c r="R1069" s="5" t="s">
        <v>91</v>
      </c>
      <c r="S1069" s="1" t="s">
        <v>1151</v>
      </c>
    </row>
    <row r="1070" spans="1:19" hidden="1" x14ac:dyDescent="0.35">
      <c r="A1070" s="4">
        <v>44836</v>
      </c>
      <c r="B1070" s="5">
        <f t="shared" si="291"/>
        <v>10</v>
      </c>
      <c r="C1070" s="5">
        <f t="shared" si="292"/>
        <v>2022</v>
      </c>
      <c r="D1070" s="5" t="s">
        <v>1004</v>
      </c>
      <c r="E1070" s="1" t="s">
        <v>19</v>
      </c>
      <c r="F1070" s="1" t="s">
        <v>20</v>
      </c>
      <c r="G1070" s="11" t="s">
        <v>66</v>
      </c>
      <c r="H1070" s="5">
        <v>3</v>
      </c>
      <c r="I1070" s="5" t="s">
        <v>72</v>
      </c>
      <c r="J1070" s="5">
        <v>45</v>
      </c>
      <c r="K1070" s="4">
        <f t="shared" si="300"/>
        <v>44881</v>
      </c>
      <c r="L1070" s="5">
        <f t="shared" si="301"/>
        <v>11</v>
      </c>
      <c r="M1070" s="5">
        <f t="shared" si="302"/>
        <v>2022</v>
      </c>
      <c r="N1070" s="6">
        <v>195</v>
      </c>
      <c r="O1070" s="6">
        <f>-N1070</f>
        <v>-195</v>
      </c>
      <c r="P1070" s="6">
        <f t="shared" si="289"/>
        <v>0</v>
      </c>
      <c r="Q1070" s="7">
        <f t="shared" si="290"/>
        <v>1932109.3500000008</v>
      </c>
      <c r="R1070" s="5" t="s">
        <v>91</v>
      </c>
      <c r="S1070" s="1" t="s">
        <v>1152</v>
      </c>
    </row>
    <row r="1071" spans="1:19" hidden="1" x14ac:dyDescent="0.35">
      <c r="A1071" s="4">
        <v>44836</v>
      </c>
      <c r="B1071" s="5">
        <f t="shared" si="291"/>
        <v>10</v>
      </c>
      <c r="C1071" s="5">
        <f t="shared" si="292"/>
        <v>2022</v>
      </c>
      <c r="D1071" s="5" t="s">
        <v>1004</v>
      </c>
      <c r="E1071" s="1" t="s">
        <v>19</v>
      </c>
      <c r="F1071" s="1" t="s">
        <v>20</v>
      </c>
      <c r="G1071" s="11" t="s">
        <v>17</v>
      </c>
      <c r="H1071" s="5">
        <v>6</v>
      </c>
      <c r="I1071" s="5" t="s">
        <v>72</v>
      </c>
      <c r="J1071" s="5">
        <v>45</v>
      </c>
      <c r="K1071" s="4">
        <f t="shared" si="300"/>
        <v>44881</v>
      </c>
      <c r="L1071" s="5">
        <f t="shared" si="301"/>
        <v>11</v>
      </c>
      <c r="M1071" s="5">
        <f t="shared" si="302"/>
        <v>2022</v>
      </c>
      <c r="N1071" s="6">
        <v>630</v>
      </c>
      <c r="O1071" s="6">
        <f>-N1071</f>
        <v>-630</v>
      </c>
      <c r="P1071" s="6">
        <f t="shared" si="289"/>
        <v>0</v>
      </c>
      <c r="Q1071" s="7">
        <f t="shared" si="290"/>
        <v>1932739.3500000008</v>
      </c>
      <c r="R1071" s="5" t="s">
        <v>91</v>
      </c>
      <c r="S1071" s="1" t="s">
        <v>1153</v>
      </c>
    </row>
    <row r="1072" spans="1:19" hidden="1" x14ac:dyDescent="0.35">
      <c r="A1072" s="4">
        <v>44836</v>
      </c>
      <c r="B1072" s="5">
        <f t="shared" si="291"/>
        <v>10</v>
      </c>
      <c r="C1072" s="5">
        <f t="shared" si="292"/>
        <v>2022</v>
      </c>
      <c r="D1072" s="5" t="s">
        <v>1005</v>
      </c>
      <c r="E1072" s="1" t="s">
        <v>19</v>
      </c>
      <c r="F1072" s="1" t="s">
        <v>20</v>
      </c>
      <c r="G1072" s="11" t="s">
        <v>69</v>
      </c>
      <c r="H1072" s="5">
        <v>2</v>
      </c>
      <c r="I1072" s="5" t="s">
        <v>72</v>
      </c>
      <c r="J1072" s="5">
        <v>45</v>
      </c>
      <c r="K1072" s="4">
        <f t="shared" ref="K1072:K1079" si="303">A1072+J1072</f>
        <v>44881</v>
      </c>
      <c r="L1072" s="5">
        <f t="shared" ref="L1072:L1079" si="304">MONTH(K1072)</f>
        <v>11</v>
      </c>
      <c r="M1072" s="5">
        <f t="shared" ref="M1072:M1079" si="305">YEAR(K1072)</f>
        <v>2022</v>
      </c>
      <c r="N1072" s="6">
        <v>4048</v>
      </c>
      <c r="O1072" s="6">
        <f>-751-1800-1497</f>
        <v>-4048</v>
      </c>
      <c r="P1072" s="6">
        <f t="shared" si="289"/>
        <v>0</v>
      </c>
      <c r="Q1072" s="7">
        <f t="shared" si="290"/>
        <v>1936787.3500000008</v>
      </c>
      <c r="R1072" s="5" t="s">
        <v>91</v>
      </c>
      <c r="S1072" s="1" t="s">
        <v>1217</v>
      </c>
    </row>
    <row r="1073" spans="1:19" hidden="1" x14ac:dyDescent="0.35">
      <c r="A1073" s="4">
        <v>44845</v>
      </c>
      <c r="B1073" s="5">
        <f t="shared" si="291"/>
        <v>10</v>
      </c>
      <c r="C1073" s="5">
        <f t="shared" si="292"/>
        <v>2022</v>
      </c>
      <c r="D1073" s="5" t="s">
        <v>1006</v>
      </c>
      <c r="E1073" s="1" t="s">
        <v>42</v>
      </c>
      <c r="F1073" s="1" t="s">
        <v>43</v>
      </c>
      <c r="G1073" s="11" t="s">
        <v>728</v>
      </c>
      <c r="H1073" s="5">
        <v>1</v>
      </c>
      <c r="I1073" s="5" t="s">
        <v>5</v>
      </c>
      <c r="J1073" s="5">
        <v>0</v>
      </c>
      <c r="K1073" s="4">
        <f t="shared" si="303"/>
        <v>44845</v>
      </c>
      <c r="L1073" s="5">
        <f t="shared" si="304"/>
        <v>10</v>
      </c>
      <c r="M1073" s="5">
        <f t="shared" si="305"/>
        <v>2022</v>
      </c>
      <c r="N1073" s="6">
        <v>1958</v>
      </c>
      <c r="O1073" s="6">
        <f>-N1073</f>
        <v>-1958</v>
      </c>
      <c r="P1073" s="6">
        <f t="shared" si="289"/>
        <v>0</v>
      </c>
      <c r="Q1073" s="7">
        <f t="shared" si="290"/>
        <v>1938745.3500000008</v>
      </c>
      <c r="R1073" s="5" t="s">
        <v>5</v>
      </c>
      <c r="S1073" s="1" t="s">
        <v>1103</v>
      </c>
    </row>
    <row r="1074" spans="1:19" hidden="1" x14ac:dyDescent="0.35">
      <c r="A1074" s="4">
        <v>44845</v>
      </c>
      <c r="B1074" s="5">
        <f t="shared" si="291"/>
        <v>10</v>
      </c>
      <c r="C1074" s="5">
        <f t="shared" si="292"/>
        <v>2022</v>
      </c>
      <c r="D1074" s="5" t="s">
        <v>1006</v>
      </c>
      <c r="E1074" s="1" t="s">
        <v>42</v>
      </c>
      <c r="F1074" s="1" t="s">
        <v>43</v>
      </c>
      <c r="G1074" s="11" t="s">
        <v>963</v>
      </c>
      <c r="H1074" s="5">
        <v>1</v>
      </c>
      <c r="I1074" s="5" t="s">
        <v>5</v>
      </c>
      <c r="J1074" s="5">
        <v>0</v>
      </c>
      <c r="K1074" s="4">
        <f t="shared" si="303"/>
        <v>44845</v>
      </c>
      <c r="L1074" s="5">
        <f t="shared" si="304"/>
        <v>10</v>
      </c>
      <c r="M1074" s="5">
        <f t="shared" si="305"/>
        <v>2022</v>
      </c>
      <c r="N1074" s="6">
        <v>279</v>
      </c>
      <c r="O1074" s="6">
        <f>-N1074</f>
        <v>-279</v>
      </c>
      <c r="P1074" s="6">
        <f t="shared" si="289"/>
        <v>0</v>
      </c>
      <c r="Q1074" s="7">
        <f t="shared" si="290"/>
        <v>1939024.3500000008</v>
      </c>
      <c r="R1074" s="5" t="s">
        <v>5</v>
      </c>
      <c r="S1074" s="1" t="s">
        <v>1103</v>
      </c>
    </row>
    <row r="1075" spans="1:19" x14ac:dyDescent="0.35">
      <c r="A1075" s="4">
        <v>44845</v>
      </c>
      <c r="B1075" s="5">
        <f t="shared" si="291"/>
        <v>10</v>
      </c>
      <c r="C1075" s="5">
        <f t="shared" si="292"/>
        <v>2022</v>
      </c>
      <c r="D1075" s="5" t="s">
        <v>1007</v>
      </c>
      <c r="E1075" s="1" t="s">
        <v>406</v>
      </c>
      <c r="F1075" s="1" t="s">
        <v>407</v>
      </c>
      <c r="G1075" s="11" t="s">
        <v>728</v>
      </c>
      <c r="H1075" s="5">
        <v>1</v>
      </c>
      <c r="I1075" s="5" t="s">
        <v>5</v>
      </c>
      <c r="J1075" s="5">
        <v>0</v>
      </c>
      <c r="K1075" s="4">
        <f t="shared" si="303"/>
        <v>44845</v>
      </c>
      <c r="L1075" s="5">
        <f t="shared" si="304"/>
        <v>10</v>
      </c>
      <c r="M1075" s="5">
        <f t="shared" si="305"/>
        <v>2022</v>
      </c>
      <c r="N1075" s="6">
        <v>1936</v>
      </c>
      <c r="O1075" s="6">
        <f t="shared" ref="O1075:O1076" si="306">-N1075</f>
        <v>-1936</v>
      </c>
      <c r="P1075" s="6">
        <f t="shared" si="289"/>
        <v>0</v>
      </c>
      <c r="Q1075" s="7">
        <f t="shared" si="290"/>
        <v>1940960.3500000008</v>
      </c>
      <c r="R1075" s="5" t="s">
        <v>5</v>
      </c>
      <c r="S1075" s="1" t="s">
        <v>1091</v>
      </c>
    </row>
    <row r="1076" spans="1:19" x14ac:dyDescent="0.35">
      <c r="A1076" s="4">
        <v>44845</v>
      </c>
      <c r="B1076" s="5">
        <f t="shared" si="291"/>
        <v>10</v>
      </c>
      <c r="C1076" s="5">
        <f t="shared" si="292"/>
        <v>2022</v>
      </c>
      <c r="D1076" s="5" t="s">
        <v>1007</v>
      </c>
      <c r="E1076" s="1" t="s">
        <v>406</v>
      </c>
      <c r="F1076" s="1" t="s">
        <v>407</v>
      </c>
      <c r="G1076" s="11" t="s">
        <v>901</v>
      </c>
      <c r="H1076" s="5">
        <v>1</v>
      </c>
      <c r="I1076" s="5" t="s">
        <v>5</v>
      </c>
      <c r="J1076" s="5">
        <v>0</v>
      </c>
      <c r="K1076" s="4">
        <f t="shared" si="303"/>
        <v>44845</v>
      </c>
      <c r="L1076" s="5">
        <f t="shared" si="304"/>
        <v>10</v>
      </c>
      <c r="M1076" s="5">
        <f t="shared" si="305"/>
        <v>2022</v>
      </c>
      <c r="N1076" s="6">
        <v>596.29999999999995</v>
      </c>
      <c r="O1076" s="6">
        <f t="shared" si="306"/>
        <v>-596.29999999999995</v>
      </c>
      <c r="P1076" s="6">
        <f t="shared" si="289"/>
        <v>0</v>
      </c>
      <c r="Q1076" s="7">
        <f t="shared" si="290"/>
        <v>1941556.6500000008</v>
      </c>
      <c r="R1076" s="5" t="s">
        <v>5</v>
      </c>
      <c r="S1076" s="1" t="s">
        <v>1091</v>
      </c>
    </row>
    <row r="1077" spans="1:19" x14ac:dyDescent="0.35">
      <c r="A1077" s="4">
        <v>44845</v>
      </c>
      <c r="B1077" s="5">
        <f t="shared" si="291"/>
        <v>10</v>
      </c>
      <c r="C1077" s="5">
        <f t="shared" si="292"/>
        <v>2022</v>
      </c>
      <c r="D1077" s="5" t="s">
        <v>1007</v>
      </c>
      <c r="E1077" s="1" t="s">
        <v>406</v>
      </c>
      <c r="F1077" s="1" t="s">
        <v>407</v>
      </c>
      <c r="G1077" s="11" t="s">
        <v>958</v>
      </c>
      <c r="H1077" s="5">
        <v>1</v>
      </c>
      <c r="I1077" s="5" t="s">
        <v>5</v>
      </c>
      <c r="J1077" s="5">
        <v>0</v>
      </c>
      <c r="K1077" s="4">
        <f t="shared" si="303"/>
        <v>44845</v>
      </c>
      <c r="L1077" s="5">
        <f t="shared" si="304"/>
        <v>10</v>
      </c>
      <c r="M1077" s="5">
        <f t="shared" si="305"/>
        <v>2022</v>
      </c>
      <c r="N1077" s="6">
        <v>50</v>
      </c>
      <c r="O1077" s="6">
        <f t="shared" ref="O1077" si="307">-N1077</f>
        <v>-50</v>
      </c>
      <c r="P1077" s="6">
        <f t="shared" si="289"/>
        <v>0</v>
      </c>
      <c r="Q1077" s="7">
        <f t="shared" si="290"/>
        <v>1941606.6500000008</v>
      </c>
      <c r="R1077" s="5" t="s">
        <v>5</v>
      </c>
      <c r="S1077" s="1" t="s">
        <v>1091</v>
      </c>
    </row>
    <row r="1078" spans="1:19" x14ac:dyDescent="0.35">
      <c r="A1078" s="4">
        <v>44845</v>
      </c>
      <c r="B1078" s="5">
        <f t="shared" si="291"/>
        <v>10</v>
      </c>
      <c r="C1078" s="5">
        <f t="shared" si="292"/>
        <v>2022</v>
      </c>
      <c r="D1078" s="5" t="s">
        <v>1007</v>
      </c>
      <c r="E1078" s="1" t="s">
        <v>406</v>
      </c>
      <c r="F1078" s="1" t="s">
        <v>407</v>
      </c>
      <c r="G1078" s="11" t="s">
        <v>46</v>
      </c>
      <c r="H1078" s="5">
        <v>1</v>
      </c>
      <c r="I1078" s="5" t="s">
        <v>5</v>
      </c>
      <c r="J1078" s="5">
        <v>0</v>
      </c>
      <c r="K1078" s="4">
        <f t="shared" si="303"/>
        <v>44845</v>
      </c>
      <c r="L1078" s="5">
        <f t="shared" si="304"/>
        <v>10</v>
      </c>
      <c r="M1078" s="5">
        <f t="shared" si="305"/>
        <v>2022</v>
      </c>
      <c r="N1078" s="6">
        <v>105</v>
      </c>
      <c r="O1078" s="6">
        <f t="shared" ref="O1078" si="308">-N1078</f>
        <v>-105</v>
      </c>
      <c r="P1078" s="6">
        <f t="shared" si="289"/>
        <v>0</v>
      </c>
      <c r="Q1078" s="7">
        <f t="shared" si="290"/>
        <v>1941711.6500000008</v>
      </c>
      <c r="R1078" s="5" t="s">
        <v>5</v>
      </c>
      <c r="S1078" s="1" t="s">
        <v>1091</v>
      </c>
    </row>
    <row r="1079" spans="1:19" x14ac:dyDescent="0.35">
      <c r="A1079" s="4">
        <v>44845</v>
      </c>
      <c r="B1079" s="5">
        <f t="shared" si="291"/>
        <v>10</v>
      </c>
      <c r="C1079" s="5">
        <f t="shared" si="292"/>
        <v>2022</v>
      </c>
      <c r="D1079" s="5" t="s">
        <v>1007</v>
      </c>
      <c r="E1079" s="1" t="s">
        <v>406</v>
      </c>
      <c r="F1079" s="1" t="s">
        <v>407</v>
      </c>
      <c r="G1079" s="11" t="s">
        <v>298</v>
      </c>
      <c r="H1079" s="5">
        <v>1</v>
      </c>
      <c r="I1079" s="5" t="s">
        <v>5</v>
      </c>
      <c r="J1079" s="5">
        <v>0</v>
      </c>
      <c r="K1079" s="4">
        <f t="shared" si="303"/>
        <v>44845</v>
      </c>
      <c r="L1079" s="5">
        <f t="shared" si="304"/>
        <v>10</v>
      </c>
      <c r="M1079" s="5">
        <f t="shared" si="305"/>
        <v>2022</v>
      </c>
      <c r="N1079" s="6">
        <v>450</v>
      </c>
      <c r="O1079" s="6">
        <f t="shared" ref="O1079" si="309">-N1079</f>
        <v>-450</v>
      </c>
      <c r="P1079" s="6">
        <f t="shared" si="289"/>
        <v>0</v>
      </c>
      <c r="Q1079" s="7">
        <f t="shared" si="290"/>
        <v>1942161.6500000008</v>
      </c>
      <c r="R1079" s="5" t="s">
        <v>5</v>
      </c>
      <c r="S1079" s="1" t="s">
        <v>1091</v>
      </c>
    </row>
    <row r="1080" spans="1:19" hidden="1" x14ac:dyDescent="0.35">
      <c r="A1080" s="4">
        <v>44847</v>
      </c>
      <c r="B1080" s="5">
        <f t="shared" ref="B1080:B1132" si="310">MONTH(A1080)</f>
        <v>10</v>
      </c>
      <c r="C1080" s="5">
        <f t="shared" ref="C1080:C1132" si="311">YEAR(A1080)</f>
        <v>2022</v>
      </c>
      <c r="D1080" s="5" t="s">
        <v>1008</v>
      </c>
      <c r="E1080" s="1" t="s">
        <v>415</v>
      </c>
      <c r="F1080" s="1" t="s">
        <v>416</v>
      </c>
      <c r="G1080" s="11" t="s">
        <v>728</v>
      </c>
      <c r="H1080" s="5">
        <v>3</v>
      </c>
      <c r="I1080" s="5" t="s">
        <v>5</v>
      </c>
      <c r="J1080" s="5">
        <v>0</v>
      </c>
      <c r="K1080" s="4">
        <f t="shared" ref="K1080:K1131" si="312">A1080+J1080</f>
        <v>44847</v>
      </c>
      <c r="L1080" s="5">
        <f t="shared" ref="L1080:L1131" si="313">MONTH(K1080)</f>
        <v>10</v>
      </c>
      <c r="M1080" s="5">
        <f t="shared" ref="M1080:M1131" si="314">YEAR(K1080)</f>
        <v>2022</v>
      </c>
      <c r="N1080" s="6">
        <v>5412</v>
      </c>
      <c r="P1080" s="6">
        <f t="shared" ref="P1080:P1143" si="315">SUM(N1080+O1080)</f>
        <v>5412</v>
      </c>
      <c r="Q1080" s="7">
        <f t="shared" ref="Q1080:Q1143" si="316">SUM(Q1079+N1080)</f>
        <v>1947573.6500000008</v>
      </c>
      <c r="R1080" s="5" t="s">
        <v>5</v>
      </c>
    </row>
    <row r="1081" spans="1:19" hidden="1" x14ac:dyDescent="0.35">
      <c r="A1081" s="4">
        <v>44847</v>
      </c>
      <c r="B1081" s="5">
        <f t="shared" si="310"/>
        <v>10</v>
      </c>
      <c r="C1081" s="5">
        <f t="shared" si="311"/>
        <v>2022</v>
      </c>
      <c r="D1081" s="5" t="s">
        <v>1008</v>
      </c>
      <c r="E1081" s="1" t="s">
        <v>415</v>
      </c>
      <c r="F1081" s="1" t="s">
        <v>416</v>
      </c>
      <c r="G1081" s="11" t="s">
        <v>997</v>
      </c>
      <c r="H1081" s="5">
        <v>7</v>
      </c>
      <c r="I1081" s="5" t="s">
        <v>5</v>
      </c>
      <c r="J1081" s="5">
        <v>0</v>
      </c>
      <c r="K1081" s="4">
        <f t="shared" si="312"/>
        <v>44847</v>
      </c>
      <c r="L1081" s="5">
        <f t="shared" si="313"/>
        <v>10</v>
      </c>
      <c r="M1081" s="5">
        <f t="shared" si="314"/>
        <v>2022</v>
      </c>
      <c r="N1081" s="6">
        <v>1764</v>
      </c>
      <c r="P1081" s="6">
        <f t="shared" si="315"/>
        <v>1764</v>
      </c>
      <c r="Q1081" s="7">
        <f t="shared" si="316"/>
        <v>1949337.6500000008</v>
      </c>
      <c r="R1081" s="5" t="s">
        <v>5</v>
      </c>
    </row>
    <row r="1082" spans="1:19" hidden="1" x14ac:dyDescent="0.35">
      <c r="A1082" s="4">
        <v>44847</v>
      </c>
      <c r="B1082" s="5">
        <f t="shared" si="310"/>
        <v>10</v>
      </c>
      <c r="C1082" s="5">
        <f t="shared" si="311"/>
        <v>2022</v>
      </c>
      <c r="D1082" s="5" t="s">
        <v>1008</v>
      </c>
      <c r="E1082" s="1" t="s">
        <v>415</v>
      </c>
      <c r="F1082" s="1" t="s">
        <v>416</v>
      </c>
      <c r="G1082" s="11" t="s">
        <v>901</v>
      </c>
      <c r="H1082" s="5">
        <v>1</v>
      </c>
      <c r="I1082" s="5" t="s">
        <v>5</v>
      </c>
      <c r="J1082" s="5">
        <v>0</v>
      </c>
      <c r="K1082" s="4">
        <f t="shared" si="312"/>
        <v>44847</v>
      </c>
      <c r="L1082" s="5">
        <f t="shared" si="313"/>
        <v>10</v>
      </c>
      <c r="M1082" s="5">
        <f t="shared" si="314"/>
        <v>2022</v>
      </c>
      <c r="N1082" s="6">
        <v>562.79999999999995</v>
      </c>
      <c r="P1082" s="6">
        <f t="shared" si="315"/>
        <v>562.79999999999995</v>
      </c>
      <c r="Q1082" s="7">
        <f t="shared" si="316"/>
        <v>1949900.4500000009</v>
      </c>
      <c r="R1082" s="5" t="s">
        <v>5</v>
      </c>
    </row>
    <row r="1083" spans="1:19" hidden="1" x14ac:dyDescent="0.35">
      <c r="A1083" s="4">
        <v>44847</v>
      </c>
      <c r="B1083" s="5">
        <f t="shared" si="310"/>
        <v>10</v>
      </c>
      <c r="C1083" s="5">
        <f t="shared" si="311"/>
        <v>2022</v>
      </c>
      <c r="D1083" s="5" t="s">
        <v>1008</v>
      </c>
      <c r="E1083" s="1" t="s">
        <v>415</v>
      </c>
      <c r="F1083" s="1" t="s">
        <v>416</v>
      </c>
      <c r="G1083" s="11" t="s">
        <v>787</v>
      </c>
      <c r="H1083" s="5">
        <v>4</v>
      </c>
      <c r="I1083" s="5" t="s">
        <v>5</v>
      </c>
      <c r="J1083" s="5">
        <v>0</v>
      </c>
      <c r="K1083" s="4">
        <f t="shared" si="312"/>
        <v>44847</v>
      </c>
      <c r="L1083" s="5">
        <f t="shared" si="313"/>
        <v>10</v>
      </c>
      <c r="M1083" s="5">
        <f t="shared" si="314"/>
        <v>2022</v>
      </c>
      <c r="N1083" s="6">
        <v>1040</v>
      </c>
      <c r="P1083" s="6">
        <f t="shared" si="315"/>
        <v>1040</v>
      </c>
      <c r="Q1083" s="7">
        <f t="shared" si="316"/>
        <v>1950940.4500000009</v>
      </c>
      <c r="R1083" s="5" t="s">
        <v>5</v>
      </c>
    </row>
    <row r="1084" spans="1:19" hidden="1" x14ac:dyDescent="0.35">
      <c r="A1084" s="4">
        <v>44847</v>
      </c>
      <c r="B1084" s="5">
        <f t="shared" si="310"/>
        <v>10</v>
      </c>
      <c r="C1084" s="5">
        <f t="shared" si="311"/>
        <v>2022</v>
      </c>
      <c r="D1084" s="5" t="s">
        <v>1008</v>
      </c>
      <c r="E1084" s="1" t="s">
        <v>415</v>
      </c>
      <c r="F1084" s="1" t="s">
        <v>416</v>
      </c>
      <c r="G1084" s="11" t="s">
        <v>66</v>
      </c>
      <c r="H1084" s="5">
        <v>3</v>
      </c>
      <c r="I1084" s="5" t="s">
        <v>5</v>
      </c>
      <c r="J1084" s="5">
        <v>0</v>
      </c>
      <c r="K1084" s="4">
        <f t="shared" si="312"/>
        <v>44847</v>
      </c>
      <c r="L1084" s="5">
        <f t="shared" si="313"/>
        <v>10</v>
      </c>
      <c r="M1084" s="5">
        <f t="shared" si="314"/>
        <v>2022</v>
      </c>
      <c r="N1084" s="6">
        <v>187.5</v>
      </c>
      <c r="P1084" s="6">
        <f t="shared" si="315"/>
        <v>187.5</v>
      </c>
      <c r="Q1084" s="7">
        <f t="shared" si="316"/>
        <v>1951127.9500000009</v>
      </c>
      <c r="R1084" s="5" t="s">
        <v>5</v>
      </c>
    </row>
    <row r="1085" spans="1:19" hidden="1" x14ac:dyDescent="0.35">
      <c r="A1085" s="4">
        <v>44847</v>
      </c>
      <c r="B1085" s="5">
        <f t="shared" si="310"/>
        <v>10</v>
      </c>
      <c r="C1085" s="5">
        <f t="shared" si="311"/>
        <v>2022</v>
      </c>
      <c r="D1085" s="5" t="s">
        <v>1008</v>
      </c>
      <c r="E1085" s="1" t="s">
        <v>415</v>
      </c>
      <c r="F1085" s="1" t="s">
        <v>416</v>
      </c>
      <c r="G1085" s="11" t="s">
        <v>999</v>
      </c>
      <c r="H1085" s="5">
        <v>1</v>
      </c>
      <c r="I1085" s="5" t="s">
        <v>5</v>
      </c>
      <c r="J1085" s="5">
        <v>0</v>
      </c>
      <c r="K1085" s="4">
        <f t="shared" si="312"/>
        <v>44847</v>
      </c>
      <c r="L1085" s="5">
        <f t="shared" si="313"/>
        <v>10</v>
      </c>
      <c r="M1085" s="5">
        <f t="shared" si="314"/>
        <v>2022</v>
      </c>
      <c r="N1085" s="6">
        <v>1000</v>
      </c>
      <c r="P1085" s="6">
        <f t="shared" si="315"/>
        <v>1000</v>
      </c>
      <c r="Q1085" s="7">
        <f t="shared" si="316"/>
        <v>1952127.9500000009</v>
      </c>
      <c r="R1085" s="5" t="s">
        <v>5</v>
      </c>
    </row>
    <row r="1086" spans="1:19" hidden="1" x14ac:dyDescent="0.35">
      <c r="A1086" s="4">
        <v>44847</v>
      </c>
      <c r="B1086" s="5">
        <f t="shared" si="310"/>
        <v>10</v>
      </c>
      <c r="C1086" s="5">
        <f t="shared" si="311"/>
        <v>2022</v>
      </c>
      <c r="D1086" s="5" t="s">
        <v>1008</v>
      </c>
      <c r="E1086" s="1" t="s">
        <v>415</v>
      </c>
      <c r="F1086" s="1" t="s">
        <v>416</v>
      </c>
      <c r="G1086" s="11" t="s">
        <v>1000</v>
      </c>
      <c r="H1086" s="5">
        <v>2</v>
      </c>
      <c r="I1086" s="5" t="s">
        <v>5</v>
      </c>
      <c r="J1086" s="5">
        <v>0</v>
      </c>
      <c r="K1086" s="4">
        <f t="shared" si="312"/>
        <v>44847</v>
      </c>
      <c r="L1086" s="5">
        <f t="shared" si="313"/>
        <v>10</v>
      </c>
      <c r="M1086" s="5">
        <f t="shared" si="314"/>
        <v>2022</v>
      </c>
      <c r="N1086" s="6">
        <v>200</v>
      </c>
      <c r="P1086" s="6">
        <f t="shared" si="315"/>
        <v>200</v>
      </c>
      <c r="Q1086" s="7">
        <f t="shared" si="316"/>
        <v>1952327.9500000009</v>
      </c>
      <c r="R1086" s="5" t="s">
        <v>5</v>
      </c>
    </row>
    <row r="1087" spans="1:19" hidden="1" x14ac:dyDescent="0.35">
      <c r="A1087" s="4">
        <v>44847</v>
      </c>
      <c r="B1087" s="5">
        <f t="shared" si="310"/>
        <v>10</v>
      </c>
      <c r="C1087" s="5">
        <f t="shared" si="311"/>
        <v>2022</v>
      </c>
      <c r="D1087" s="5" t="s">
        <v>1009</v>
      </c>
      <c r="E1087" s="1" t="s">
        <v>482</v>
      </c>
      <c r="F1087" s="1" t="s">
        <v>499</v>
      </c>
      <c r="G1087" s="11" t="s">
        <v>69</v>
      </c>
      <c r="H1087" s="5">
        <v>1</v>
      </c>
      <c r="I1087" s="5" t="s">
        <v>5</v>
      </c>
      <c r="J1087" s="5">
        <v>0</v>
      </c>
      <c r="K1087" s="4">
        <f t="shared" si="312"/>
        <v>44847</v>
      </c>
      <c r="L1087" s="5">
        <f t="shared" si="313"/>
        <v>10</v>
      </c>
      <c r="M1087" s="5">
        <f t="shared" si="314"/>
        <v>2022</v>
      </c>
      <c r="N1087" s="6">
        <v>1936</v>
      </c>
      <c r="O1087" s="6">
        <f t="shared" ref="O1087:O1094" si="317">-N1087</f>
        <v>-1936</v>
      </c>
      <c r="P1087" s="6">
        <f t="shared" si="315"/>
        <v>0</v>
      </c>
      <c r="Q1087" s="7">
        <f t="shared" si="316"/>
        <v>1954263.9500000009</v>
      </c>
      <c r="R1087" s="5" t="s">
        <v>5</v>
      </c>
      <c r="S1087" s="1" t="s">
        <v>1238</v>
      </c>
    </row>
    <row r="1088" spans="1:19" hidden="1" x14ac:dyDescent="0.35">
      <c r="A1088" s="4">
        <v>44847</v>
      </c>
      <c r="B1088" s="5">
        <f t="shared" si="310"/>
        <v>10</v>
      </c>
      <c r="C1088" s="5">
        <f t="shared" si="311"/>
        <v>2022</v>
      </c>
      <c r="D1088" s="5" t="s">
        <v>1009</v>
      </c>
      <c r="E1088" s="1" t="s">
        <v>482</v>
      </c>
      <c r="F1088" s="1" t="s">
        <v>499</v>
      </c>
      <c r="G1088" s="11" t="s">
        <v>997</v>
      </c>
      <c r="H1088" s="5">
        <v>2</v>
      </c>
      <c r="I1088" s="5" t="s">
        <v>5</v>
      </c>
      <c r="J1088" s="5">
        <v>0</v>
      </c>
      <c r="K1088" s="4">
        <f t="shared" si="312"/>
        <v>44847</v>
      </c>
      <c r="L1088" s="5">
        <f t="shared" si="313"/>
        <v>10</v>
      </c>
      <c r="M1088" s="5">
        <f t="shared" si="314"/>
        <v>2022</v>
      </c>
      <c r="N1088" s="6">
        <v>534</v>
      </c>
      <c r="O1088" s="6">
        <f t="shared" si="317"/>
        <v>-534</v>
      </c>
      <c r="P1088" s="6">
        <f t="shared" si="315"/>
        <v>0</v>
      </c>
      <c r="Q1088" s="7">
        <f t="shared" si="316"/>
        <v>1954797.9500000009</v>
      </c>
      <c r="R1088" s="5" t="s">
        <v>5</v>
      </c>
      <c r="S1088" s="1" t="s">
        <v>1238</v>
      </c>
    </row>
    <row r="1089" spans="1:19" hidden="1" x14ac:dyDescent="0.35">
      <c r="A1089" s="4">
        <v>44847</v>
      </c>
      <c r="B1089" s="5">
        <f t="shared" si="310"/>
        <v>10</v>
      </c>
      <c r="C1089" s="5">
        <f t="shared" si="311"/>
        <v>2022</v>
      </c>
      <c r="D1089" s="5" t="s">
        <v>1009</v>
      </c>
      <c r="E1089" s="1" t="s">
        <v>482</v>
      </c>
      <c r="F1089" s="1" t="s">
        <v>499</v>
      </c>
      <c r="G1089" s="11" t="s">
        <v>957</v>
      </c>
      <c r="H1089" s="5">
        <v>1</v>
      </c>
      <c r="I1089" s="5" t="s">
        <v>5</v>
      </c>
      <c r="J1089" s="5">
        <v>0</v>
      </c>
      <c r="K1089" s="4">
        <f t="shared" si="312"/>
        <v>44847</v>
      </c>
      <c r="L1089" s="5">
        <f t="shared" si="313"/>
        <v>10</v>
      </c>
      <c r="M1089" s="5">
        <f t="shared" si="314"/>
        <v>2022</v>
      </c>
      <c r="N1089" s="6">
        <v>100</v>
      </c>
      <c r="O1089" s="6">
        <f t="shared" si="317"/>
        <v>-100</v>
      </c>
      <c r="P1089" s="6">
        <f t="shared" si="315"/>
        <v>0</v>
      </c>
      <c r="Q1089" s="7">
        <f t="shared" si="316"/>
        <v>1954897.9500000009</v>
      </c>
      <c r="R1089" s="5" t="s">
        <v>5</v>
      </c>
      <c r="S1089" s="1" t="s">
        <v>1238</v>
      </c>
    </row>
    <row r="1090" spans="1:19" hidden="1" x14ac:dyDescent="0.35">
      <c r="A1090" s="4">
        <v>44849</v>
      </c>
      <c r="B1090" s="5">
        <f t="shared" si="310"/>
        <v>10</v>
      </c>
      <c r="C1090" s="5">
        <f t="shared" si="311"/>
        <v>2022</v>
      </c>
      <c r="D1090" s="5" t="s">
        <v>1010</v>
      </c>
      <c r="E1090" s="1" t="s">
        <v>63</v>
      </c>
      <c r="F1090" s="1" t="s">
        <v>64</v>
      </c>
      <c r="G1090" s="11" t="s">
        <v>309</v>
      </c>
      <c r="H1090" s="5">
        <v>5</v>
      </c>
      <c r="I1090" s="5" t="s">
        <v>50</v>
      </c>
      <c r="J1090" s="5">
        <v>120</v>
      </c>
      <c r="K1090" s="4">
        <f t="shared" si="312"/>
        <v>44969</v>
      </c>
      <c r="L1090" s="5">
        <f t="shared" si="313"/>
        <v>2</v>
      </c>
      <c r="M1090" s="5">
        <f t="shared" si="314"/>
        <v>2023</v>
      </c>
      <c r="N1090" s="6">
        <v>9020</v>
      </c>
      <c r="O1090" s="6">
        <f t="shared" si="317"/>
        <v>-9020</v>
      </c>
      <c r="P1090" s="6">
        <f t="shared" si="315"/>
        <v>0</v>
      </c>
      <c r="Q1090" s="7">
        <f t="shared" si="316"/>
        <v>1963917.9500000009</v>
      </c>
      <c r="R1090" s="5" t="s">
        <v>91</v>
      </c>
      <c r="S1090" s="1" t="s">
        <v>1239</v>
      </c>
    </row>
    <row r="1091" spans="1:19" hidden="1" x14ac:dyDescent="0.35">
      <c r="A1091" s="4">
        <v>44849</v>
      </c>
      <c r="B1091" s="5">
        <f t="shared" si="310"/>
        <v>10</v>
      </c>
      <c r="C1091" s="5">
        <f t="shared" si="311"/>
        <v>2022</v>
      </c>
      <c r="D1091" s="5" t="s">
        <v>1010</v>
      </c>
      <c r="E1091" s="1" t="s">
        <v>63</v>
      </c>
      <c r="F1091" s="1" t="s">
        <v>64</v>
      </c>
      <c r="G1091" s="11" t="s">
        <v>922</v>
      </c>
      <c r="H1091" s="5">
        <v>5</v>
      </c>
      <c r="I1091" s="5" t="s">
        <v>50</v>
      </c>
      <c r="J1091" s="5">
        <v>120</v>
      </c>
      <c r="K1091" s="4">
        <f t="shared" si="312"/>
        <v>44969</v>
      </c>
      <c r="L1091" s="5">
        <f t="shared" si="313"/>
        <v>2</v>
      </c>
      <c r="M1091" s="5">
        <f t="shared" si="314"/>
        <v>2023</v>
      </c>
      <c r="N1091" s="6">
        <v>1245</v>
      </c>
      <c r="O1091" s="6">
        <f t="shared" si="317"/>
        <v>-1245</v>
      </c>
      <c r="P1091" s="6">
        <f t="shared" si="315"/>
        <v>0</v>
      </c>
      <c r="Q1091" s="7">
        <f t="shared" si="316"/>
        <v>1965162.9500000009</v>
      </c>
      <c r="R1091" s="5" t="s">
        <v>91</v>
      </c>
      <c r="S1091" s="1" t="s">
        <v>1239</v>
      </c>
    </row>
    <row r="1092" spans="1:19" hidden="1" x14ac:dyDescent="0.35">
      <c r="A1092" s="4">
        <v>44849</v>
      </c>
      <c r="B1092" s="5">
        <f t="shared" si="310"/>
        <v>10</v>
      </c>
      <c r="C1092" s="5">
        <f t="shared" si="311"/>
        <v>2022</v>
      </c>
      <c r="D1092" s="5" t="s">
        <v>1010</v>
      </c>
      <c r="E1092" s="1" t="s">
        <v>63</v>
      </c>
      <c r="F1092" s="1" t="s">
        <v>64</v>
      </c>
      <c r="G1092" s="11" t="s">
        <v>66</v>
      </c>
      <c r="H1092" s="5">
        <v>10</v>
      </c>
      <c r="I1092" s="5" t="s">
        <v>50</v>
      </c>
      <c r="J1092" s="5">
        <v>120</v>
      </c>
      <c r="K1092" s="4">
        <f t="shared" si="312"/>
        <v>44969</v>
      </c>
      <c r="L1092" s="5">
        <f t="shared" si="313"/>
        <v>2</v>
      </c>
      <c r="M1092" s="5">
        <f t="shared" si="314"/>
        <v>2023</v>
      </c>
      <c r="N1092" s="6">
        <v>575</v>
      </c>
      <c r="O1092" s="6">
        <f t="shared" si="317"/>
        <v>-575</v>
      </c>
      <c r="P1092" s="6">
        <f t="shared" si="315"/>
        <v>0</v>
      </c>
      <c r="Q1092" s="7">
        <f t="shared" si="316"/>
        <v>1965737.9500000009</v>
      </c>
      <c r="R1092" s="5" t="s">
        <v>91</v>
      </c>
      <c r="S1092" s="1" t="s">
        <v>1239</v>
      </c>
    </row>
    <row r="1093" spans="1:19" hidden="1" x14ac:dyDescent="0.35">
      <c r="A1093" s="4">
        <v>44849</v>
      </c>
      <c r="B1093" s="5">
        <f t="shared" si="310"/>
        <v>10</v>
      </c>
      <c r="C1093" s="5">
        <f t="shared" si="311"/>
        <v>2022</v>
      </c>
      <c r="D1093" s="5" t="s">
        <v>1010</v>
      </c>
      <c r="E1093" s="1" t="s">
        <v>63</v>
      </c>
      <c r="F1093" s="1" t="s">
        <v>64</v>
      </c>
      <c r="G1093" s="11" t="s">
        <v>954</v>
      </c>
      <c r="H1093" s="5">
        <v>4</v>
      </c>
      <c r="I1093" s="5" t="s">
        <v>50</v>
      </c>
      <c r="J1093" s="5">
        <v>120</v>
      </c>
      <c r="K1093" s="4">
        <f t="shared" si="312"/>
        <v>44969</v>
      </c>
      <c r="L1093" s="5">
        <f t="shared" si="313"/>
        <v>2</v>
      </c>
      <c r="M1093" s="5">
        <f t="shared" si="314"/>
        <v>2023</v>
      </c>
      <c r="N1093" s="6">
        <v>420</v>
      </c>
      <c r="O1093" s="6">
        <f t="shared" si="317"/>
        <v>-420</v>
      </c>
      <c r="P1093" s="6">
        <f t="shared" si="315"/>
        <v>0</v>
      </c>
      <c r="Q1093" s="7">
        <f t="shared" si="316"/>
        <v>1966157.9500000009</v>
      </c>
      <c r="R1093" s="5" t="s">
        <v>91</v>
      </c>
      <c r="S1093" s="1" t="s">
        <v>1239</v>
      </c>
    </row>
    <row r="1094" spans="1:19" hidden="1" x14ac:dyDescent="0.35">
      <c r="A1094" s="4">
        <v>44849</v>
      </c>
      <c r="B1094" s="5">
        <f t="shared" si="310"/>
        <v>10</v>
      </c>
      <c r="C1094" s="5">
        <f t="shared" si="311"/>
        <v>2022</v>
      </c>
      <c r="D1094" s="5" t="s">
        <v>1010</v>
      </c>
      <c r="E1094" s="1" t="s">
        <v>63</v>
      </c>
      <c r="F1094" s="1" t="s">
        <v>64</v>
      </c>
      <c r="G1094" s="11" t="s">
        <v>955</v>
      </c>
      <c r="H1094" s="5">
        <v>4</v>
      </c>
      <c r="I1094" s="5" t="s">
        <v>50</v>
      </c>
      <c r="J1094" s="5">
        <v>120</v>
      </c>
      <c r="K1094" s="4">
        <f t="shared" si="312"/>
        <v>44969</v>
      </c>
      <c r="L1094" s="5">
        <f t="shared" si="313"/>
        <v>2</v>
      </c>
      <c r="M1094" s="5">
        <f t="shared" si="314"/>
        <v>2023</v>
      </c>
      <c r="N1094" s="6">
        <v>220</v>
      </c>
      <c r="O1094" s="6">
        <f t="shared" si="317"/>
        <v>-220</v>
      </c>
      <c r="P1094" s="6">
        <f t="shared" si="315"/>
        <v>0</v>
      </c>
      <c r="Q1094" s="7">
        <f t="shared" si="316"/>
        <v>1966377.9500000009</v>
      </c>
      <c r="R1094" s="5" t="s">
        <v>91</v>
      </c>
      <c r="S1094" s="1" t="s">
        <v>1239</v>
      </c>
    </row>
    <row r="1095" spans="1:19" hidden="1" x14ac:dyDescent="0.35">
      <c r="A1095" s="4">
        <v>44851</v>
      </c>
      <c r="B1095" s="5">
        <f t="shared" si="310"/>
        <v>10</v>
      </c>
      <c r="C1095" s="5">
        <f t="shared" si="311"/>
        <v>2022</v>
      </c>
      <c r="D1095" s="5" t="s">
        <v>1013</v>
      </c>
      <c r="E1095" s="1" t="s">
        <v>794</v>
      </c>
      <c r="F1095" s="1" t="s">
        <v>793</v>
      </c>
      <c r="G1095" s="11" t="s">
        <v>725</v>
      </c>
      <c r="H1095" s="5">
        <v>1</v>
      </c>
      <c r="I1095" s="5" t="s">
        <v>5</v>
      </c>
      <c r="J1095" s="5">
        <v>0</v>
      </c>
      <c r="K1095" s="4">
        <f t="shared" si="312"/>
        <v>44851</v>
      </c>
      <c r="L1095" s="5">
        <f t="shared" si="313"/>
        <v>10</v>
      </c>
      <c r="M1095" s="5">
        <f t="shared" si="314"/>
        <v>2022</v>
      </c>
      <c r="N1095" s="6">
        <v>1958</v>
      </c>
      <c r="O1095" s="6">
        <f t="shared" ref="O1095:O1104" si="318">-N1095</f>
        <v>-1958</v>
      </c>
      <c r="P1095" s="6">
        <f t="shared" si="315"/>
        <v>0</v>
      </c>
      <c r="Q1095" s="7">
        <f t="shared" si="316"/>
        <v>1968335.9500000009</v>
      </c>
      <c r="R1095" s="5" t="s">
        <v>5</v>
      </c>
      <c r="S1095" s="1" t="s">
        <v>1035</v>
      </c>
    </row>
    <row r="1096" spans="1:19" hidden="1" x14ac:dyDescent="0.35">
      <c r="A1096" s="4">
        <v>44851</v>
      </c>
      <c r="B1096" s="5">
        <f t="shared" si="310"/>
        <v>10</v>
      </c>
      <c r="C1096" s="5">
        <f t="shared" si="311"/>
        <v>2022</v>
      </c>
      <c r="D1096" s="5" t="s">
        <v>1013</v>
      </c>
      <c r="E1096" s="1" t="s">
        <v>794</v>
      </c>
      <c r="F1096" s="1" t="s">
        <v>793</v>
      </c>
      <c r="G1096" s="11" t="s">
        <v>901</v>
      </c>
      <c r="H1096" s="5">
        <v>1</v>
      </c>
      <c r="I1096" s="5" t="s">
        <v>5</v>
      </c>
      <c r="J1096" s="5">
        <v>0</v>
      </c>
      <c r="K1096" s="4">
        <f t="shared" si="312"/>
        <v>44851</v>
      </c>
      <c r="L1096" s="5">
        <f t="shared" si="313"/>
        <v>10</v>
      </c>
      <c r="M1096" s="5">
        <f t="shared" si="314"/>
        <v>2022</v>
      </c>
      <c r="N1096" s="6">
        <v>603</v>
      </c>
      <c r="O1096" s="6">
        <f t="shared" si="318"/>
        <v>-603</v>
      </c>
      <c r="P1096" s="6">
        <f t="shared" si="315"/>
        <v>0</v>
      </c>
      <c r="Q1096" s="7">
        <f t="shared" si="316"/>
        <v>1968938.9500000009</v>
      </c>
      <c r="R1096" s="5" t="s">
        <v>5</v>
      </c>
      <c r="S1096" s="1" t="s">
        <v>1035</v>
      </c>
    </row>
    <row r="1097" spans="1:19" hidden="1" x14ac:dyDescent="0.35">
      <c r="A1097" s="4">
        <v>44851</v>
      </c>
      <c r="B1097" s="5">
        <f t="shared" si="310"/>
        <v>10</v>
      </c>
      <c r="C1097" s="5">
        <f t="shared" si="311"/>
        <v>2022</v>
      </c>
      <c r="D1097" s="5" t="s">
        <v>1013</v>
      </c>
      <c r="E1097" s="1" t="s">
        <v>794</v>
      </c>
      <c r="F1097" s="1" t="s">
        <v>793</v>
      </c>
      <c r="G1097" s="11" t="s">
        <v>874</v>
      </c>
      <c r="H1097" s="5">
        <v>1</v>
      </c>
      <c r="I1097" s="5" t="s">
        <v>5</v>
      </c>
      <c r="J1097" s="5">
        <v>0</v>
      </c>
      <c r="K1097" s="4">
        <f t="shared" si="312"/>
        <v>44851</v>
      </c>
      <c r="L1097" s="5">
        <f t="shared" si="313"/>
        <v>10</v>
      </c>
      <c r="M1097" s="5">
        <f t="shared" si="314"/>
        <v>2022</v>
      </c>
      <c r="N1097" s="6">
        <v>254</v>
      </c>
      <c r="O1097" s="6">
        <f t="shared" si="318"/>
        <v>-254</v>
      </c>
      <c r="P1097" s="6">
        <f t="shared" si="315"/>
        <v>0</v>
      </c>
      <c r="Q1097" s="7">
        <f t="shared" si="316"/>
        <v>1969192.9500000009</v>
      </c>
      <c r="R1097" s="5" t="s">
        <v>5</v>
      </c>
      <c r="S1097" s="1" t="s">
        <v>1035</v>
      </c>
    </row>
    <row r="1098" spans="1:19" hidden="1" x14ac:dyDescent="0.35">
      <c r="A1098" s="4">
        <v>44851</v>
      </c>
      <c r="B1098" s="5">
        <f t="shared" si="310"/>
        <v>10</v>
      </c>
      <c r="C1098" s="5">
        <f t="shared" si="311"/>
        <v>2022</v>
      </c>
      <c r="D1098" s="5" t="s">
        <v>1013</v>
      </c>
      <c r="E1098" s="1" t="s">
        <v>794</v>
      </c>
      <c r="F1098" s="1" t="s">
        <v>793</v>
      </c>
      <c r="G1098" s="11" t="s">
        <v>1011</v>
      </c>
      <c r="H1098" s="5">
        <v>1</v>
      </c>
      <c r="I1098" s="5" t="s">
        <v>5</v>
      </c>
      <c r="J1098" s="5">
        <v>0</v>
      </c>
      <c r="K1098" s="4">
        <f t="shared" si="312"/>
        <v>44851</v>
      </c>
      <c r="L1098" s="5">
        <f t="shared" si="313"/>
        <v>10</v>
      </c>
      <c r="M1098" s="5">
        <f t="shared" si="314"/>
        <v>2022</v>
      </c>
      <c r="N1098" s="6">
        <v>55</v>
      </c>
      <c r="O1098" s="6">
        <f t="shared" si="318"/>
        <v>-55</v>
      </c>
      <c r="P1098" s="6">
        <f t="shared" si="315"/>
        <v>0</v>
      </c>
      <c r="Q1098" s="7">
        <f t="shared" si="316"/>
        <v>1969247.9500000009</v>
      </c>
      <c r="R1098" s="5" t="s">
        <v>5</v>
      </c>
      <c r="S1098" s="1" t="s">
        <v>1035</v>
      </c>
    </row>
    <row r="1099" spans="1:19" hidden="1" x14ac:dyDescent="0.35">
      <c r="A1099" s="4">
        <v>44851</v>
      </c>
      <c r="B1099" s="5">
        <f t="shared" si="310"/>
        <v>10</v>
      </c>
      <c r="C1099" s="5">
        <f t="shared" si="311"/>
        <v>2022</v>
      </c>
      <c r="D1099" s="5" t="s">
        <v>1013</v>
      </c>
      <c r="E1099" s="1" t="s">
        <v>794</v>
      </c>
      <c r="F1099" s="1" t="s">
        <v>793</v>
      </c>
      <c r="G1099" s="11" t="s">
        <v>903</v>
      </c>
      <c r="H1099" s="5">
        <v>1</v>
      </c>
      <c r="I1099" s="5" t="s">
        <v>5</v>
      </c>
      <c r="J1099" s="5">
        <v>0</v>
      </c>
      <c r="K1099" s="4">
        <f t="shared" si="312"/>
        <v>44851</v>
      </c>
      <c r="L1099" s="5">
        <f t="shared" si="313"/>
        <v>10</v>
      </c>
      <c r="M1099" s="5">
        <f t="shared" si="314"/>
        <v>2022</v>
      </c>
      <c r="N1099" s="6">
        <v>160</v>
      </c>
      <c r="O1099" s="6">
        <f t="shared" si="318"/>
        <v>-160</v>
      </c>
      <c r="P1099" s="6">
        <f t="shared" si="315"/>
        <v>0</v>
      </c>
      <c r="Q1099" s="7">
        <f t="shared" si="316"/>
        <v>1969407.9500000009</v>
      </c>
      <c r="R1099" s="5" t="s">
        <v>5</v>
      </c>
      <c r="S1099" s="1" t="s">
        <v>1035</v>
      </c>
    </row>
    <row r="1100" spans="1:19" hidden="1" x14ac:dyDescent="0.35">
      <c r="A1100" s="4">
        <v>44851</v>
      </c>
      <c r="B1100" s="5">
        <f t="shared" si="310"/>
        <v>10</v>
      </c>
      <c r="C1100" s="5">
        <f t="shared" si="311"/>
        <v>2022</v>
      </c>
      <c r="D1100" s="5" t="s">
        <v>1013</v>
      </c>
      <c r="E1100" s="1" t="s">
        <v>794</v>
      </c>
      <c r="F1100" s="1" t="s">
        <v>793</v>
      </c>
      <c r="G1100" s="11" t="s">
        <v>1012</v>
      </c>
      <c r="H1100" s="5">
        <v>1</v>
      </c>
      <c r="I1100" s="5" t="s">
        <v>5</v>
      </c>
      <c r="J1100" s="5">
        <v>0</v>
      </c>
      <c r="K1100" s="4">
        <f t="shared" si="312"/>
        <v>44851</v>
      </c>
      <c r="L1100" s="5">
        <f t="shared" si="313"/>
        <v>10</v>
      </c>
      <c r="M1100" s="5">
        <f t="shared" si="314"/>
        <v>2022</v>
      </c>
      <c r="N1100" s="6">
        <v>240</v>
      </c>
      <c r="O1100" s="6">
        <f t="shared" si="318"/>
        <v>-240</v>
      </c>
      <c r="P1100" s="6">
        <f t="shared" si="315"/>
        <v>0</v>
      </c>
      <c r="Q1100" s="7">
        <f t="shared" si="316"/>
        <v>1969647.9500000009</v>
      </c>
      <c r="R1100" s="5" t="s">
        <v>5</v>
      </c>
      <c r="S1100" s="1" t="s">
        <v>1035</v>
      </c>
    </row>
    <row r="1101" spans="1:19" hidden="1" x14ac:dyDescent="0.35">
      <c r="A1101" s="4">
        <v>44851</v>
      </c>
      <c r="B1101" s="5">
        <f t="shared" si="310"/>
        <v>10</v>
      </c>
      <c r="C1101" s="5">
        <f t="shared" si="311"/>
        <v>2022</v>
      </c>
      <c r="D1101" s="5" t="s">
        <v>1013</v>
      </c>
      <c r="E1101" s="1" t="s">
        <v>794</v>
      </c>
      <c r="F1101" s="1" t="s">
        <v>793</v>
      </c>
      <c r="G1101" s="11" t="s">
        <v>954</v>
      </c>
      <c r="H1101" s="5">
        <v>1</v>
      </c>
      <c r="I1101" s="5" t="s">
        <v>5</v>
      </c>
      <c r="J1101" s="5">
        <v>0</v>
      </c>
      <c r="K1101" s="4">
        <f t="shared" si="312"/>
        <v>44851</v>
      </c>
      <c r="L1101" s="5">
        <f t="shared" si="313"/>
        <v>10</v>
      </c>
      <c r="M1101" s="5">
        <f t="shared" si="314"/>
        <v>2022</v>
      </c>
      <c r="N1101" s="6">
        <v>105</v>
      </c>
      <c r="O1101" s="6">
        <f t="shared" si="318"/>
        <v>-105</v>
      </c>
      <c r="P1101" s="6">
        <f t="shared" si="315"/>
        <v>0</v>
      </c>
      <c r="Q1101" s="7">
        <f t="shared" si="316"/>
        <v>1969752.9500000009</v>
      </c>
      <c r="R1101" s="5" t="s">
        <v>5</v>
      </c>
      <c r="S1101" s="1" t="s">
        <v>1035</v>
      </c>
    </row>
    <row r="1102" spans="1:19" hidden="1" x14ac:dyDescent="0.35">
      <c r="A1102" s="4">
        <v>44851</v>
      </c>
      <c r="B1102" s="5">
        <f t="shared" si="310"/>
        <v>10</v>
      </c>
      <c r="C1102" s="5">
        <f t="shared" si="311"/>
        <v>2022</v>
      </c>
      <c r="D1102" s="5" t="s">
        <v>1013</v>
      </c>
      <c r="E1102" s="1" t="s">
        <v>794</v>
      </c>
      <c r="F1102" s="1" t="s">
        <v>793</v>
      </c>
      <c r="G1102" s="11" t="s">
        <v>66</v>
      </c>
      <c r="H1102" s="5">
        <v>2</v>
      </c>
      <c r="I1102" s="5" t="s">
        <v>5</v>
      </c>
      <c r="J1102" s="5">
        <v>0</v>
      </c>
      <c r="K1102" s="4">
        <f t="shared" si="312"/>
        <v>44851</v>
      </c>
      <c r="L1102" s="5">
        <f t="shared" si="313"/>
        <v>10</v>
      </c>
      <c r="M1102" s="5">
        <f t="shared" si="314"/>
        <v>2022</v>
      </c>
      <c r="N1102" s="6">
        <v>125</v>
      </c>
      <c r="O1102" s="6">
        <f t="shared" si="318"/>
        <v>-125</v>
      </c>
      <c r="P1102" s="6">
        <f t="shared" si="315"/>
        <v>0</v>
      </c>
      <c r="Q1102" s="7">
        <f t="shared" si="316"/>
        <v>1969877.9500000009</v>
      </c>
      <c r="R1102" s="5" t="s">
        <v>5</v>
      </c>
      <c r="S1102" s="1" t="s">
        <v>1035</v>
      </c>
    </row>
    <row r="1103" spans="1:19" hidden="1" x14ac:dyDescent="0.35">
      <c r="A1103" s="4">
        <v>44851</v>
      </c>
      <c r="B1103" s="5">
        <f t="shared" si="310"/>
        <v>10</v>
      </c>
      <c r="C1103" s="5">
        <f t="shared" si="311"/>
        <v>2022</v>
      </c>
      <c r="D1103" s="5" t="s">
        <v>1013</v>
      </c>
      <c r="E1103" s="1" t="s">
        <v>794</v>
      </c>
      <c r="F1103" s="1" t="s">
        <v>793</v>
      </c>
      <c r="G1103" s="11" t="s">
        <v>958</v>
      </c>
      <c r="H1103" s="5">
        <v>2</v>
      </c>
      <c r="I1103" s="5" t="s">
        <v>5</v>
      </c>
      <c r="J1103" s="5">
        <v>0</v>
      </c>
      <c r="K1103" s="4">
        <f t="shared" si="312"/>
        <v>44851</v>
      </c>
      <c r="L1103" s="5">
        <f t="shared" si="313"/>
        <v>10</v>
      </c>
      <c r="M1103" s="5">
        <f t="shared" si="314"/>
        <v>2022</v>
      </c>
      <c r="N1103" s="6">
        <v>100</v>
      </c>
      <c r="O1103" s="6">
        <f t="shared" si="318"/>
        <v>-100</v>
      </c>
      <c r="P1103" s="6">
        <f t="shared" si="315"/>
        <v>0</v>
      </c>
      <c r="Q1103" s="7">
        <f t="shared" si="316"/>
        <v>1969977.9500000009</v>
      </c>
      <c r="R1103" s="5" t="s">
        <v>5</v>
      </c>
      <c r="S1103" s="1" t="s">
        <v>1035</v>
      </c>
    </row>
    <row r="1104" spans="1:19" hidden="1" x14ac:dyDescent="0.35">
      <c r="A1104" s="4">
        <v>44851</v>
      </c>
      <c r="B1104" s="5">
        <f t="shared" si="310"/>
        <v>10</v>
      </c>
      <c r="C1104" s="5">
        <f t="shared" si="311"/>
        <v>2022</v>
      </c>
      <c r="D1104" s="5" t="s">
        <v>1014</v>
      </c>
      <c r="E1104" s="1" t="s">
        <v>63</v>
      </c>
      <c r="F1104" s="1" t="s">
        <v>64</v>
      </c>
      <c r="G1104" s="11" t="s">
        <v>623</v>
      </c>
      <c r="H1104" s="5">
        <v>1</v>
      </c>
      <c r="I1104" s="5" t="s">
        <v>50</v>
      </c>
      <c r="J1104" s="5">
        <v>120</v>
      </c>
      <c r="K1104" s="4">
        <f t="shared" si="312"/>
        <v>44971</v>
      </c>
      <c r="L1104" s="5">
        <f t="shared" si="313"/>
        <v>2</v>
      </c>
      <c r="M1104" s="5">
        <f t="shared" si="314"/>
        <v>2023</v>
      </c>
      <c r="N1104" s="6">
        <v>395</v>
      </c>
      <c r="O1104" s="6">
        <f t="shared" si="318"/>
        <v>-395</v>
      </c>
      <c r="P1104" s="6">
        <f t="shared" si="315"/>
        <v>0</v>
      </c>
      <c r="Q1104" s="7">
        <f t="shared" si="316"/>
        <v>1970372.9500000009</v>
      </c>
      <c r="R1104" s="5" t="s">
        <v>91</v>
      </c>
      <c r="S1104" s="1" t="s">
        <v>1239</v>
      </c>
    </row>
    <row r="1105" spans="1:19" hidden="1" x14ac:dyDescent="0.35">
      <c r="A1105" s="4">
        <v>44852</v>
      </c>
      <c r="B1105" s="5">
        <f t="shared" si="310"/>
        <v>10</v>
      </c>
      <c r="C1105" s="5">
        <f t="shared" si="311"/>
        <v>2022</v>
      </c>
      <c r="D1105" s="5" t="s">
        <v>1015</v>
      </c>
      <c r="E1105" s="1" t="s">
        <v>61</v>
      </c>
      <c r="F1105" s="1" t="s">
        <v>60</v>
      </c>
      <c r="G1105" s="11" t="s">
        <v>901</v>
      </c>
      <c r="H1105" s="5">
        <v>2</v>
      </c>
      <c r="I1105" s="5" t="s">
        <v>51</v>
      </c>
      <c r="J1105" s="5">
        <v>60</v>
      </c>
      <c r="K1105" s="4">
        <f t="shared" si="312"/>
        <v>44912</v>
      </c>
      <c r="L1105" s="5">
        <f t="shared" si="313"/>
        <v>12</v>
      </c>
      <c r="M1105" s="5">
        <f t="shared" si="314"/>
        <v>2022</v>
      </c>
      <c r="N1105" s="6">
        <v>1085.4000000000001</v>
      </c>
      <c r="P1105" s="6">
        <f t="shared" si="315"/>
        <v>1085.4000000000001</v>
      </c>
      <c r="Q1105" s="7">
        <f t="shared" si="316"/>
        <v>1971458.3500000008</v>
      </c>
      <c r="R1105" s="5" t="s">
        <v>91</v>
      </c>
    </row>
    <row r="1106" spans="1:19" hidden="1" x14ac:dyDescent="0.35">
      <c r="A1106" s="4">
        <v>44852</v>
      </c>
      <c r="B1106" s="5">
        <f t="shared" si="310"/>
        <v>10</v>
      </c>
      <c r="C1106" s="5">
        <f t="shared" si="311"/>
        <v>2022</v>
      </c>
      <c r="D1106" s="5" t="s">
        <v>1015</v>
      </c>
      <c r="E1106" s="1" t="s">
        <v>61</v>
      </c>
      <c r="F1106" s="1" t="s">
        <v>60</v>
      </c>
      <c r="G1106" s="11" t="s">
        <v>902</v>
      </c>
      <c r="H1106" s="5">
        <v>2</v>
      </c>
      <c r="I1106" s="5" t="s">
        <v>51</v>
      </c>
      <c r="J1106" s="5">
        <v>60</v>
      </c>
      <c r="K1106" s="4">
        <f t="shared" si="312"/>
        <v>44912</v>
      </c>
      <c r="L1106" s="5">
        <f t="shared" si="313"/>
        <v>12</v>
      </c>
      <c r="M1106" s="5">
        <f t="shared" si="314"/>
        <v>2022</v>
      </c>
      <c r="N1106" s="6">
        <v>874.8</v>
      </c>
      <c r="P1106" s="6">
        <f t="shared" si="315"/>
        <v>874.8</v>
      </c>
      <c r="Q1106" s="7">
        <f t="shared" si="316"/>
        <v>1972333.1500000008</v>
      </c>
      <c r="R1106" s="5" t="s">
        <v>91</v>
      </c>
    </row>
    <row r="1107" spans="1:19" hidden="1" x14ac:dyDescent="0.35">
      <c r="A1107" s="4">
        <v>44854</v>
      </c>
      <c r="B1107" s="5">
        <f t="shared" si="310"/>
        <v>10</v>
      </c>
      <c r="C1107" s="5">
        <f t="shared" si="311"/>
        <v>2022</v>
      </c>
      <c r="D1107" s="5" t="s">
        <v>1017</v>
      </c>
      <c r="E1107" s="1" t="s">
        <v>22</v>
      </c>
      <c r="F1107" s="1" t="s">
        <v>23</v>
      </c>
      <c r="G1107" s="11" t="s">
        <v>728</v>
      </c>
      <c r="H1107" s="5">
        <v>6</v>
      </c>
      <c r="I1107" s="5" t="s">
        <v>50</v>
      </c>
      <c r="J1107" s="5">
        <v>120</v>
      </c>
      <c r="K1107" s="4">
        <f t="shared" si="312"/>
        <v>44974</v>
      </c>
      <c r="L1107" s="5">
        <f t="shared" si="313"/>
        <v>2</v>
      </c>
      <c r="M1107" s="5">
        <f t="shared" si="314"/>
        <v>2023</v>
      </c>
      <c r="N1107" s="6">
        <v>10824</v>
      </c>
      <c r="P1107" s="6">
        <f t="shared" si="315"/>
        <v>10824</v>
      </c>
      <c r="Q1107" s="7">
        <f t="shared" si="316"/>
        <v>1983157.1500000008</v>
      </c>
      <c r="R1107" s="5" t="s">
        <v>91</v>
      </c>
    </row>
    <row r="1108" spans="1:19" hidden="1" x14ac:dyDescent="0.35">
      <c r="A1108" s="4">
        <v>44854</v>
      </c>
      <c r="B1108" s="5">
        <f t="shared" si="310"/>
        <v>10</v>
      </c>
      <c r="C1108" s="5">
        <f t="shared" si="311"/>
        <v>2022</v>
      </c>
      <c r="D1108" s="5" t="s">
        <v>1017</v>
      </c>
      <c r="E1108" s="1" t="s">
        <v>22</v>
      </c>
      <c r="F1108" s="1" t="s">
        <v>23</v>
      </c>
      <c r="G1108" s="11" t="s">
        <v>625</v>
      </c>
      <c r="H1108" s="5">
        <v>1</v>
      </c>
      <c r="I1108" s="5" t="s">
        <v>50</v>
      </c>
      <c r="J1108" s="5">
        <v>120</v>
      </c>
      <c r="K1108" s="4">
        <f t="shared" si="312"/>
        <v>44974</v>
      </c>
      <c r="L1108" s="5">
        <f t="shared" si="313"/>
        <v>2</v>
      </c>
      <c r="M1108" s="5">
        <f t="shared" si="314"/>
        <v>2023</v>
      </c>
      <c r="N1108" s="6">
        <v>1804</v>
      </c>
      <c r="P1108" s="6">
        <f t="shared" si="315"/>
        <v>1804</v>
      </c>
      <c r="Q1108" s="7">
        <f t="shared" si="316"/>
        <v>1984961.1500000008</v>
      </c>
      <c r="R1108" s="5" t="s">
        <v>91</v>
      </c>
    </row>
    <row r="1109" spans="1:19" hidden="1" x14ac:dyDescent="0.35">
      <c r="A1109" s="4">
        <v>44854</v>
      </c>
      <c r="B1109" s="5">
        <f t="shared" si="310"/>
        <v>10</v>
      </c>
      <c r="C1109" s="5">
        <f t="shared" si="311"/>
        <v>2022</v>
      </c>
      <c r="D1109" s="5" t="s">
        <v>1017</v>
      </c>
      <c r="E1109" s="1" t="s">
        <v>22</v>
      </c>
      <c r="F1109" s="1" t="s">
        <v>23</v>
      </c>
      <c r="G1109" s="11" t="s">
        <v>716</v>
      </c>
      <c r="H1109" s="5">
        <v>3</v>
      </c>
      <c r="I1109" s="5" t="s">
        <v>50</v>
      </c>
      <c r="J1109" s="5">
        <v>120</v>
      </c>
      <c r="K1109" s="4">
        <f t="shared" si="312"/>
        <v>44974</v>
      </c>
      <c r="L1109" s="5">
        <f t="shared" si="313"/>
        <v>2</v>
      </c>
      <c r="M1109" s="5">
        <f t="shared" si="314"/>
        <v>2023</v>
      </c>
      <c r="N1109" s="6">
        <v>1344.6</v>
      </c>
      <c r="P1109" s="6">
        <f t="shared" si="315"/>
        <v>1344.6</v>
      </c>
      <c r="Q1109" s="7">
        <f t="shared" si="316"/>
        <v>1986305.7500000009</v>
      </c>
      <c r="R1109" s="5" t="s">
        <v>91</v>
      </c>
    </row>
    <row r="1110" spans="1:19" hidden="1" x14ac:dyDescent="0.35">
      <c r="A1110" s="4">
        <v>44854</v>
      </c>
      <c r="B1110" s="5">
        <f t="shared" si="310"/>
        <v>10</v>
      </c>
      <c r="C1110" s="5">
        <f t="shared" si="311"/>
        <v>2022</v>
      </c>
      <c r="D1110" s="5" t="s">
        <v>1017</v>
      </c>
      <c r="E1110" s="1" t="s">
        <v>22</v>
      </c>
      <c r="F1110" s="1" t="s">
        <v>23</v>
      </c>
      <c r="G1110" s="11" t="s">
        <v>1016</v>
      </c>
      <c r="H1110" s="5">
        <v>3</v>
      </c>
      <c r="I1110" s="5" t="s">
        <v>50</v>
      </c>
      <c r="J1110" s="5">
        <v>120</v>
      </c>
      <c r="K1110" s="4">
        <f t="shared" si="312"/>
        <v>44974</v>
      </c>
      <c r="L1110" s="5">
        <f t="shared" si="313"/>
        <v>2</v>
      </c>
      <c r="M1110" s="5">
        <f t="shared" si="314"/>
        <v>2023</v>
      </c>
      <c r="N1110" s="6">
        <v>1344.6</v>
      </c>
      <c r="P1110" s="6">
        <f t="shared" si="315"/>
        <v>1344.6</v>
      </c>
      <c r="Q1110" s="7">
        <f t="shared" si="316"/>
        <v>1987650.350000001</v>
      </c>
      <c r="R1110" s="5" t="s">
        <v>91</v>
      </c>
    </row>
    <row r="1111" spans="1:19" hidden="1" x14ac:dyDescent="0.35">
      <c r="A1111" s="4">
        <v>44854</v>
      </c>
      <c r="B1111" s="5">
        <f t="shared" si="310"/>
        <v>10</v>
      </c>
      <c r="C1111" s="5">
        <f t="shared" si="311"/>
        <v>2022</v>
      </c>
      <c r="D1111" s="5" t="s">
        <v>1017</v>
      </c>
      <c r="E1111" s="1" t="s">
        <v>22</v>
      </c>
      <c r="F1111" s="1" t="s">
        <v>23</v>
      </c>
      <c r="G1111" s="11" t="s">
        <v>675</v>
      </c>
      <c r="H1111" s="5">
        <v>4</v>
      </c>
      <c r="I1111" s="5" t="s">
        <v>50</v>
      </c>
      <c r="J1111" s="5">
        <v>120</v>
      </c>
      <c r="K1111" s="4">
        <f t="shared" si="312"/>
        <v>44974</v>
      </c>
      <c r="L1111" s="5">
        <f t="shared" si="313"/>
        <v>2</v>
      </c>
      <c r="M1111" s="5">
        <f t="shared" si="314"/>
        <v>2023</v>
      </c>
      <c r="N1111" s="6">
        <v>360</v>
      </c>
      <c r="P1111" s="6">
        <f t="shared" si="315"/>
        <v>360</v>
      </c>
      <c r="Q1111" s="7">
        <f t="shared" si="316"/>
        <v>1988010.350000001</v>
      </c>
      <c r="R1111" s="5" t="s">
        <v>91</v>
      </c>
    </row>
    <row r="1112" spans="1:19" hidden="1" x14ac:dyDescent="0.35">
      <c r="A1112" s="4">
        <v>44855</v>
      </c>
      <c r="B1112" s="5">
        <f t="shared" si="310"/>
        <v>10</v>
      </c>
      <c r="C1112" s="5">
        <f t="shared" si="311"/>
        <v>2022</v>
      </c>
      <c r="D1112" s="5" t="s">
        <v>1018</v>
      </c>
      <c r="E1112" s="1" t="s">
        <v>6</v>
      </c>
      <c r="F1112" s="1" t="s">
        <v>7</v>
      </c>
      <c r="G1112" s="11" t="s">
        <v>725</v>
      </c>
      <c r="H1112" s="5">
        <v>1</v>
      </c>
      <c r="I1112" s="5" t="s">
        <v>5</v>
      </c>
      <c r="J1112" s="5">
        <v>0</v>
      </c>
      <c r="K1112" s="4">
        <f t="shared" si="312"/>
        <v>44855</v>
      </c>
      <c r="L1112" s="5">
        <f t="shared" si="313"/>
        <v>10</v>
      </c>
      <c r="M1112" s="5">
        <f t="shared" si="314"/>
        <v>2022</v>
      </c>
      <c r="N1112" s="6">
        <v>1936</v>
      </c>
      <c r="O1112" s="6">
        <f t="shared" ref="O1112:O1113" si="319">-N1112</f>
        <v>-1936</v>
      </c>
      <c r="P1112" s="6">
        <f t="shared" si="315"/>
        <v>0</v>
      </c>
      <c r="Q1112" s="7">
        <f t="shared" si="316"/>
        <v>1989946.350000001</v>
      </c>
      <c r="R1112" s="5" t="s">
        <v>5</v>
      </c>
      <c r="S1112" s="1" t="s">
        <v>1085</v>
      </c>
    </row>
    <row r="1113" spans="1:19" hidden="1" x14ac:dyDescent="0.35">
      <c r="A1113" s="4">
        <v>44855</v>
      </c>
      <c r="B1113" s="5">
        <f t="shared" si="310"/>
        <v>10</v>
      </c>
      <c r="C1113" s="5">
        <f t="shared" si="311"/>
        <v>2022</v>
      </c>
      <c r="D1113" s="5" t="s">
        <v>1018</v>
      </c>
      <c r="E1113" s="1" t="s">
        <v>6</v>
      </c>
      <c r="F1113" s="1" t="s">
        <v>7</v>
      </c>
      <c r="G1113" s="11" t="s">
        <v>663</v>
      </c>
      <c r="H1113" s="5">
        <v>4</v>
      </c>
      <c r="I1113" s="5" t="s">
        <v>5</v>
      </c>
      <c r="J1113" s="5">
        <v>0</v>
      </c>
      <c r="K1113" s="4">
        <f t="shared" si="312"/>
        <v>44855</v>
      </c>
      <c r="L1113" s="5">
        <f t="shared" si="313"/>
        <v>10</v>
      </c>
      <c r="M1113" s="5">
        <f t="shared" si="314"/>
        <v>2022</v>
      </c>
      <c r="N1113" s="6">
        <v>1068</v>
      </c>
      <c r="O1113" s="6">
        <f t="shared" si="319"/>
        <v>-1068</v>
      </c>
      <c r="P1113" s="6">
        <f t="shared" si="315"/>
        <v>0</v>
      </c>
      <c r="Q1113" s="7">
        <f t="shared" si="316"/>
        <v>1991014.350000001</v>
      </c>
      <c r="R1113" s="5" t="s">
        <v>5</v>
      </c>
      <c r="S1113" s="1" t="s">
        <v>1085</v>
      </c>
    </row>
    <row r="1114" spans="1:19" hidden="1" x14ac:dyDescent="0.35">
      <c r="A1114" s="4">
        <v>44856</v>
      </c>
      <c r="B1114" s="5">
        <f t="shared" si="310"/>
        <v>10</v>
      </c>
      <c r="C1114" s="5">
        <f t="shared" si="311"/>
        <v>2022</v>
      </c>
      <c r="D1114" s="5" t="s">
        <v>1019</v>
      </c>
      <c r="E1114" s="1" t="s">
        <v>415</v>
      </c>
      <c r="F1114" s="1" t="s">
        <v>416</v>
      </c>
      <c r="G1114" s="11" t="s">
        <v>725</v>
      </c>
      <c r="H1114" s="5">
        <v>2</v>
      </c>
      <c r="I1114" s="5" t="s">
        <v>5</v>
      </c>
      <c r="J1114" s="5">
        <v>0</v>
      </c>
      <c r="K1114" s="4">
        <f t="shared" si="312"/>
        <v>44856</v>
      </c>
      <c r="L1114" s="5">
        <f t="shared" si="313"/>
        <v>10</v>
      </c>
      <c r="M1114" s="5">
        <f t="shared" si="314"/>
        <v>2022</v>
      </c>
      <c r="N1114" s="6">
        <v>3608</v>
      </c>
      <c r="O1114" s="6">
        <f>-N1114</f>
        <v>-3608</v>
      </c>
      <c r="P1114" s="6">
        <f t="shared" si="315"/>
        <v>0</v>
      </c>
      <c r="Q1114" s="7">
        <f t="shared" si="316"/>
        <v>1994622.350000001</v>
      </c>
      <c r="R1114" s="5" t="s">
        <v>5</v>
      </c>
      <c r="S1114" s="1" t="s">
        <v>1043</v>
      </c>
    </row>
    <row r="1115" spans="1:19" hidden="1" x14ac:dyDescent="0.35">
      <c r="A1115" s="4">
        <v>44856</v>
      </c>
      <c r="B1115" s="5">
        <f t="shared" si="310"/>
        <v>10</v>
      </c>
      <c r="C1115" s="5">
        <f t="shared" si="311"/>
        <v>2022</v>
      </c>
      <c r="D1115" s="5" t="s">
        <v>1019</v>
      </c>
      <c r="E1115" s="1" t="s">
        <v>415</v>
      </c>
      <c r="F1115" s="1" t="s">
        <v>416</v>
      </c>
      <c r="G1115" s="11" t="s">
        <v>997</v>
      </c>
      <c r="H1115" s="5">
        <v>10</v>
      </c>
      <c r="I1115" s="5" t="s">
        <v>5</v>
      </c>
      <c r="J1115" s="5">
        <v>0</v>
      </c>
      <c r="K1115" s="4">
        <f t="shared" si="312"/>
        <v>44856</v>
      </c>
      <c r="L1115" s="5">
        <f t="shared" si="313"/>
        <v>10</v>
      </c>
      <c r="M1115" s="5">
        <f t="shared" si="314"/>
        <v>2022</v>
      </c>
      <c r="N1115" s="6">
        <v>2520</v>
      </c>
      <c r="O1115" s="6">
        <f>-N1115</f>
        <v>-2520</v>
      </c>
      <c r="P1115" s="6">
        <f t="shared" si="315"/>
        <v>0</v>
      </c>
      <c r="Q1115" s="7">
        <f t="shared" si="316"/>
        <v>1997142.350000001</v>
      </c>
      <c r="R1115" s="5" t="s">
        <v>5</v>
      </c>
      <c r="S1115" s="1" t="s">
        <v>1043</v>
      </c>
    </row>
    <row r="1116" spans="1:19" hidden="1" x14ac:dyDescent="0.35">
      <c r="A1116" s="4">
        <v>44856</v>
      </c>
      <c r="B1116" s="5">
        <f t="shared" si="310"/>
        <v>10</v>
      </c>
      <c r="C1116" s="5">
        <f t="shared" si="311"/>
        <v>2022</v>
      </c>
      <c r="D1116" s="5" t="s">
        <v>1019</v>
      </c>
      <c r="E1116" s="1" t="s">
        <v>415</v>
      </c>
      <c r="F1116" s="1" t="s">
        <v>416</v>
      </c>
      <c r="G1116" s="11" t="s">
        <v>801</v>
      </c>
      <c r="H1116" s="5">
        <v>5</v>
      </c>
      <c r="I1116" s="5" t="s">
        <v>5</v>
      </c>
      <c r="J1116" s="5">
        <v>0</v>
      </c>
      <c r="K1116" s="4">
        <f t="shared" si="312"/>
        <v>44856</v>
      </c>
      <c r="L1116" s="5">
        <f t="shared" si="313"/>
        <v>10</v>
      </c>
      <c r="M1116" s="5">
        <f t="shared" si="314"/>
        <v>2022</v>
      </c>
      <c r="N1116" s="6">
        <v>1462.5</v>
      </c>
      <c r="O1116" s="6">
        <f>-N1116</f>
        <v>-1462.5</v>
      </c>
      <c r="P1116" s="6">
        <f t="shared" si="315"/>
        <v>0</v>
      </c>
      <c r="Q1116" s="7">
        <f t="shared" si="316"/>
        <v>1998604.850000001</v>
      </c>
      <c r="R1116" s="5" t="s">
        <v>5</v>
      </c>
      <c r="S1116" s="1" t="s">
        <v>1043</v>
      </c>
    </row>
    <row r="1117" spans="1:19" hidden="1" x14ac:dyDescent="0.35">
      <c r="A1117" s="4">
        <v>44856</v>
      </c>
      <c r="B1117" s="5">
        <f t="shared" si="310"/>
        <v>10</v>
      </c>
      <c r="C1117" s="5">
        <f t="shared" si="311"/>
        <v>2022</v>
      </c>
      <c r="D1117" s="5" t="s">
        <v>1020</v>
      </c>
      <c r="E1117" s="1" t="s">
        <v>482</v>
      </c>
      <c r="F1117" s="1" t="s">
        <v>499</v>
      </c>
      <c r="G1117" s="11" t="s">
        <v>69</v>
      </c>
      <c r="H1117" s="5">
        <v>1</v>
      </c>
      <c r="I1117" s="5" t="s">
        <v>5</v>
      </c>
      <c r="J1117" s="5">
        <v>0</v>
      </c>
      <c r="K1117" s="4">
        <f t="shared" si="312"/>
        <v>44856</v>
      </c>
      <c r="L1117" s="5">
        <f t="shared" si="313"/>
        <v>10</v>
      </c>
      <c r="M1117" s="5">
        <f t="shared" si="314"/>
        <v>2022</v>
      </c>
      <c r="N1117" s="6">
        <v>1936</v>
      </c>
      <c r="P1117" s="6">
        <f t="shared" si="315"/>
        <v>1936</v>
      </c>
      <c r="Q1117" s="7">
        <f t="shared" si="316"/>
        <v>2000540.850000001</v>
      </c>
      <c r="R1117" s="5" t="s">
        <v>5</v>
      </c>
    </row>
    <row r="1118" spans="1:19" hidden="1" x14ac:dyDescent="0.35">
      <c r="A1118" s="4">
        <v>44856</v>
      </c>
      <c r="B1118" s="5">
        <f t="shared" si="310"/>
        <v>10</v>
      </c>
      <c r="C1118" s="5">
        <f t="shared" si="311"/>
        <v>2022</v>
      </c>
      <c r="D1118" s="5" t="s">
        <v>1020</v>
      </c>
      <c r="E1118" s="1" t="s">
        <v>482</v>
      </c>
      <c r="F1118" s="1" t="s">
        <v>499</v>
      </c>
      <c r="G1118" s="11" t="s">
        <v>997</v>
      </c>
      <c r="H1118" s="5">
        <v>3</v>
      </c>
      <c r="I1118" s="5" t="s">
        <v>5</v>
      </c>
      <c r="J1118" s="5">
        <v>0</v>
      </c>
      <c r="K1118" s="4">
        <f t="shared" si="312"/>
        <v>44856</v>
      </c>
      <c r="L1118" s="5">
        <f t="shared" si="313"/>
        <v>10</v>
      </c>
      <c r="M1118" s="5">
        <f t="shared" si="314"/>
        <v>2022</v>
      </c>
      <c r="N1118" s="6">
        <v>801</v>
      </c>
      <c r="P1118" s="6">
        <f t="shared" si="315"/>
        <v>801</v>
      </c>
      <c r="Q1118" s="7">
        <f t="shared" si="316"/>
        <v>2001341.850000001</v>
      </c>
      <c r="R1118" s="5" t="s">
        <v>5</v>
      </c>
    </row>
    <row r="1119" spans="1:19" hidden="1" x14ac:dyDescent="0.35">
      <c r="A1119" s="4">
        <v>44856</v>
      </c>
      <c r="B1119" s="5">
        <f t="shared" si="310"/>
        <v>10</v>
      </c>
      <c r="C1119" s="5">
        <f t="shared" si="311"/>
        <v>2022</v>
      </c>
      <c r="D1119" s="5" t="s">
        <v>1020</v>
      </c>
      <c r="E1119" s="1" t="s">
        <v>482</v>
      </c>
      <c r="F1119" s="1" t="s">
        <v>499</v>
      </c>
      <c r="G1119" s="11" t="s">
        <v>957</v>
      </c>
      <c r="H1119" s="5">
        <v>1</v>
      </c>
      <c r="I1119" s="5" t="s">
        <v>5</v>
      </c>
      <c r="J1119" s="5">
        <v>0</v>
      </c>
      <c r="K1119" s="4">
        <f t="shared" si="312"/>
        <v>44856</v>
      </c>
      <c r="L1119" s="5">
        <f t="shared" si="313"/>
        <v>10</v>
      </c>
      <c r="M1119" s="5">
        <f t="shared" si="314"/>
        <v>2022</v>
      </c>
      <c r="N1119" s="6">
        <v>100</v>
      </c>
      <c r="P1119" s="6">
        <f t="shared" si="315"/>
        <v>100</v>
      </c>
      <c r="Q1119" s="7">
        <f t="shared" si="316"/>
        <v>2001441.850000001</v>
      </c>
      <c r="R1119" s="5" t="s">
        <v>5</v>
      </c>
    </row>
    <row r="1120" spans="1:19" hidden="1" x14ac:dyDescent="0.35">
      <c r="A1120" s="4">
        <v>44861</v>
      </c>
      <c r="B1120" s="5">
        <f t="shared" si="310"/>
        <v>10</v>
      </c>
      <c r="C1120" s="5">
        <f t="shared" si="311"/>
        <v>2022</v>
      </c>
      <c r="D1120" s="5" t="s">
        <v>1021</v>
      </c>
      <c r="E1120" s="1" t="s">
        <v>415</v>
      </c>
      <c r="F1120" s="1" t="s">
        <v>416</v>
      </c>
      <c r="G1120" s="11" t="s">
        <v>66</v>
      </c>
      <c r="H1120" s="5">
        <v>4</v>
      </c>
      <c r="I1120" s="5" t="s">
        <v>5</v>
      </c>
      <c r="J1120" s="5">
        <v>0</v>
      </c>
      <c r="K1120" s="4">
        <f t="shared" si="312"/>
        <v>44861</v>
      </c>
      <c r="L1120" s="5">
        <f t="shared" si="313"/>
        <v>10</v>
      </c>
      <c r="M1120" s="5">
        <f t="shared" si="314"/>
        <v>2022</v>
      </c>
      <c r="N1120" s="6">
        <v>250</v>
      </c>
      <c r="O1120" s="6">
        <f>-N1120</f>
        <v>-250</v>
      </c>
      <c r="P1120" s="6">
        <f t="shared" si="315"/>
        <v>0</v>
      </c>
      <c r="Q1120" s="7">
        <f t="shared" si="316"/>
        <v>2001691.850000001</v>
      </c>
      <c r="R1120" s="5" t="s">
        <v>5</v>
      </c>
      <c r="S1120" s="1" t="s">
        <v>1049</v>
      </c>
    </row>
    <row r="1121" spans="1:18" hidden="1" x14ac:dyDescent="0.35">
      <c r="A1121" s="4">
        <v>44865</v>
      </c>
      <c r="B1121" s="5">
        <f t="shared" si="310"/>
        <v>10</v>
      </c>
      <c r="C1121" s="5">
        <f t="shared" si="311"/>
        <v>2022</v>
      </c>
      <c r="D1121" s="5" t="s">
        <v>1023</v>
      </c>
      <c r="E1121" s="1" t="s">
        <v>415</v>
      </c>
      <c r="F1121" s="1" t="s">
        <v>416</v>
      </c>
      <c r="G1121" s="11" t="s">
        <v>728</v>
      </c>
      <c r="H1121" s="5">
        <v>15</v>
      </c>
      <c r="I1121" s="5" t="s">
        <v>5</v>
      </c>
      <c r="J1121" s="5">
        <v>0</v>
      </c>
      <c r="K1121" s="4">
        <f t="shared" si="312"/>
        <v>44865</v>
      </c>
      <c r="L1121" s="5">
        <f t="shared" si="313"/>
        <v>10</v>
      </c>
      <c r="M1121" s="5">
        <f t="shared" si="314"/>
        <v>2022</v>
      </c>
      <c r="N1121" s="6">
        <v>27060</v>
      </c>
      <c r="P1121" s="6">
        <f t="shared" si="315"/>
        <v>27060</v>
      </c>
      <c r="Q1121" s="7">
        <f t="shared" si="316"/>
        <v>2028751.850000001</v>
      </c>
      <c r="R1121" s="5" t="s">
        <v>5</v>
      </c>
    </row>
    <row r="1122" spans="1:18" hidden="1" x14ac:dyDescent="0.35">
      <c r="A1122" s="4">
        <v>44865</v>
      </c>
      <c r="B1122" s="5">
        <f t="shared" si="310"/>
        <v>10</v>
      </c>
      <c r="C1122" s="5">
        <f t="shared" si="311"/>
        <v>2022</v>
      </c>
      <c r="D1122" s="5" t="s">
        <v>1023</v>
      </c>
      <c r="E1122" s="1" t="s">
        <v>415</v>
      </c>
      <c r="F1122" s="1" t="s">
        <v>416</v>
      </c>
      <c r="G1122" s="11" t="s">
        <v>997</v>
      </c>
      <c r="H1122" s="5">
        <v>45</v>
      </c>
      <c r="I1122" s="5" t="s">
        <v>5</v>
      </c>
      <c r="J1122" s="5">
        <v>0</v>
      </c>
      <c r="K1122" s="4">
        <f t="shared" si="312"/>
        <v>44865</v>
      </c>
      <c r="L1122" s="5">
        <f t="shared" si="313"/>
        <v>10</v>
      </c>
      <c r="M1122" s="5">
        <f t="shared" si="314"/>
        <v>2022</v>
      </c>
      <c r="N1122" s="6">
        <v>11340</v>
      </c>
      <c r="P1122" s="6">
        <f t="shared" si="315"/>
        <v>11340</v>
      </c>
      <c r="Q1122" s="7">
        <f t="shared" si="316"/>
        <v>2040091.850000001</v>
      </c>
      <c r="R1122" s="5" t="s">
        <v>5</v>
      </c>
    </row>
    <row r="1123" spans="1:18" hidden="1" x14ac:dyDescent="0.35">
      <c r="A1123" s="4">
        <v>44865</v>
      </c>
      <c r="B1123" s="5">
        <f t="shared" si="310"/>
        <v>10</v>
      </c>
      <c r="C1123" s="5">
        <f t="shared" si="311"/>
        <v>2022</v>
      </c>
      <c r="D1123" s="5" t="s">
        <v>1023</v>
      </c>
      <c r="E1123" s="1" t="s">
        <v>415</v>
      </c>
      <c r="F1123" s="1" t="s">
        <v>416</v>
      </c>
      <c r="G1123" s="11" t="s">
        <v>998</v>
      </c>
      <c r="H1123" s="5">
        <v>7</v>
      </c>
      <c r="I1123" s="5" t="s">
        <v>5</v>
      </c>
      <c r="J1123" s="5">
        <v>0</v>
      </c>
      <c r="K1123" s="4">
        <f t="shared" si="312"/>
        <v>44865</v>
      </c>
      <c r="L1123" s="5">
        <f t="shared" si="313"/>
        <v>10</v>
      </c>
      <c r="M1123" s="5">
        <f t="shared" si="314"/>
        <v>2022</v>
      </c>
      <c r="N1123" s="6">
        <v>2047.5</v>
      </c>
      <c r="P1123" s="6">
        <f t="shared" si="315"/>
        <v>2047.5</v>
      </c>
      <c r="Q1123" s="7">
        <f t="shared" si="316"/>
        <v>2042139.350000001</v>
      </c>
      <c r="R1123" s="5" t="s">
        <v>5</v>
      </c>
    </row>
    <row r="1124" spans="1:18" hidden="1" x14ac:dyDescent="0.35">
      <c r="A1124" s="4">
        <v>44865</v>
      </c>
      <c r="B1124" s="5">
        <f t="shared" si="310"/>
        <v>10</v>
      </c>
      <c r="C1124" s="5">
        <f t="shared" si="311"/>
        <v>2022</v>
      </c>
      <c r="D1124" s="5" t="s">
        <v>1023</v>
      </c>
      <c r="E1124" s="1" t="s">
        <v>415</v>
      </c>
      <c r="F1124" s="1" t="s">
        <v>416</v>
      </c>
      <c r="G1124" s="11" t="s">
        <v>1022</v>
      </c>
      <c r="H1124" s="5">
        <v>15</v>
      </c>
      <c r="I1124" s="5" t="s">
        <v>5</v>
      </c>
      <c r="J1124" s="5">
        <v>0</v>
      </c>
      <c r="K1124" s="4">
        <f t="shared" si="312"/>
        <v>44865</v>
      </c>
      <c r="L1124" s="5">
        <f t="shared" si="313"/>
        <v>10</v>
      </c>
      <c r="M1124" s="5">
        <f t="shared" si="314"/>
        <v>2022</v>
      </c>
      <c r="N1124" s="6">
        <v>3900</v>
      </c>
      <c r="P1124" s="6">
        <f t="shared" si="315"/>
        <v>3900</v>
      </c>
      <c r="Q1124" s="7">
        <f t="shared" si="316"/>
        <v>2046039.350000001</v>
      </c>
      <c r="R1124" s="5" t="s">
        <v>5</v>
      </c>
    </row>
    <row r="1125" spans="1:18" hidden="1" x14ac:dyDescent="0.35">
      <c r="A1125" s="4">
        <v>44865</v>
      </c>
      <c r="B1125" s="5">
        <f t="shared" si="310"/>
        <v>10</v>
      </c>
      <c r="C1125" s="5">
        <f t="shared" si="311"/>
        <v>2022</v>
      </c>
      <c r="D1125" s="5" t="s">
        <v>1023</v>
      </c>
      <c r="E1125" s="1" t="s">
        <v>415</v>
      </c>
      <c r="F1125" s="1" t="s">
        <v>416</v>
      </c>
      <c r="G1125" s="11" t="s">
        <v>66</v>
      </c>
      <c r="H1125" s="5">
        <v>15</v>
      </c>
      <c r="I1125" s="5" t="s">
        <v>5</v>
      </c>
      <c r="J1125" s="5">
        <v>0</v>
      </c>
      <c r="K1125" s="4">
        <f t="shared" si="312"/>
        <v>44865</v>
      </c>
      <c r="L1125" s="5">
        <f t="shared" si="313"/>
        <v>10</v>
      </c>
      <c r="M1125" s="5">
        <f t="shared" si="314"/>
        <v>2022</v>
      </c>
      <c r="N1125" s="6">
        <v>937.5</v>
      </c>
      <c r="P1125" s="6">
        <f t="shared" si="315"/>
        <v>937.5</v>
      </c>
      <c r="Q1125" s="7">
        <f t="shared" si="316"/>
        <v>2046976.850000001</v>
      </c>
      <c r="R1125" s="5" t="s">
        <v>5</v>
      </c>
    </row>
    <row r="1126" spans="1:18" hidden="1" x14ac:dyDescent="0.35">
      <c r="A1126" s="4">
        <v>44865</v>
      </c>
      <c r="B1126" s="5">
        <f t="shared" si="310"/>
        <v>10</v>
      </c>
      <c r="C1126" s="5">
        <f t="shared" si="311"/>
        <v>2022</v>
      </c>
      <c r="D1126" s="5" t="s">
        <v>1023</v>
      </c>
      <c r="E1126" s="1" t="s">
        <v>415</v>
      </c>
      <c r="F1126" s="1" t="s">
        <v>416</v>
      </c>
      <c r="G1126" s="11" t="s">
        <v>999</v>
      </c>
      <c r="H1126" s="5">
        <v>2</v>
      </c>
      <c r="I1126" s="5" t="s">
        <v>5</v>
      </c>
      <c r="J1126" s="5">
        <v>0</v>
      </c>
      <c r="K1126" s="4">
        <f t="shared" si="312"/>
        <v>44865</v>
      </c>
      <c r="L1126" s="5">
        <f t="shared" si="313"/>
        <v>10</v>
      </c>
      <c r="M1126" s="5">
        <f t="shared" si="314"/>
        <v>2022</v>
      </c>
      <c r="N1126" s="6">
        <v>2000</v>
      </c>
      <c r="P1126" s="6">
        <f t="shared" si="315"/>
        <v>2000</v>
      </c>
      <c r="Q1126" s="7">
        <f t="shared" si="316"/>
        <v>2048976.850000001</v>
      </c>
      <c r="R1126" s="5" t="s">
        <v>5</v>
      </c>
    </row>
    <row r="1127" spans="1:18" hidden="1" x14ac:dyDescent="0.35">
      <c r="A1127" s="4">
        <v>44865</v>
      </c>
      <c r="B1127" s="5">
        <f t="shared" si="310"/>
        <v>10</v>
      </c>
      <c r="C1127" s="5">
        <f t="shared" si="311"/>
        <v>2022</v>
      </c>
      <c r="D1127" s="5" t="s">
        <v>1023</v>
      </c>
      <c r="E1127" s="1" t="s">
        <v>415</v>
      </c>
      <c r="F1127" s="1" t="s">
        <v>416</v>
      </c>
      <c r="G1127" s="11" t="s">
        <v>1000</v>
      </c>
      <c r="H1127" s="5">
        <v>4</v>
      </c>
      <c r="I1127" s="5" t="s">
        <v>5</v>
      </c>
      <c r="J1127" s="5">
        <v>0</v>
      </c>
      <c r="K1127" s="4">
        <f t="shared" si="312"/>
        <v>44865</v>
      </c>
      <c r="L1127" s="5">
        <f t="shared" si="313"/>
        <v>10</v>
      </c>
      <c r="M1127" s="5">
        <f t="shared" si="314"/>
        <v>2022</v>
      </c>
      <c r="N1127" s="6">
        <v>400</v>
      </c>
      <c r="P1127" s="6">
        <f t="shared" si="315"/>
        <v>400</v>
      </c>
      <c r="Q1127" s="7">
        <f t="shared" si="316"/>
        <v>2049376.850000001</v>
      </c>
      <c r="R1127" s="5" t="s">
        <v>5</v>
      </c>
    </row>
    <row r="1128" spans="1:18" hidden="1" x14ac:dyDescent="0.35">
      <c r="A1128" s="4">
        <v>44865</v>
      </c>
      <c r="B1128" s="5">
        <f t="shared" si="310"/>
        <v>10</v>
      </c>
      <c r="C1128" s="5">
        <f t="shared" si="311"/>
        <v>2022</v>
      </c>
      <c r="D1128" s="5" t="s">
        <v>1024</v>
      </c>
      <c r="E1128" s="1" t="s">
        <v>482</v>
      </c>
      <c r="F1128" s="1" t="s">
        <v>499</v>
      </c>
      <c r="G1128" s="11" t="s">
        <v>69</v>
      </c>
      <c r="H1128" s="5">
        <v>1</v>
      </c>
      <c r="I1128" s="5" t="s">
        <v>5</v>
      </c>
      <c r="J1128" s="5">
        <v>0</v>
      </c>
      <c r="K1128" s="4">
        <f t="shared" si="312"/>
        <v>44865</v>
      </c>
      <c r="L1128" s="5">
        <f t="shared" si="313"/>
        <v>10</v>
      </c>
      <c r="M1128" s="5">
        <f t="shared" si="314"/>
        <v>2022</v>
      </c>
      <c r="N1128" s="6">
        <v>1936</v>
      </c>
      <c r="P1128" s="6">
        <f t="shared" si="315"/>
        <v>1936</v>
      </c>
      <c r="Q1128" s="7">
        <f t="shared" si="316"/>
        <v>2051312.850000001</v>
      </c>
      <c r="R1128" s="5" t="s">
        <v>5</v>
      </c>
    </row>
    <row r="1129" spans="1:18" hidden="1" x14ac:dyDescent="0.35">
      <c r="A1129" s="4">
        <v>44865</v>
      </c>
      <c r="B1129" s="5">
        <f t="shared" si="310"/>
        <v>10</v>
      </c>
      <c r="C1129" s="5">
        <f t="shared" si="311"/>
        <v>2022</v>
      </c>
      <c r="D1129" s="5" t="s">
        <v>1024</v>
      </c>
      <c r="E1129" s="1" t="s">
        <v>482</v>
      </c>
      <c r="F1129" s="1" t="s">
        <v>499</v>
      </c>
      <c r="G1129" s="11" t="s">
        <v>663</v>
      </c>
      <c r="H1129" s="5">
        <v>3</v>
      </c>
      <c r="I1129" s="5" t="s">
        <v>5</v>
      </c>
      <c r="J1129" s="5">
        <v>0</v>
      </c>
      <c r="K1129" s="4">
        <f t="shared" si="312"/>
        <v>44865</v>
      </c>
      <c r="L1129" s="5">
        <f t="shared" si="313"/>
        <v>10</v>
      </c>
      <c r="M1129" s="5">
        <f t="shared" si="314"/>
        <v>2022</v>
      </c>
      <c r="N1129" s="6">
        <v>801</v>
      </c>
      <c r="P1129" s="6">
        <f t="shared" si="315"/>
        <v>801</v>
      </c>
      <c r="Q1129" s="7">
        <f t="shared" si="316"/>
        <v>2052113.850000001</v>
      </c>
      <c r="R1129" s="5" t="s">
        <v>5</v>
      </c>
    </row>
    <row r="1130" spans="1:18" hidden="1" x14ac:dyDescent="0.35">
      <c r="A1130" s="4">
        <v>44865</v>
      </c>
      <c r="B1130" s="5">
        <f t="shared" si="310"/>
        <v>10</v>
      </c>
      <c r="C1130" s="5">
        <f t="shared" si="311"/>
        <v>2022</v>
      </c>
      <c r="D1130" s="5" t="s">
        <v>1024</v>
      </c>
      <c r="E1130" s="1" t="s">
        <v>482</v>
      </c>
      <c r="F1130" s="1" t="s">
        <v>499</v>
      </c>
      <c r="G1130" s="11" t="s">
        <v>1000</v>
      </c>
      <c r="H1130" s="5">
        <v>1</v>
      </c>
      <c r="I1130" s="5" t="s">
        <v>5</v>
      </c>
      <c r="J1130" s="5">
        <v>0</v>
      </c>
      <c r="K1130" s="4">
        <f t="shared" si="312"/>
        <v>44865</v>
      </c>
      <c r="L1130" s="5">
        <f t="shared" si="313"/>
        <v>10</v>
      </c>
      <c r="M1130" s="5">
        <f t="shared" si="314"/>
        <v>2022</v>
      </c>
      <c r="N1130" s="6">
        <v>100</v>
      </c>
      <c r="P1130" s="6">
        <f t="shared" si="315"/>
        <v>100</v>
      </c>
      <c r="Q1130" s="7">
        <f t="shared" si="316"/>
        <v>2052213.850000001</v>
      </c>
      <c r="R1130" s="5" t="s">
        <v>5</v>
      </c>
    </row>
    <row r="1131" spans="1:18" hidden="1" x14ac:dyDescent="0.35">
      <c r="A1131" s="4">
        <v>44865</v>
      </c>
      <c r="B1131" s="5">
        <f t="shared" si="310"/>
        <v>10</v>
      </c>
      <c r="C1131" s="5">
        <f t="shared" si="311"/>
        <v>2022</v>
      </c>
      <c r="D1131" s="5" t="s">
        <v>1024</v>
      </c>
      <c r="E1131" s="1" t="s">
        <v>482</v>
      </c>
      <c r="F1131" s="1" t="s">
        <v>499</v>
      </c>
      <c r="G1131" s="11" t="s">
        <v>1025</v>
      </c>
      <c r="H1131" s="5">
        <v>1</v>
      </c>
      <c r="I1131" s="5" t="s">
        <v>5</v>
      </c>
      <c r="J1131" s="5">
        <v>0</v>
      </c>
      <c r="K1131" s="4">
        <f t="shared" si="312"/>
        <v>44865</v>
      </c>
      <c r="L1131" s="5">
        <f t="shared" si="313"/>
        <v>10</v>
      </c>
      <c r="M1131" s="5">
        <f t="shared" si="314"/>
        <v>2022</v>
      </c>
      <c r="N1131" s="6">
        <v>258</v>
      </c>
      <c r="P1131" s="6">
        <f t="shared" si="315"/>
        <v>258</v>
      </c>
      <c r="Q1131" s="7">
        <f t="shared" si="316"/>
        <v>2052471.850000001</v>
      </c>
      <c r="R1131" s="5" t="s">
        <v>5</v>
      </c>
    </row>
    <row r="1132" spans="1:18" hidden="1" x14ac:dyDescent="0.35">
      <c r="A1132" s="4">
        <v>44866</v>
      </c>
      <c r="B1132" s="5">
        <f t="shared" si="310"/>
        <v>11</v>
      </c>
      <c r="C1132" s="5">
        <f t="shared" si="311"/>
        <v>2022</v>
      </c>
      <c r="D1132" s="5" t="s">
        <v>1055</v>
      </c>
      <c r="E1132" s="1" t="s">
        <v>22</v>
      </c>
      <c r="F1132" s="1" t="s">
        <v>23</v>
      </c>
      <c r="G1132" s="90" t="s">
        <v>728</v>
      </c>
      <c r="H1132" s="5">
        <v>5</v>
      </c>
      <c r="I1132" s="5" t="s">
        <v>50</v>
      </c>
      <c r="J1132" s="5">
        <v>120</v>
      </c>
      <c r="K1132" s="4">
        <f t="shared" ref="K1132:K1139" si="320">A1132+J1132</f>
        <v>44986</v>
      </c>
      <c r="L1132" s="5">
        <f t="shared" ref="L1132:L1139" si="321">MONTH(K1132)</f>
        <v>3</v>
      </c>
      <c r="M1132" s="5">
        <f t="shared" ref="M1132:M1139" si="322">YEAR(K1132)</f>
        <v>2023</v>
      </c>
      <c r="N1132" s="6">
        <v>9020</v>
      </c>
      <c r="P1132" s="6">
        <f t="shared" si="315"/>
        <v>9020</v>
      </c>
      <c r="Q1132" s="7">
        <f t="shared" si="316"/>
        <v>2061491.850000001</v>
      </c>
      <c r="R1132" s="5" t="s">
        <v>91</v>
      </c>
    </row>
    <row r="1133" spans="1:18" hidden="1" x14ac:dyDescent="0.35">
      <c r="A1133" s="4">
        <v>44866</v>
      </c>
      <c r="B1133" s="5">
        <f t="shared" ref="B1133:B1139" si="323">MONTH(A1133)</f>
        <v>11</v>
      </c>
      <c r="C1133" s="5">
        <f t="shared" ref="C1133:C1139" si="324">YEAR(A1133)</f>
        <v>2022</v>
      </c>
      <c r="D1133" s="5" t="s">
        <v>1055</v>
      </c>
      <c r="E1133" s="1" t="s">
        <v>22</v>
      </c>
      <c r="F1133" s="1" t="s">
        <v>23</v>
      </c>
      <c r="G1133" s="90" t="s">
        <v>625</v>
      </c>
      <c r="H1133" s="5">
        <v>1</v>
      </c>
      <c r="I1133" s="5" t="s">
        <v>50</v>
      </c>
      <c r="J1133" s="5">
        <v>120</v>
      </c>
      <c r="K1133" s="4">
        <f t="shared" si="320"/>
        <v>44986</v>
      </c>
      <c r="L1133" s="5">
        <f t="shared" si="321"/>
        <v>3</v>
      </c>
      <c r="M1133" s="5">
        <f t="shared" si="322"/>
        <v>2023</v>
      </c>
      <c r="N1133" s="6">
        <v>1804</v>
      </c>
      <c r="P1133" s="6">
        <f t="shared" si="315"/>
        <v>1804</v>
      </c>
      <c r="Q1133" s="7">
        <f t="shared" si="316"/>
        <v>2063295.850000001</v>
      </c>
      <c r="R1133" s="5" t="s">
        <v>91</v>
      </c>
    </row>
    <row r="1134" spans="1:18" hidden="1" x14ac:dyDescent="0.35">
      <c r="A1134" s="4">
        <v>44866</v>
      </c>
      <c r="B1134" s="5">
        <f t="shared" si="323"/>
        <v>11</v>
      </c>
      <c r="C1134" s="5">
        <f t="shared" si="324"/>
        <v>2022</v>
      </c>
      <c r="D1134" s="5" t="s">
        <v>1056</v>
      </c>
      <c r="E1134" s="1" t="s">
        <v>63</v>
      </c>
      <c r="F1134" s="1" t="s">
        <v>64</v>
      </c>
      <c r="G1134" s="90" t="s">
        <v>309</v>
      </c>
      <c r="H1134" s="5">
        <v>5</v>
      </c>
      <c r="I1134" s="5" t="s">
        <v>50</v>
      </c>
      <c r="J1134" s="5">
        <v>120</v>
      </c>
      <c r="K1134" s="4">
        <f t="shared" si="320"/>
        <v>44986</v>
      </c>
      <c r="L1134" s="5">
        <f t="shared" si="321"/>
        <v>3</v>
      </c>
      <c r="M1134" s="5">
        <f t="shared" si="322"/>
        <v>2023</v>
      </c>
      <c r="N1134" s="6">
        <v>9020</v>
      </c>
      <c r="O1134" s="92">
        <v>-179.4</v>
      </c>
      <c r="P1134" s="6">
        <f t="shared" si="315"/>
        <v>8840.6</v>
      </c>
      <c r="Q1134" s="7">
        <f t="shared" si="316"/>
        <v>2072315.850000001</v>
      </c>
      <c r="R1134" s="5" t="s">
        <v>91</v>
      </c>
    </row>
    <row r="1135" spans="1:18" hidden="1" x14ac:dyDescent="0.35">
      <c r="A1135" s="4">
        <v>44866</v>
      </c>
      <c r="B1135" s="5">
        <f t="shared" si="323"/>
        <v>11</v>
      </c>
      <c r="C1135" s="5">
        <f t="shared" si="324"/>
        <v>2022</v>
      </c>
      <c r="D1135" s="5" t="s">
        <v>1056</v>
      </c>
      <c r="E1135" s="1" t="s">
        <v>63</v>
      </c>
      <c r="F1135" s="1" t="s">
        <v>64</v>
      </c>
      <c r="G1135" s="90" t="s">
        <v>922</v>
      </c>
      <c r="H1135" s="5">
        <v>5</v>
      </c>
      <c r="I1135" s="5" t="s">
        <v>50</v>
      </c>
      <c r="J1135" s="5">
        <v>120</v>
      </c>
      <c r="K1135" s="4">
        <f t="shared" si="320"/>
        <v>44986</v>
      </c>
      <c r="L1135" s="5">
        <f t="shared" si="321"/>
        <v>3</v>
      </c>
      <c r="M1135" s="5">
        <f t="shared" si="322"/>
        <v>2023</v>
      </c>
      <c r="N1135" s="6">
        <v>1245</v>
      </c>
      <c r="P1135" s="6">
        <f t="shared" si="315"/>
        <v>1245</v>
      </c>
      <c r="Q1135" s="7">
        <f t="shared" si="316"/>
        <v>2073560.850000001</v>
      </c>
      <c r="R1135" s="5" t="s">
        <v>91</v>
      </c>
    </row>
    <row r="1136" spans="1:18" hidden="1" x14ac:dyDescent="0.35">
      <c r="A1136" s="4">
        <v>44866</v>
      </c>
      <c r="B1136" s="5">
        <f t="shared" si="323"/>
        <v>11</v>
      </c>
      <c r="C1136" s="5">
        <f t="shared" si="324"/>
        <v>2022</v>
      </c>
      <c r="D1136" s="5" t="s">
        <v>1056</v>
      </c>
      <c r="E1136" s="1" t="s">
        <v>63</v>
      </c>
      <c r="F1136" s="1" t="s">
        <v>64</v>
      </c>
      <c r="G1136" s="90" t="s">
        <v>66</v>
      </c>
      <c r="H1136" s="5">
        <v>10</v>
      </c>
      <c r="I1136" s="5" t="s">
        <v>50</v>
      </c>
      <c r="J1136" s="5">
        <v>120</v>
      </c>
      <c r="K1136" s="4">
        <f t="shared" si="320"/>
        <v>44986</v>
      </c>
      <c r="L1136" s="5">
        <f t="shared" si="321"/>
        <v>3</v>
      </c>
      <c r="M1136" s="5">
        <f t="shared" si="322"/>
        <v>2023</v>
      </c>
      <c r="N1136" s="6">
        <v>575</v>
      </c>
      <c r="P1136" s="6">
        <f t="shared" si="315"/>
        <v>575</v>
      </c>
      <c r="Q1136" s="7">
        <f t="shared" si="316"/>
        <v>2074135.850000001</v>
      </c>
      <c r="R1136" s="5" t="s">
        <v>91</v>
      </c>
    </row>
    <row r="1137" spans="1:19" hidden="1" x14ac:dyDescent="0.35">
      <c r="A1137" s="4">
        <v>44866</v>
      </c>
      <c r="B1137" s="5">
        <f t="shared" si="323"/>
        <v>11</v>
      </c>
      <c r="C1137" s="5">
        <f t="shared" si="324"/>
        <v>2022</v>
      </c>
      <c r="D1137" s="5" t="s">
        <v>1056</v>
      </c>
      <c r="E1137" s="1" t="s">
        <v>63</v>
      </c>
      <c r="F1137" s="1" t="s">
        <v>64</v>
      </c>
      <c r="G1137" s="90" t="s">
        <v>954</v>
      </c>
      <c r="H1137" s="5">
        <v>4</v>
      </c>
      <c r="I1137" s="5" t="s">
        <v>50</v>
      </c>
      <c r="J1137" s="5">
        <v>120</v>
      </c>
      <c r="K1137" s="4">
        <f t="shared" si="320"/>
        <v>44986</v>
      </c>
      <c r="L1137" s="5">
        <f t="shared" si="321"/>
        <v>3</v>
      </c>
      <c r="M1137" s="5">
        <f t="shared" si="322"/>
        <v>2023</v>
      </c>
      <c r="N1137" s="6">
        <v>420</v>
      </c>
      <c r="P1137" s="6">
        <f t="shared" si="315"/>
        <v>420</v>
      </c>
      <c r="Q1137" s="7">
        <f t="shared" si="316"/>
        <v>2074555.850000001</v>
      </c>
      <c r="R1137" s="5" t="s">
        <v>91</v>
      </c>
    </row>
    <row r="1138" spans="1:19" hidden="1" x14ac:dyDescent="0.35">
      <c r="A1138" s="4">
        <v>44868</v>
      </c>
      <c r="B1138" s="5">
        <f t="shared" si="323"/>
        <v>11</v>
      </c>
      <c r="C1138" s="5">
        <f t="shared" si="324"/>
        <v>2022</v>
      </c>
      <c r="D1138" s="5" t="s">
        <v>1057</v>
      </c>
      <c r="E1138" s="1" t="s">
        <v>61</v>
      </c>
      <c r="F1138" s="1" t="s">
        <v>60</v>
      </c>
      <c r="G1138" s="90" t="s">
        <v>728</v>
      </c>
      <c r="H1138" s="5">
        <v>2</v>
      </c>
      <c r="I1138" s="5" t="s">
        <v>51</v>
      </c>
      <c r="J1138" s="5">
        <v>60</v>
      </c>
      <c r="K1138" s="4">
        <f t="shared" si="320"/>
        <v>44928</v>
      </c>
      <c r="L1138" s="5">
        <f t="shared" si="321"/>
        <v>1</v>
      </c>
      <c r="M1138" s="5">
        <f t="shared" si="322"/>
        <v>2023</v>
      </c>
      <c r="N1138" s="6">
        <v>3608</v>
      </c>
      <c r="P1138" s="6">
        <f t="shared" si="315"/>
        <v>3608</v>
      </c>
      <c r="Q1138" s="7">
        <f t="shared" si="316"/>
        <v>2078163.850000001</v>
      </c>
      <c r="R1138" s="5" t="s">
        <v>91</v>
      </c>
    </row>
    <row r="1139" spans="1:19" hidden="1" x14ac:dyDescent="0.35">
      <c r="A1139" s="4">
        <v>44868</v>
      </c>
      <c r="B1139" s="5">
        <f t="shared" si="323"/>
        <v>11</v>
      </c>
      <c r="C1139" s="5">
        <f t="shared" si="324"/>
        <v>2022</v>
      </c>
      <c r="D1139" s="5" t="s">
        <v>1057</v>
      </c>
      <c r="E1139" s="1" t="s">
        <v>61</v>
      </c>
      <c r="F1139" s="1" t="s">
        <v>60</v>
      </c>
      <c r="G1139" s="90" t="s">
        <v>716</v>
      </c>
      <c r="H1139" s="5">
        <v>1</v>
      </c>
      <c r="I1139" s="5" t="s">
        <v>51</v>
      </c>
      <c r="J1139" s="5">
        <v>60</v>
      </c>
      <c r="K1139" s="4">
        <f t="shared" si="320"/>
        <v>44928</v>
      </c>
      <c r="L1139" s="5">
        <f t="shared" si="321"/>
        <v>1</v>
      </c>
      <c r="M1139" s="5">
        <f t="shared" si="322"/>
        <v>2023</v>
      </c>
      <c r="N1139" s="6">
        <v>437.4</v>
      </c>
      <c r="P1139" s="6">
        <f t="shared" si="315"/>
        <v>437.4</v>
      </c>
      <c r="Q1139" s="7">
        <f t="shared" si="316"/>
        <v>2078601.2500000009</v>
      </c>
      <c r="R1139" s="5" t="s">
        <v>91</v>
      </c>
    </row>
    <row r="1140" spans="1:19" hidden="1" x14ac:dyDescent="0.35">
      <c r="A1140" s="4">
        <v>44868</v>
      </c>
      <c r="B1140" s="5">
        <f t="shared" ref="B1140" si="325">MONTH(A1140)</f>
        <v>11</v>
      </c>
      <c r="C1140" s="5">
        <f t="shared" ref="C1140" si="326">YEAR(A1140)</f>
        <v>2022</v>
      </c>
      <c r="D1140" s="5" t="s">
        <v>1057</v>
      </c>
      <c r="E1140" s="1" t="s">
        <v>61</v>
      </c>
      <c r="F1140" s="1" t="s">
        <v>60</v>
      </c>
      <c r="G1140" s="90" t="s">
        <v>902</v>
      </c>
      <c r="H1140" s="5">
        <v>1</v>
      </c>
      <c r="I1140" s="5" t="s">
        <v>51</v>
      </c>
      <c r="J1140" s="5">
        <v>60</v>
      </c>
      <c r="K1140" s="4">
        <f t="shared" ref="K1140" si="327">A1140+J1140</f>
        <v>44928</v>
      </c>
      <c r="L1140" s="5">
        <f t="shared" ref="L1140" si="328">MONTH(K1140)</f>
        <v>1</v>
      </c>
      <c r="M1140" s="5">
        <f t="shared" ref="M1140" si="329">YEAR(K1140)</f>
        <v>2023</v>
      </c>
      <c r="N1140" s="6">
        <v>437.4</v>
      </c>
      <c r="P1140" s="6">
        <f t="shared" si="315"/>
        <v>437.4</v>
      </c>
      <c r="Q1140" s="7">
        <f t="shared" si="316"/>
        <v>2079038.6500000008</v>
      </c>
      <c r="R1140" s="5" t="s">
        <v>91</v>
      </c>
    </row>
    <row r="1141" spans="1:19" hidden="1" x14ac:dyDescent="0.35">
      <c r="A1141" s="4">
        <v>44869</v>
      </c>
      <c r="B1141" s="5">
        <f t="shared" ref="B1141:B1150" si="330">MONTH(A1141)</f>
        <v>11</v>
      </c>
      <c r="C1141" s="5">
        <f t="shared" ref="C1141:C1150" si="331">YEAR(A1141)</f>
        <v>2022</v>
      </c>
      <c r="D1141" s="5" t="s">
        <v>1059</v>
      </c>
      <c r="E1141" s="1" t="s">
        <v>415</v>
      </c>
      <c r="F1141" s="1" t="s">
        <v>416</v>
      </c>
      <c r="G1141" s="90" t="s">
        <v>675</v>
      </c>
      <c r="H1141" s="5">
        <v>4</v>
      </c>
      <c r="I1141" s="5" t="s">
        <v>5</v>
      </c>
      <c r="J1141" s="5">
        <v>0</v>
      </c>
      <c r="K1141" s="4">
        <f t="shared" ref="K1141:K1142" si="332">A1141+J1141</f>
        <v>44869</v>
      </c>
      <c r="L1141" s="5">
        <f t="shared" ref="L1141:L1142" si="333">MONTH(K1141)</f>
        <v>11</v>
      </c>
      <c r="M1141" s="5">
        <f t="shared" ref="M1141:M1142" si="334">YEAR(K1141)</f>
        <v>2022</v>
      </c>
      <c r="N1141" s="6">
        <v>360</v>
      </c>
      <c r="O1141" s="6">
        <f>-N1141</f>
        <v>-360</v>
      </c>
      <c r="P1141" s="6">
        <f t="shared" si="315"/>
        <v>0</v>
      </c>
      <c r="Q1141" s="7">
        <f t="shared" si="316"/>
        <v>2079398.6500000008</v>
      </c>
      <c r="R1141" s="5" t="s">
        <v>5</v>
      </c>
      <c r="S1141" s="1" t="s">
        <v>1087</v>
      </c>
    </row>
    <row r="1142" spans="1:19" hidden="1" x14ac:dyDescent="0.35">
      <c r="A1142" s="4">
        <v>44869</v>
      </c>
      <c r="B1142" s="5">
        <f t="shared" si="330"/>
        <v>11</v>
      </c>
      <c r="C1142" s="5">
        <f t="shared" si="331"/>
        <v>2022</v>
      </c>
      <c r="D1142" s="5" t="s">
        <v>1059</v>
      </c>
      <c r="E1142" s="1" t="s">
        <v>415</v>
      </c>
      <c r="F1142" s="1" t="s">
        <v>416</v>
      </c>
      <c r="G1142" s="90" t="s">
        <v>1058</v>
      </c>
      <c r="H1142" s="5">
        <v>1</v>
      </c>
      <c r="I1142" s="5" t="s">
        <v>5</v>
      </c>
      <c r="J1142" s="5">
        <v>0</v>
      </c>
      <c r="K1142" s="4">
        <f t="shared" si="332"/>
        <v>44869</v>
      </c>
      <c r="L1142" s="5">
        <f t="shared" si="333"/>
        <v>11</v>
      </c>
      <c r="M1142" s="5">
        <f t="shared" si="334"/>
        <v>2022</v>
      </c>
      <c r="N1142" s="6">
        <v>43.8</v>
      </c>
      <c r="O1142" s="6">
        <f>-N1142</f>
        <v>-43.8</v>
      </c>
      <c r="P1142" s="6">
        <f t="shared" si="315"/>
        <v>0</v>
      </c>
      <c r="Q1142" s="7">
        <f t="shared" si="316"/>
        <v>2079442.4500000009</v>
      </c>
      <c r="R1142" s="5" t="s">
        <v>5</v>
      </c>
      <c r="S1142" s="1" t="s">
        <v>1087</v>
      </c>
    </row>
    <row r="1143" spans="1:19" hidden="1" x14ac:dyDescent="0.35">
      <c r="A1143" s="4">
        <v>44870</v>
      </c>
      <c r="B1143" s="5">
        <f t="shared" si="330"/>
        <v>11</v>
      </c>
      <c r="C1143" s="5">
        <f t="shared" si="331"/>
        <v>2022</v>
      </c>
      <c r="D1143" s="5" t="s">
        <v>1062</v>
      </c>
      <c r="E1143" s="1" t="s">
        <v>1061</v>
      </c>
      <c r="F1143" s="1" t="s">
        <v>1060</v>
      </c>
      <c r="G1143" s="90" t="s">
        <v>1063</v>
      </c>
      <c r="H1143" s="5">
        <v>1</v>
      </c>
      <c r="I1143" s="5" t="s">
        <v>5</v>
      </c>
      <c r="J1143" s="5">
        <v>0</v>
      </c>
      <c r="K1143" s="4">
        <f t="shared" ref="K1143:K1182" si="335">A1143+J1143</f>
        <v>44870</v>
      </c>
      <c r="L1143" s="5">
        <f t="shared" ref="L1143:L1182" si="336">MONTH(K1143)</f>
        <v>11</v>
      </c>
      <c r="M1143" s="5">
        <f t="shared" ref="M1143:M1182" si="337">YEAR(K1143)</f>
        <v>2022</v>
      </c>
      <c r="N1143" s="6">
        <v>260</v>
      </c>
      <c r="O1143" s="6">
        <f>-N1143</f>
        <v>-260</v>
      </c>
      <c r="P1143" s="6">
        <f t="shared" si="315"/>
        <v>0</v>
      </c>
      <c r="Q1143" s="7">
        <f t="shared" si="316"/>
        <v>2079702.4500000009</v>
      </c>
      <c r="R1143" s="5" t="s">
        <v>5</v>
      </c>
      <c r="S1143" s="1" t="s">
        <v>1092</v>
      </c>
    </row>
    <row r="1144" spans="1:19" hidden="1" x14ac:dyDescent="0.35">
      <c r="A1144" s="4">
        <v>44870</v>
      </c>
      <c r="B1144" s="5">
        <f t="shared" si="330"/>
        <v>11</v>
      </c>
      <c r="C1144" s="5">
        <f t="shared" si="331"/>
        <v>2022</v>
      </c>
      <c r="D1144" s="5" t="s">
        <v>1062</v>
      </c>
      <c r="E1144" s="1" t="s">
        <v>1061</v>
      </c>
      <c r="F1144" s="1" t="s">
        <v>1060</v>
      </c>
      <c r="G1144" s="90" t="s">
        <v>716</v>
      </c>
      <c r="H1144" s="5">
        <v>1</v>
      </c>
      <c r="I1144" s="5" t="s">
        <v>5</v>
      </c>
      <c r="J1144" s="5">
        <v>0</v>
      </c>
      <c r="K1144" s="4">
        <f t="shared" si="335"/>
        <v>44870</v>
      </c>
      <c r="L1144" s="5">
        <f t="shared" si="336"/>
        <v>11</v>
      </c>
      <c r="M1144" s="5">
        <f t="shared" si="337"/>
        <v>2022</v>
      </c>
      <c r="N1144" s="6">
        <v>534.6</v>
      </c>
      <c r="O1144" s="6">
        <f>-N1144</f>
        <v>-534.6</v>
      </c>
      <c r="P1144" s="6">
        <f t="shared" ref="P1144:P1150" si="338">SUM(N1144+O1144)</f>
        <v>0</v>
      </c>
      <c r="Q1144" s="7">
        <f t="shared" ref="Q1144:Q1150" si="339">SUM(Q1143+N1144)</f>
        <v>2080237.050000001</v>
      </c>
      <c r="R1144" s="5" t="s">
        <v>5</v>
      </c>
      <c r="S1144" s="1" t="s">
        <v>1092</v>
      </c>
    </row>
    <row r="1145" spans="1:19" hidden="1" x14ac:dyDescent="0.35">
      <c r="A1145" s="4">
        <v>44870</v>
      </c>
      <c r="B1145" s="5">
        <f t="shared" si="330"/>
        <v>11</v>
      </c>
      <c r="C1145" s="5">
        <f t="shared" si="331"/>
        <v>2022</v>
      </c>
      <c r="D1145" s="5" t="s">
        <v>1062</v>
      </c>
      <c r="E1145" s="1" t="s">
        <v>1061</v>
      </c>
      <c r="F1145" s="1" t="s">
        <v>1060</v>
      </c>
      <c r="G1145" s="90" t="s">
        <v>675</v>
      </c>
      <c r="H1145" s="5">
        <v>1</v>
      </c>
      <c r="I1145" s="5" t="s">
        <v>5</v>
      </c>
      <c r="J1145" s="5">
        <v>0</v>
      </c>
      <c r="K1145" s="4">
        <f t="shared" si="335"/>
        <v>44870</v>
      </c>
      <c r="L1145" s="5">
        <f t="shared" si="336"/>
        <v>11</v>
      </c>
      <c r="M1145" s="5">
        <f t="shared" si="337"/>
        <v>2022</v>
      </c>
      <c r="N1145" s="6">
        <v>98</v>
      </c>
      <c r="O1145" s="6">
        <f>-N1145</f>
        <v>-98</v>
      </c>
      <c r="P1145" s="6">
        <f t="shared" si="338"/>
        <v>0</v>
      </c>
      <c r="Q1145" s="7">
        <f t="shared" si="339"/>
        <v>2080335.050000001</v>
      </c>
      <c r="R1145" s="5" t="s">
        <v>5</v>
      </c>
      <c r="S1145" s="1" t="s">
        <v>1092</v>
      </c>
    </row>
    <row r="1146" spans="1:19" hidden="1" x14ac:dyDescent="0.35">
      <c r="A1146" s="4">
        <v>44872</v>
      </c>
      <c r="B1146" s="5">
        <f t="shared" si="330"/>
        <v>11</v>
      </c>
      <c r="C1146" s="5">
        <f t="shared" si="331"/>
        <v>2022</v>
      </c>
      <c r="D1146" s="5" t="s">
        <v>1064</v>
      </c>
      <c r="E1146" s="1" t="s">
        <v>645</v>
      </c>
      <c r="F1146" s="1" t="s">
        <v>646</v>
      </c>
      <c r="G1146" s="90" t="s">
        <v>667</v>
      </c>
      <c r="H1146" s="5">
        <v>1</v>
      </c>
      <c r="I1146" s="5" t="s">
        <v>5</v>
      </c>
      <c r="J1146" s="5">
        <v>0</v>
      </c>
      <c r="K1146" s="4">
        <f t="shared" si="335"/>
        <v>44872</v>
      </c>
      <c r="L1146" s="5">
        <f t="shared" si="336"/>
        <v>11</v>
      </c>
      <c r="M1146" s="5">
        <f t="shared" si="337"/>
        <v>2022</v>
      </c>
      <c r="N1146" s="6">
        <v>1141</v>
      </c>
      <c r="O1146" s="6">
        <f t="shared" ref="O1146:O1147" si="340">-N1146</f>
        <v>-1141</v>
      </c>
      <c r="P1146" s="6">
        <f t="shared" si="338"/>
        <v>0</v>
      </c>
      <c r="Q1146" s="7">
        <f t="shared" si="339"/>
        <v>2081476.050000001</v>
      </c>
      <c r="R1146" s="5" t="s">
        <v>5</v>
      </c>
      <c r="S1146" s="1" t="s">
        <v>1160</v>
      </c>
    </row>
    <row r="1147" spans="1:19" hidden="1" x14ac:dyDescent="0.35">
      <c r="A1147" s="4">
        <v>44872</v>
      </c>
      <c r="B1147" s="5">
        <f t="shared" si="330"/>
        <v>11</v>
      </c>
      <c r="C1147" s="5">
        <f t="shared" si="331"/>
        <v>2022</v>
      </c>
      <c r="D1147" s="5" t="s">
        <v>1064</v>
      </c>
      <c r="E1147" s="1" t="s">
        <v>645</v>
      </c>
      <c r="F1147" s="1" t="s">
        <v>646</v>
      </c>
      <c r="G1147" s="90" t="s">
        <v>1065</v>
      </c>
      <c r="H1147" s="5">
        <v>1</v>
      </c>
      <c r="I1147" s="5" t="s">
        <v>5</v>
      </c>
      <c r="J1147" s="5">
        <v>0</v>
      </c>
      <c r="K1147" s="4">
        <f t="shared" si="335"/>
        <v>44872</v>
      </c>
      <c r="L1147" s="5">
        <f t="shared" si="336"/>
        <v>11</v>
      </c>
      <c r="M1147" s="5">
        <f t="shared" si="337"/>
        <v>2022</v>
      </c>
      <c r="N1147" s="6">
        <v>175</v>
      </c>
      <c r="O1147" s="6">
        <f t="shared" si="340"/>
        <v>-175</v>
      </c>
      <c r="P1147" s="6">
        <f t="shared" si="338"/>
        <v>0</v>
      </c>
      <c r="Q1147" s="7">
        <f t="shared" si="339"/>
        <v>2081651.050000001</v>
      </c>
      <c r="R1147" s="5" t="s">
        <v>5</v>
      </c>
      <c r="S1147" s="1" t="s">
        <v>1160</v>
      </c>
    </row>
    <row r="1148" spans="1:19" hidden="1" x14ac:dyDescent="0.35">
      <c r="A1148" s="4">
        <v>44873</v>
      </c>
      <c r="B1148" s="5">
        <f t="shared" si="330"/>
        <v>11</v>
      </c>
      <c r="C1148" s="5">
        <f t="shared" si="331"/>
        <v>2022</v>
      </c>
      <c r="D1148" s="5" t="s">
        <v>1071</v>
      </c>
      <c r="E1148" s="1" t="s">
        <v>1061</v>
      </c>
      <c r="F1148" s="1" t="s">
        <v>1066</v>
      </c>
      <c r="G1148" s="90" t="s">
        <v>1067</v>
      </c>
      <c r="H1148" s="5">
        <v>4</v>
      </c>
      <c r="I1148" s="5" t="s">
        <v>5</v>
      </c>
      <c r="J1148" s="5">
        <v>0</v>
      </c>
      <c r="K1148" s="4">
        <f t="shared" si="335"/>
        <v>44873</v>
      </c>
      <c r="L1148" s="5">
        <f t="shared" si="336"/>
        <v>11</v>
      </c>
      <c r="M1148" s="5">
        <f t="shared" si="337"/>
        <v>2022</v>
      </c>
      <c r="N1148" s="6">
        <v>1170</v>
      </c>
      <c r="O1148" s="6">
        <f>-N1148</f>
        <v>-1170</v>
      </c>
      <c r="P1148" s="6">
        <f t="shared" si="338"/>
        <v>0</v>
      </c>
      <c r="Q1148" s="7">
        <f t="shared" si="339"/>
        <v>2082821.050000001</v>
      </c>
      <c r="R1148" s="5" t="s">
        <v>5</v>
      </c>
      <c r="S1148" s="1" t="s">
        <v>1093</v>
      </c>
    </row>
    <row r="1149" spans="1:19" hidden="1" x14ac:dyDescent="0.35">
      <c r="A1149" s="4">
        <v>44873</v>
      </c>
      <c r="B1149" s="5">
        <f t="shared" si="330"/>
        <v>11</v>
      </c>
      <c r="C1149" s="5">
        <f t="shared" si="331"/>
        <v>2022</v>
      </c>
      <c r="D1149" s="5" t="s">
        <v>1071</v>
      </c>
      <c r="E1149" s="1" t="s">
        <v>1061</v>
      </c>
      <c r="F1149" s="1" t="s">
        <v>1066</v>
      </c>
      <c r="G1149" s="90" t="s">
        <v>1068</v>
      </c>
      <c r="H1149" s="5">
        <v>4</v>
      </c>
      <c r="I1149" s="5" t="s">
        <v>5</v>
      </c>
      <c r="J1149" s="5">
        <v>0</v>
      </c>
      <c r="K1149" s="4">
        <f t="shared" si="335"/>
        <v>44873</v>
      </c>
      <c r="L1149" s="5">
        <f t="shared" si="336"/>
        <v>11</v>
      </c>
      <c r="M1149" s="5">
        <f t="shared" si="337"/>
        <v>2022</v>
      </c>
      <c r="N1149" s="6">
        <v>2250</v>
      </c>
      <c r="O1149" s="6">
        <f>-N1149</f>
        <v>-2250</v>
      </c>
      <c r="P1149" s="6">
        <f t="shared" si="338"/>
        <v>0</v>
      </c>
      <c r="Q1149" s="7">
        <f t="shared" si="339"/>
        <v>2085071.050000001</v>
      </c>
      <c r="R1149" s="5" t="s">
        <v>5</v>
      </c>
      <c r="S1149" s="1" t="s">
        <v>1093</v>
      </c>
    </row>
    <row r="1150" spans="1:19" hidden="1" x14ac:dyDescent="0.35">
      <c r="A1150" s="4">
        <v>44873</v>
      </c>
      <c r="B1150" s="5">
        <f t="shared" si="330"/>
        <v>11</v>
      </c>
      <c r="C1150" s="5">
        <f t="shared" si="331"/>
        <v>2022</v>
      </c>
      <c r="D1150" s="5" t="s">
        <v>1071</v>
      </c>
      <c r="E1150" s="1" t="s">
        <v>1061</v>
      </c>
      <c r="F1150" s="1" t="s">
        <v>1066</v>
      </c>
      <c r="G1150" s="90" t="s">
        <v>1069</v>
      </c>
      <c r="H1150" s="5">
        <v>3</v>
      </c>
      <c r="I1150" s="5" t="s">
        <v>5</v>
      </c>
      <c r="J1150" s="5">
        <v>0</v>
      </c>
      <c r="K1150" s="4">
        <f t="shared" si="335"/>
        <v>44873</v>
      </c>
      <c r="L1150" s="5">
        <f t="shared" si="336"/>
        <v>11</v>
      </c>
      <c r="M1150" s="5">
        <f t="shared" si="337"/>
        <v>2022</v>
      </c>
      <c r="N1150" s="6">
        <v>855</v>
      </c>
      <c r="O1150" s="6">
        <f>-N1150</f>
        <v>-855</v>
      </c>
      <c r="P1150" s="6">
        <f t="shared" si="338"/>
        <v>0</v>
      </c>
      <c r="Q1150" s="7">
        <f t="shared" si="339"/>
        <v>2085926.050000001</v>
      </c>
      <c r="R1150" s="5" t="s">
        <v>5</v>
      </c>
      <c r="S1150" s="1" t="s">
        <v>1093</v>
      </c>
    </row>
    <row r="1151" spans="1:19" hidden="1" x14ac:dyDescent="0.35">
      <c r="A1151" s="4">
        <v>44873</v>
      </c>
      <c r="B1151" s="5">
        <f t="shared" ref="B1151:B1182" si="341">MONTH(A1151)</f>
        <v>11</v>
      </c>
      <c r="C1151" s="5">
        <f t="shared" ref="C1151:C1182" si="342">YEAR(A1151)</f>
        <v>2022</v>
      </c>
      <c r="D1151" s="5" t="s">
        <v>1071</v>
      </c>
      <c r="E1151" s="1" t="s">
        <v>1061</v>
      </c>
      <c r="F1151" s="1" t="s">
        <v>1066</v>
      </c>
      <c r="G1151" s="91" t="s">
        <v>1070</v>
      </c>
      <c r="H1151" s="5">
        <v>1</v>
      </c>
      <c r="I1151" s="5" t="s">
        <v>5</v>
      </c>
      <c r="J1151" s="5">
        <v>0</v>
      </c>
      <c r="K1151" s="4">
        <f t="shared" si="335"/>
        <v>44873</v>
      </c>
      <c r="L1151" s="5">
        <f t="shared" si="336"/>
        <v>11</v>
      </c>
      <c r="M1151" s="5">
        <f t="shared" si="337"/>
        <v>2022</v>
      </c>
      <c r="N1151" s="6">
        <v>98</v>
      </c>
      <c r="O1151" s="6">
        <f>-N1151</f>
        <v>-98</v>
      </c>
      <c r="P1151" s="6">
        <f t="shared" ref="P1151:P1214" si="343">SUM(N1151+O1151)</f>
        <v>0</v>
      </c>
      <c r="Q1151" s="7">
        <f t="shared" ref="Q1151:Q1214" si="344">SUM(Q1150+N1151)</f>
        <v>2086024.050000001</v>
      </c>
      <c r="R1151" s="5" t="s">
        <v>5</v>
      </c>
      <c r="S1151" s="1" t="s">
        <v>1093</v>
      </c>
    </row>
    <row r="1152" spans="1:19" hidden="1" x14ac:dyDescent="0.35">
      <c r="A1152" s="4">
        <v>44874</v>
      </c>
      <c r="B1152" s="5">
        <f t="shared" si="341"/>
        <v>11</v>
      </c>
      <c r="C1152" s="5">
        <f t="shared" si="342"/>
        <v>2022</v>
      </c>
      <c r="D1152" s="5" t="s">
        <v>1072</v>
      </c>
      <c r="E1152" s="1" t="s">
        <v>482</v>
      </c>
      <c r="F1152" s="1" t="s">
        <v>499</v>
      </c>
      <c r="G1152" s="90" t="s">
        <v>69</v>
      </c>
      <c r="H1152" s="5">
        <v>1</v>
      </c>
      <c r="I1152" s="5" t="s">
        <v>5</v>
      </c>
      <c r="J1152" s="5">
        <v>0</v>
      </c>
      <c r="K1152" s="4">
        <f t="shared" si="335"/>
        <v>44874</v>
      </c>
      <c r="L1152" s="5">
        <f t="shared" si="336"/>
        <v>11</v>
      </c>
      <c r="M1152" s="5">
        <f t="shared" si="337"/>
        <v>2022</v>
      </c>
      <c r="N1152" s="6">
        <v>1936</v>
      </c>
      <c r="P1152" s="6">
        <f t="shared" si="343"/>
        <v>1936</v>
      </c>
      <c r="Q1152" s="7">
        <f t="shared" si="344"/>
        <v>2087960.050000001</v>
      </c>
      <c r="R1152" s="5" t="s">
        <v>5</v>
      </c>
    </row>
    <row r="1153" spans="1:18" hidden="1" x14ac:dyDescent="0.35">
      <c r="A1153" s="4">
        <v>44874</v>
      </c>
      <c r="B1153" s="5">
        <f t="shared" si="341"/>
        <v>11</v>
      </c>
      <c r="C1153" s="5">
        <f t="shared" si="342"/>
        <v>2022</v>
      </c>
      <c r="D1153" s="5" t="s">
        <v>1072</v>
      </c>
      <c r="E1153" s="1" t="s">
        <v>482</v>
      </c>
      <c r="F1153" s="1" t="s">
        <v>499</v>
      </c>
      <c r="G1153" s="90" t="s">
        <v>663</v>
      </c>
      <c r="H1153" s="5">
        <v>4</v>
      </c>
      <c r="I1153" s="5" t="s">
        <v>5</v>
      </c>
      <c r="J1153" s="5">
        <v>0</v>
      </c>
      <c r="K1153" s="4">
        <f t="shared" si="335"/>
        <v>44874</v>
      </c>
      <c r="L1153" s="5">
        <f t="shared" si="336"/>
        <v>11</v>
      </c>
      <c r="M1153" s="5">
        <f t="shared" si="337"/>
        <v>2022</v>
      </c>
      <c r="N1153" s="6">
        <v>1068</v>
      </c>
      <c r="P1153" s="6">
        <f t="shared" si="343"/>
        <v>1068</v>
      </c>
      <c r="Q1153" s="7">
        <f t="shared" si="344"/>
        <v>2089028.050000001</v>
      </c>
      <c r="R1153" s="5" t="s">
        <v>5</v>
      </c>
    </row>
    <row r="1154" spans="1:18" hidden="1" x14ac:dyDescent="0.35">
      <c r="A1154" s="4">
        <v>44874</v>
      </c>
      <c r="B1154" s="5">
        <f t="shared" si="341"/>
        <v>11</v>
      </c>
      <c r="C1154" s="5">
        <f t="shared" si="342"/>
        <v>2022</v>
      </c>
      <c r="D1154" s="5" t="s">
        <v>1072</v>
      </c>
      <c r="E1154" s="1" t="s">
        <v>482</v>
      </c>
      <c r="F1154" s="1" t="s">
        <v>499</v>
      </c>
      <c r="G1154" s="90" t="s">
        <v>675</v>
      </c>
      <c r="H1154" s="5">
        <v>1</v>
      </c>
      <c r="I1154" s="5" t="s">
        <v>5</v>
      </c>
      <c r="J1154" s="5">
        <v>0</v>
      </c>
      <c r="K1154" s="4">
        <f t="shared" si="335"/>
        <v>44874</v>
      </c>
      <c r="L1154" s="5">
        <f t="shared" si="336"/>
        <v>11</v>
      </c>
      <c r="M1154" s="5">
        <f t="shared" si="337"/>
        <v>2022</v>
      </c>
      <c r="N1154" s="6">
        <v>90</v>
      </c>
      <c r="P1154" s="6">
        <f t="shared" si="343"/>
        <v>90</v>
      </c>
      <c r="Q1154" s="7">
        <f t="shared" si="344"/>
        <v>2089118.050000001</v>
      </c>
      <c r="R1154" s="5" t="s">
        <v>5</v>
      </c>
    </row>
    <row r="1155" spans="1:18" hidden="1" x14ac:dyDescent="0.35">
      <c r="A1155" s="4">
        <v>44876</v>
      </c>
      <c r="B1155" s="5">
        <f t="shared" si="341"/>
        <v>11</v>
      </c>
      <c r="C1155" s="5">
        <f t="shared" si="342"/>
        <v>2022</v>
      </c>
      <c r="D1155" s="5" t="s">
        <v>1073</v>
      </c>
      <c r="E1155" s="1" t="s">
        <v>415</v>
      </c>
      <c r="F1155" s="1" t="s">
        <v>416</v>
      </c>
      <c r="G1155" s="90" t="s">
        <v>728</v>
      </c>
      <c r="H1155" s="5">
        <v>5</v>
      </c>
      <c r="I1155" s="5" t="s">
        <v>5</v>
      </c>
      <c r="J1155" s="5">
        <v>0</v>
      </c>
      <c r="K1155" s="4">
        <f t="shared" si="335"/>
        <v>44876</v>
      </c>
      <c r="L1155" s="5">
        <f t="shared" si="336"/>
        <v>11</v>
      </c>
      <c r="M1155" s="5">
        <f t="shared" si="337"/>
        <v>2022</v>
      </c>
      <c r="N1155" s="6">
        <v>9020</v>
      </c>
      <c r="P1155" s="6">
        <f t="shared" si="343"/>
        <v>9020</v>
      </c>
      <c r="Q1155" s="7">
        <f t="shared" si="344"/>
        <v>2098138.0500000007</v>
      </c>
      <c r="R1155" s="5" t="s">
        <v>5</v>
      </c>
    </row>
    <row r="1156" spans="1:18" hidden="1" x14ac:dyDescent="0.35">
      <c r="A1156" s="4">
        <v>44876</v>
      </c>
      <c r="B1156" s="5">
        <f t="shared" si="341"/>
        <v>11</v>
      </c>
      <c r="C1156" s="5">
        <f t="shared" si="342"/>
        <v>2022</v>
      </c>
      <c r="D1156" s="5" t="s">
        <v>1073</v>
      </c>
      <c r="E1156" s="1" t="s">
        <v>415</v>
      </c>
      <c r="F1156" s="1" t="s">
        <v>416</v>
      </c>
      <c r="G1156" s="90" t="s">
        <v>997</v>
      </c>
      <c r="H1156" s="5">
        <v>12</v>
      </c>
      <c r="I1156" s="5" t="s">
        <v>5</v>
      </c>
      <c r="J1156" s="5">
        <v>0</v>
      </c>
      <c r="K1156" s="4">
        <f t="shared" si="335"/>
        <v>44876</v>
      </c>
      <c r="L1156" s="5">
        <f t="shared" si="336"/>
        <v>11</v>
      </c>
      <c r="M1156" s="5">
        <f t="shared" si="337"/>
        <v>2022</v>
      </c>
      <c r="N1156" s="6">
        <v>3024</v>
      </c>
      <c r="P1156" s="6">
        <f t="shared" si="343"/>
        <v>3024</v>
      </c>
      <c r="Q1156" s="7">
        <f t="shared" si="344"/>
        <v>2101162.0500000007</v>
      </c>
      <c r="R1156" s="5" t="s">
        <v>5</v>
      </c>
    </row>
    <row r="1157" spans="1:18" hidden="1" x14ac:dyDescent="0.35">
      <c r="A1157" s="4">
        <v>44876</v>
      </c>
      <c r="B1157" s="5">
        <f t="shared" si="341"/>
        <v>11</v>
      </c>
      <c r="C1157" s="5">
        <f t="shared" si="342"/>
        <v>2022</v>
      </c>
      <c r="D1157" s="5" t="s">
        <v>1073</v>
      </c>
      <c r="E1157" s="1" t="s">
        <v>415</v>
      </c>
      <c r="F1157" s="1" t="s">
        <v>416</v>
      </c>
      <c r="G1157" s="90" t="s">
        <v>998</v>
      </c>
      <c r="H1157" s="5">
        <v>4</v>
      </c>
      <c r="I1157" s="5" t="s">
        <v>5</v>
      </c>
      <c r="J1157" s="5">
        <v>0</v>
      </c>
      <c r="K1157" s="4">
        <f t="shared" si="335"/>
        <v>44876</v>
      </c>
      <c r="L1157" s="5">
        <f t="shared" si="336"/>
        <v>11</v>
      </c>
      <c r="M1157" s="5">
        <f t="shared" si="337"/>
        <v>2022</v>
      </c>
      <c r="N1157" s="6">
        <v>1170</v>
      </c>
      <c r="P1157" s="6">
        <f t="shared" si="343"/>
        <v>1170</v>
      </c>
      <c r="Q1157" s="7">
        <f t="shared" si="344"/>
        <v>2102332.0500000007</v>
      </c>
      <c r="R1157" s="5" t="s">
        <v>5</v>
      </c>
    </row>
    <row r="1158" spans="1:18" hidden="1" x14ac:dyDescent="0.35">
      <c r="A1158" s="4">
        <v>44876</v>
      </c>
      <c r="B1158" s="5">
        <f t="shared" si="341"/>
        <v>11</v>
      </c>
      <c r="C1158" s="5">
        <f t="shared" si="342"/>
        <v>2022</v>
      </c>
      <c r="D1158" s="5" t="s">
        <v>1073</v>
      </c>
      <c r="E1158" s="1" t="s">
        <v>415</v>
      </c>
      <c r="F1158" s="1" t="s">
        <v>416</v>
      </c>
      <c r="G1158" s="90" t="s">
        <v>66</v>
      </c>
      <c r="H1158" s="5">
        <v>5</v>
      </c>
      <c r="I1158" s="5" t="s">
        <v>5</v>
      </c>
      <c r="J1158" s="5">
        <v>0</v>
      </c>
      <c r="K1158" s="4">
        <f t="shared" si="335"/>
        <v>44876</v>
      </c>
      <c r="L1158" s="5">
        <f t="shared" si="336"/>
        <v>11</v>
      </c>
      <c r="M1158" s="5">
        <f t="shared" si="337"/>
        <v>2022</v>
      </c>
      <c r="N1158" s="6">
        <v>312.5</v>
      </c>
      <c r="P1158" s="6">
        <f t="shared" si="343"/>
        <v>312.5</v>
      </c>
      <c r="Q1158" s="7">
        <f t="shared" si="344"/>
        <v>2102644.5500000007</v>
      </c>
      <c r="R1158" s="5" t="s">
        <v>5</v>
      </c>
    </row>
    <row r="1159" spans="1:18" hidden="1" x14ac:dyDescent="0.35">
      <c r="A1159" s="4">
        <v>44876</v>
      </c>
      <c r="B1159" s="5">
        <f t="shared" si="341"/>
        <v>11</v>
      </c>
      <c r="C1159" s="5">
        <f t="shared" si="342"/>
        <v>2022</v>
      </c>
      <c r="D1159" s="5" t="s">
        <v>1073</v>
      </c>
      <c r="E1159" s="1" t="s">
        <v>415</v>
      </c>
      <c r="F1159" s="1" t="s">
        <v>416</v>
      </c>
      <c r="G1159" s="90" t="s">
        <v>999</v>
      </c>
      <c r="H1159" s="5">
        <v>1</v>
      </c>
      <c r="I1159" s="5" t="s">
        <v>5</v>
      </c>
      <c r="J1159" s="5">
        <v>0</v>
      </c>
      <c r="K1159" s="4">
        <f t="shared" si="335"/>
        <v>44876</v>
      </c>
      <c r="L1159" s="5">
        <f t="shared" si="336"/>
        <v>11</v>
      </c>
      <c r="M1159" s="5">
        <f t="shared" si="337"/>
        <v>2022</v>
      </c>
      <c r="N1159" s="6">
        <v>1000</v>
      </c>
      <c r="P1159" s="6">
        <f t="shared" si="343"/>
        <v>1000</v>
      </c>
      <c r="Q1159" s="7">
        <f t="shared" si="344"/>
        <v>2103644.5500000007</v>
      </c>
      <c r="R1159" s="5" t="s">
        <v>5</v>
      </c>
    </row>
    <row r="1160" spans="1:18" hidden="1" x14ac:dyDescent="0.35">
      <c r="A1160" s="4">
        <v>44876</v>
      </c>
      <c r="B1160" s="5">
        <f t="shared" si="341"/>
        <v>11</v>
      </c>
      <c r="C1160" s="5">
        <f t="shared" si="342"/>
        <v>2022</v>
      </c>
      <c r="D1160" s="5" t="s">
        <v>1073</v>
      </c>
      <c r="E1160" s="1" t="s">
        <v>415</v>
      </c>
      <c r="F1160" s="1" t="s">
        <v>416</v>
      </c>
      <c r="G1160" s="90" t="s">
        <v>675</v>
      </c>
      <c r="H1160" s="5">
        <v>4</v>
      </c>
      <c r="I1160" s="5" t="s">
        <v>5</v>
      </c>
      <c r="J1160" s="5">
        <v>0</v>
      </c>
      <c r="K1160" s="4">
        <f t="shared" si="335"/>
        <v>44876</v>
      </c>
      <c r="L1160" s="5">
        <f t="shared" si="336"/>
        <v>11</v>
      </c>
      <c r="M1160" s="5">
        <f t="shared" si="337"/>
        <v>2022</v>
      </c>
      <c r="N1160" s="6">
        <v>360</v>
      </c>
      <c r="P1160" s="6">
        <f t="shared" si="343"/>
        <v>360</v>
      </c>
      <c r="Q1160" s="7">
        <f t="shared" si="344"/>
        <v>2104004.5500000007</v>
      </c>
      <c r="R1160" s="5" t="s">
        <v>5</v>
      </c>
    </row>
    <row r="1161" spans="1:18" hidden="1" x14ac:dyDescent="0.35">
      <c r="A1161" s="4">
        <v>44879</v>
      </c>
      <c r="B1161" s="5">
        <f t="shared" si="341"/>
        <v>11</v>
      </c>
      <c r="C1161" s="5">
        <f t="shared" si="342"/>
        <v>2022</v>
      </c>
      <c r="D1161" s="5" t="s">
        <v>1074</v>
      </c>
      <c r="E1161" s="1" t="s">
        <v>869</v>
      </c>
      <c r="F1161" s="1" t="s">
        <v>868</v>
      </c>
      <c r="G1161" s="90" t="s">
        <v>725</v>
      </c>
      <c r="H1161" s="5">
        <v>4</v>
      </c>
      <c r="I1161" s="5" t="s">
        <v>5</v>
      </c>
      <c r="J1161" s="5">
        <v>0</v>
      </c>
      <c r="K1161" s="4">
        <f t="shared" si="335"/>
        <v>44879</v>
      </c>
      <c r="L1161" s="5">
        <f t="shared" si="336"/>
        <v>11</v>
      </c>
      <c r="M1161" s="5">
        <f t="shared" si="337"/>
        <v>2022</v>
      </c>
      <c r="N1161" s="6">
        <v>7920</v>
      </c>
      <c r="P1161" s="6">
        <f t="shared" si="343"/>
        <v>7920</v>
      </c>
      <c r="Q1161" s="7">
        <f t="shared" si="344"/>
        <v>2111924.5500000007</v>
      </c>
      <c r="R1161" s="5" t="s">
        <v>5</v>
      </c>
    </row>
    <row r="1162" spans="1:18" hidden="1" x14ac:dyDescent="0.35">
      <c r="A1162" s="4">
        <v>44879</v>
      </c>
      <c r="B1162" s="5">
        <f t="shared" si="341"/>
        <v>11</v>
      </c>
      <c r="C1162" s="5">
        <f t="shared" si="342"/>
        <v>2022</v>
      </c>
      <c r="D1162" s="5" t="s">
        <v>1074</v>
      </c>
      <c r="E1162" s="1" t="s">
        <v>869</v>
      </c>
      <c r="F1162" s="1" t="s">
        <v>868</v>
      </c>
      <c r="G1162" s="90" t="s">
        <v>716</v>
      </c>
      <c r="H1162" s="5">
        <v>2</v>
      </c>
      <c r="I1162" s="5" t="s">
        <v>5</v>
      </c>
      <c r="J1162" s="5">
        <v>0</v>
      </c>
      <c r="K1162" s="4">
        <f t="shared" si="335"/>
        <v>44879</v>
      </c>
      <c r="L1162" s="5">
        <f t="shared" si="336"/>
        <v>11</v>
      </c>
      <c r="M1162" s="5">
        <f t="shared" si="337"/>
        <v>2022</v>
      </c>
      <c r="N1162" s="6">
        <v>993.6</v>
      </c>
      <c r="P1162" s="6">
        <f t="shared" si="343"/>
        <v>993.6</v>
      </c>
      <c r="Q1162" s="7">
        <f t="shared" si="344"/>
        <v>2112918.1500000008</v>
      </c>
      <c r="R1162" s="5" t="s">
        <v>5</v>
      </c>
    </row>
    <row r="1163" spans="1:18" hidden="1" x14ac:dyDescent="0.35">
      <c r="A1163" s="4">
        <v>44879</v>
      </c>
      <c r="B1163" s="5">
        <f t="shared" si="341"/>
        <v>11</v>
      </c>
      <c r="C1163" s="5">
        <f t="shared" si="342"/>
        <v>2022</v>
      </c>
      <c r="D1163" s="5" t="s">
        <v>1074</v>
      </c>
      <c r="E1163" s="1" t="s">
        <v>869</v>
      </c>
      <c r="F1163" s="1" t="s">
        <v>868</v>
      </c>
      <c r="G1163" s="90" t="s">
        <v>1016</v>
      </c>
      <c r="H1163" s="5">
        <v>2</v>
      </c>
      <c r="I1163" s="5" t="s">
        <v>5</v>
      </c>
      <c r="J1163" s="5">
        <v>0</v>
      </c>
      <c r="K1163" s="4">
        <f t="shared" si="335"/>
        <v>44879</v>
      </c>
      <c r="L1163" s="5">
        <f t="shared" si="336"/>
        <v>11</v>
      </c>
      <c r="M1163" s="5">
        <f t="shared" si="337"/>
        <v>2022</v>
      </c>
      <c r="N1163" s="6">
        <v>993.6</v>
      </c>
      <c r="P1163" s="6">
        <f t="shared" si="343"/>
        <v>993.6</v>
      </c>
      <c r="Q1163" s="7">
        <f t="shared" si="344"/>
        <v>2113911.7500000009</v>
      </c>
      <c r="R1163" s="5" t="s">
        <v>5</v>
      </c>
    </row>
    <row r="1164" spans="1:18" hidden="1" x14ac:dyDescent="0.35">
      <c r="A1164" s="4">
        <v>44879</v>
      </c>
      <c r="B1164" s="5">
        <f t="shared" si="341"/>
        <v>11</v>
      </c>
      <c r="C1164" s="5">
        <f t="shared" si="342"/>
        <v>2022</v>
      </c>
      <c r="D1164" s="5" t="s">
        <v>1074</v>
      </c>
      <c r="E1164" s="1" t="s">
        <v>869</v>
      </c>
      <c r="F1164" s="1" t="s">
        <v>868</v>
      </c>
      <c r="G1164" s="90" t="s">
        <v>966</v>
      </c>
      <c r="H1164" s="5">
        <v>1</v>
      </c>
      <c r="I1164" s="5" t="s">
        <v>5</v>
      </c>
      <c r="J1164" s="5">
        <v>0</v>
      </c>
      <c r="K1164" s="4">
        <f t="shared" si="335"/>
        <v>44879</v>
      </c>
      <c r="L1164" s="5">
        <f t="shared" si="336"/>
        <v>11</v>
      </c>
      <c r="M1164" s="5">
        <f t="shared" si="337"/>
        <v>2022</v>
      </c>
      <c r="N1164" s="6">
        <v>315</v>
      </c>
      <c r="P1164" s="6">
        <f t="shared" si="343"/>
        <v>315</v>
      </c>
      <c r="Q1164" s="7">
        <f t="shared" si="344"/>
        <v>2114226.7500000009</v>
      </c>
      <c r="R1164" s="5" t="s">
        <v>5</v>
      </c>
    </row>
    <row r="1165" spans="1:18" hidden="1" x14ac:dyDescent="0.35">
      <c r="A1165" s="4">
        <v>44879</v>
      </c>
      <c r="B1165" s="5">
        <f t="shared" si="341"/>
        <v>11</v>
      </c>
      <c r="C1165" s="5">
        <f t="shared" si="342"/>
        <v>2022</v>
      </c>
      <c r="D1165" s="5" t="s">
        <v>1074</v>
      </c>
      <c r="E1165" s="1" t="s">
        <v>869</v>
      </c>
      <c r="F1165" s="1" t="s">
        <v>868</v>
      </c>
      <c r="G1165" s="90" t="s">
        <v>903</v>
      </c>
      <c r="H1165" s="5">
        <v>4</v>
      </c>
      <c r="I1165" s="5" t="s">
        <v>5</v>
      </c>
      <c r="J1165" s="5">
        <v>0</v>
      </c>
      <c r="K1165" s="4">
        <f t="shared" si="335"/>
        <v>44879</v>
      </c>
      <c r="L1165" s="5">
        <f t="shared" si="336"/>
        <v>11</v>
      </c>
      <c r="M1165" s="5">
        <f t="shared" si="337"/>
        <v>2022</v>
      </c>
      <c r="N1165" s="6">
        <v>640</v>
      </c>
      <c r="P1165" s="6">
        <f t="shared" si="343"/>
        <v>640</v>
      </c>
      <c r="Q1165" s="7">
        <f t="shared" si="344"/>
        <v>2114866.7500000009</v>
      </c>
      <c r="R1165" s="5" t="s">
        <v>5</v>
      </c>
    </row>
    <row r="1166" spans="1:18" hidden="1" x14ac:dyDescent="0.35">
      <c r="A1166" s="4">
        <v>44879</v>
      </c>
      <c r="B1166" s="5">
        <f t="shared" si="341"/>
        <v>11</v>
      </c>
      <c r="C1166" s="5">
        <f t="shared" si="342"/>
        <v>2022</v>
      </c>
      <c r="D1166" s="5" t="s">
        <v>1074</v>
      </c>
      <c r="E1166" s="1" t="s">
        <v>869</v>
      </c>
      <c r="F1166" s="1" t="s">
        <v>868</v>
      </c>
      <c r="G1166" s="90" t="s">
        <v>675</v>
      </c>
      <c r="H1166" s="5">
        <v>4</v>
      </c>
      <c r="I1166" s="5" t="s">
        <v>5</v>
      </c>
      <c r="J1166" s="5">
        <v>0</v>
      </c>
      <c r="K1166" s="4">
        <f t="shared" si="335"/>
        <v>44879</v>
      </c>
      <c r="L1166" s="5">
        <f t="shared" si="336"/>
        <v>11</v>
      </c>
      <c r="M1166" s="5">
        <f t="shared" si="337"/>
        <v>2022</v>
      </c>
      <c r="N1166" s="6">
        <v>360</v>
      </c>
      <c r="P1166" s="6">
        <f t="shared" si="343"/>
        <v>360</v>
      </c>
      <c r="Q1166" s="7">
        <f t="shared" si="344"/>
        <v>2115226.7500000009</v>
      </c>
      <c r="R1166" s="5" t="s">
        <v>5</v>
      </c>
    </row>
    <row r="1167" spans="1:18" hidden="1" x14ac:dyDescent="0.35">
      <c r="A1167" s="4">
        <v>44879</v>
      </c>
      <c r="B1167" s="5">
        <f t="shared" si="341"/>
        <v>11</v>
      </c>
      <c r="C1167" s="5">
        <f t="shared" si="342"/>
        <v>2022</v>
      </c>
      <c r="D1167" s="5" t="s">
        <v>1074</v>
      </c>
      <c r="E1167" s="1" t="s">
        <v>869</v>
      </c>
      <c r="F1167" s="1" t="s">
        <v>868</v>
      </c>
      <c r="G1167" s="90" t="s">
        <v>872</v>
      </c>
      <c r="H1167" s="5">
        <v>6</v>
      </c>
      <c r="I1167" s="5" t="s">
        <v>5</v>
      </c>
      <c r="J1167" s="5">
        <v>0</v>
      </c>
      <c r="K1167" s="4">
        <f t="shared" si="335"/>
        <v>44879</v>
      </c>
      <c r="L1167" s="5">
        <f t="shared" si="336"/>
        <v>11</v>
      </c>
      <c r="M1167" s="5">
        <f t="shared" si="337"/>
        <v>2022</v>
      </c>
      <c r="N1167" s="6">
        <v>270</v>
      </c>
      <c r="P1167" s="6">
        <f t="shared" si="343"/>
        <v>270</v>
      </c>
      <c r="Q1167" s="7">
        <f t="shared" si="344"/>
        <v>2115496.7500000009</v>
      </c>
      <c r="R1167" s="5" t="s">
        <v>5</v>
      </c>
    </row>
    <row r="1168" spans="1:18" hidden="1" x14ac:dyDescent="0.35">
      <c r="A1168" s="4">
        <v>44879</v>
      </c>
      <c r="B1168" s="5">
        <f t="shared" si="341"/>
        <v>11</v>
      </c>
      <c r="C1168" s="5">
        <f t="shared" si="342"/>
        <v>2022</v>
      </c>
      <c r="D1168" s="5" t="s">
        <v>1074</v>
      </c>
      <c r="E1168" s="1" t="s">
        <v>869</v>
      </c>
      <c r="F1168" s="1" t="s">
        <v>868</v>
      </c>
      <c r="G1168" s="90" t="s">
        <v>953</v>
      </c>
      <c r="H1168" s="5">
        <v>1</v>
      </c>
      <c r="I1168" s="5" t="s">
        <v>5</v>
      </c>
      <c r="J1168" s="5">
        <v>0</v>
      </c>
      <c r="K1168" s="4">
        <f t="shared" si="335"/>
        <v>44879</v>
      </c>
      <c r="L1168" s="5">
        <f t="shared" si="336"/>
        <v>11</v>
      </c>
      <c r="M1168" s="5">
        <f t="shared" si="337"/>
        <v>2022</v>
      </c>
      <c r="N1168" s="6">
        <v>440</v>
      </c>
      <c r="P1168" s="6">
        <f t="shared" si="343"/>
        <v>440</v>
      </c>
      <c r="Q1168" s="7">
        <f t="shared" si="344"/>
        <v>2115936.7500000009</v>
      </c>
      <c r="R1168" s="5" t="s">
        <v>5</v>
      </c>
    </row>
    <row r="1169" spans="1:19" hidden="1" x14ac:dyDescent="0.35">
      <c r="A1169" s="4">
        <v>44879</v>
      </c>
      <c r="B1169" s="5">
        <f t="shared" si="341"/>
        <v>11</v>
      </c>
      <c r="C1169" s="5">
        <f t="shared" si="342"/>
        <v>2022</v>
      </c>
      <c r="D1169" s="5" t="s">
        <v>1074</v>
      </c>
      <c r="E1169" s="1" t="s">
        <v>869</v>
      </c>
      <c r="F1169" s="1" t="s">
        <v>868</v>
      </c>
      <c r="G1169" s="90" t="s">
        <v>874</v>
      </c>
      <c r="H1169" s="5">
        <v>6</v>
      </c>
      <c r="I1169" s="5" t="s">
        <v>5</v>
      </c>
      <c r="J1169" s="5">
        <v>0</v>
      </c>
      <c r="K1169" s="4">
        <f t="shared" si="335"/>
        <v>44879</v>
      </c>
      <c r="L1169" s="5">
        <f t="shared" si="336"/>
        <v>11</v>
      </c>
      <c r="M1169" s="5">
        <f t="shared" si="337"/>
        <v>2022</v>
      </c>
      <c r="N1169" s="6">
        <v>1524</v>
      </c>
      <c r="P1169" s="6">
        <f t="shared" si="343"/>
        <v>1524</v>
      </c>
      <c r="Q1169" s="7">
        <f t="shared" si="344"/>
        <v>2117460.7500000009</v>
      </c>
      <c r="R1169" s="5" t="s">
        <v>5</v>
      </c>
    </row>
    <row r="1170" spans="1:19" hidden="1" x14ac:dyDescent="0.35">
      <c r="A1170" s="4">
        <v>44879</v>
      </c>
      <c r="B1170" s="5">
        <f t="shared" si="341"/>
        <v>11</v>
      </c>
      <c r="C1170" s="5">
        <f t="shared" si="342"/>
        <v>2022</v>
      </c>
      <c r="D1170" s="5" t="s">
        <v>1074</v>
      </c>
      <c r="E1170" s="1" t="s">
        <v>869</v>
      </c>
      <c r="F1170" s="1" t="s">
        <v>868</v>
      </c>
      <c r="G1170" s="90" t="s">
        <v>667</v>
      </c>
      <c r="H1170" s="5">
        <v>1</v>
      </c>
      <c r="I1170" s="5" t="s">
        <v>5</v>
      </c>
      <c r="J1170" s="5">
        <v>0</v>
      </c>
      <c r="K1170" s="4">
        <f t="shared" si="335"/>
        <v>44879</v>
      </c>
      <c r="L1170" s="5">
        <f t="shared" si="336"/>
        <v>11</v>
      </c>
      <c r="M1170" s="5">
        <f t="shared" si="337"/>
        <v>2022</v>
      </c>
      <c r="N1170" s="6">
        <v>1108.4000000000001</v>
      </c>
      <c r="P1170" s="6">
        <f t="shared" si="343"/>
        <v>1108.4000000000001</v>
      </c>
      <c r="Q1170" s="7">
        <f t="shared" si="344"/>
        <v>2118569.1500000008</v>
      </c>
      <c r="R1170" s="5" t="s">
        <v>5</v>
      </c>
    </row>
    <row r="1171" spans="1:19" x14ac:dyDescent="0.35">
      <c r="A1171" s="4">
        <v>44880</v>
      </c>
      <c r="B1171" s="5">
        <f t="shared" si="341"/>
        <v>11</v>
      </c>
      <c r="C1171" s="5">
        <f t="shared" si="342"/>
        <v>2022</v>
      </c>
      <c r="D1171" s="5" t="s">
        <v>1075</v>
      </c>
      <c r="E1171" s="1" t="s">
        <v>406</v>
      </c>
      <c r="F1171" s="1" t="s">
        <v>407</v>
      </c>
      <c r="G1171" s="90" t="s">
        <v>728</v>
      </c>
      <c r="H1171" s="5">
        <v>2</v>
      </c>
      <c r="I1171" s="5" t="s">
        <v>5</v>
      </c>
      <c r="J1171" s="5">
        <v>0</v>
      </c>
      <c r="K1171" s="4">
        <f t="shared" si="335"/>
        <v>44880</v>
      </c>
      <c r="L1171" s="5">
        <f t="shared" si="336"/>
        <v>11</v>
      </c>
      <c r="M1171" s="5">
        <f t="shared" si="337"/>
        <v>2022</v>
      </c>
      <c r="N1171" s="6">
        <v>3872</v>
      </c>
      <c r="O1171" s="6">
        <f>-1500-1500-872</f>
        <v>-3872</v>
      </c>
      <c r="P1171" s="6">
        <f t="shared" si="343"/>
        <v>0</v>
      </c>
      <c r="Q1171" s="7">
        <f t="shared" si="344"/>
        <v>2122441.1500000008</v>
      </c>
      <c r="R1171" s="5" t="s">
        <v>5</v>
      </c>
      <c r="S1171" s="1" t="s">
        <v>1227</v>
      </c>
    </row>
    <row r="1172" spans="1:19" x14ac:dyDescent="0.35">
      <c r="A1172" s="4">
        <v>44880</v>
      </c>
      <c r="B1172" s="5">
        <f t="shared" si="341"/>
        <v>11</v>
      </c>
      <c r="C1172" s="5">
        <f t="shared" si="342"/>
        <v>2022</v>
      </c>
      <c r="D1172" s="5" t="s">
        <v>1075</v>
      </c>
      <c r="E1172" s="1" t="s">
        <v>406</v>
      </c>
      <c r="F1172" s="1" t="s">
        <v>407</v>
      </c>
      <c r="G1172" s="90" t="s">
        <v>716</v>
      </c>
      <c r="H1172" s="5">
        <v>2</v>
      </c>
      <c r="I1172" s="5" t="s">
        <v>5</v>
      </c>
      <c r="J1172" s="5">
        <v>0</v>
      </c>
      <c r="K1172" s="4">
        <f t="shared" si="335"/>
        <v>44880</v>
      </c>
      <c r="L1172" s="5">
        <f t="shared" si="336"/>
        <v>11</v>
      </c>
      <c r="M1172" s="5">
        <f t="shared" si="337"/>
        <v>2022</v>
      </c>
      <c r="N1172" s="6">
        <v>961.2</v>
      </c>
      <c r="O1172" s="6">
        <f t="shared" ref="O1172" si="345">-N1172</f>
        <v>-961.2</v>
      </c>
      <c r="P1172" s="6">
        <f t="shared" si="343"/>
        <v>0</v>
      </c>
      <c r="Q1172" s="7">
        <f t="shared" si="344"/>
        <v>2123402.350000001</v>
      </c>
      <c r="R1172" s="5" t="s">
        <v>5</v>
      </c>
      <c r="S1172" s="1" t="s">
        <v>1226</v>
      </c>
    </row>
    <row r="1173" spans="1:19" x14ac:dyDescent="0.35">
      <c r="A1173" s="4">
        <v>44880</v>
      </c>
      <c r="B1173" s="5">
        <f t="shared" si="341"/>
        <v>11</v>
      </c>
      <c r="C1173" s="5">
        <f t="shared" si="342"/>
        <v>2022</v>
      </c>
      <c r="D1173" s="5" t="s">
        <v>1075</v>
      </c>
      <c r="E1173" s="1" t="s">
        <v>406</v>
      </c>
      <c r="F1173" s="1" t="s">
        <v>407</v>
      </c>
      <c r="G1173" s="90" t="s">
        <v>298</v>
      </c>
      <c r="H1173" s="5">
        <v>1</v>
      </c>
      <c r="I1173" s="5" t="s">
        <v>5</v>
      </c>
      <c r="J1173" s="5">
        <v>0</v>
      </c>
      <c r="K1173" s="4">
        <f t="shared" si="335"/>
        <v>44880</v>
      </c>
      <c r="L1173" s="5">
        <f t="shared" si="336"/>
        <v>11</v>
      </c>
      <c r="M1173" s="5">
        <f t="shared" si="337"/>
        <v>2022</v>
      </c>
      <c r="N1173" s="6">
        <v>450</v>
      </c>
      <c r="O1173" s="6">
        <f>-166.8-283.2</f>
        <v>-450</v>
      </c>
      <c r="P1173" s="6">
        <f t="shared" si="343"/>
        <v>0</v>
      </c>
      <c r="Q1173" s="7">
        <f t="shared" si="344"/>
        <v>2123852.350000001</v>
      </c>
      <c r="R1173" s="5" t="s">
        <v>5</v>
      </c>
      <c r="S1173" s="1" t="s">
        <v>1228</v>
      </c>
    </row>
    <row r="1174" spans="1:19" x14ac:dyDescent="0.35">
      <c r="A1174" s="102" t="s">
        <v>1078</v>
      </c>
      <c r="B1174" s="5">
        <f t="shared" si="341"/>
        <v>11</v>
      </c>
      <c r="C1174" s="5">
        <f t="shared" si="342"/>
        <v>2022</v>
      </c>
      <c r="D1174" s="5" t="s">
        <v>1076</v>
      </c>
      <c r="E1174" s="1" t="s">
        <v>406</v>
      </c>
      <c r="F1174" s="1" t="s">
        <v>407</v>
      </c>
      <c r="G1174" s="90" t="s">
        <v>46</v>
      </c>
      <c r="H1174" s="5">
        <v>1</v>
      </c>
      <c r="I1174" s="5" t="s">
        <v>5</v>
      </c>
      <c r="J1174" s="5">
        <v>0</v>
      </c>
      <c r="K1174" s="4">
        <f t="shared" si="335"/>
        <v>44882</v>
      </c>
      <c r="L1174" s="5">
        <f t="shared" si="336"/>
        <v>11</v>
      </c>
      <c r="M1174" s="5">
        <f t="shared" si="337"/>
        <v>2022</v>
      </c>
      <c r="N1174" s="6">
        <v>105</v>
      </c>
      <c r="O1174" s="6">
        <f t="shared" ref="O1174" si="346">-N1174</f>
        <v>-105</v>
      </c>
      <c r="P1174" s="6">
        <f>SUM(N1174+O1174)</f>
        <v>0</v>
      </c>
      <c r="Q1174" s="7">
        <f>SUM(Q1173+N1174)</f>
        <v>2123957.350000001</v>
      </c>
      <c r="R1174" s="5" t="s">
        <v>5</v>
      </c>
      <c r="S1174" s="1" t="s">
        <v>1229</v>
      </c>
    </row>
    <row r="1175" spans="1:19" hidden="1" x14ac:dyDescent="0.35">
      <c r="A1175" s="102" t="s">
        <v>1079</v>
      </c>
      <c r="B1175" s="5">
        <f t="shared" si="341"/>
        <v>11</v>
      </c>
      <c r="C1175" s="5">
        <f t="shared" si="342"/>
        <v>2022</v>
      </c>
      <c r="D1175" s="5" t="s">
        <v>1077</v>
      </c>
      <c r="E1175" s="1" t="s">
        <v>6</v>
      </c>
      <c r="F1175" s="1" t="s">
        <v>7</v>
      </c>
      <c r="G1175" s="90" t="s">
        <v>725</v>
      </c>
      <c r="H1175" s="5">
        <v>1</v>
      </c>
      <c r="I1175" s="5" t="s">
        <v>5</v>
      </c>
      <c r="J1175" s="5">
        <v>0</v>
      </c>
      <c r="K1175" s="4">
        <f t="shared" si="335"/>
        <v>44887</v>
      </c>
      <c r="L1175" s="5">
        <f t="shared" si="336"/>
        <v>11</v>
      </c>
      <c r="M1175" s="5">
        <f t="shared" si="337"/>
        <v>2022</v>
      </c>
      <c r="N1175" s="6">
        <v>1936</v>
      </c>
      <c r="O1175" s="6">
        <f>-N1175</f>
        <v>-1936</v>
      </c>
      <c r="P1175" s="6">
        <f t="shared" si="343"/>
        <v>0</v>
      </c>
      <c r="Q1175" s="7">
        <f t="shared" si="344"/>
        <v>2125893.350000001</v>
      </c>
      <c r="R1175" s="5" t="s">
        <v>5</v>
      </c>
      <c r="S1175" s="1" t="s">
        <v>1150</v>
      </c>
    </row>
    <row r="1176" spans="1:19" hidden="1" x14ac:dyDescent="0.35">
      <c r="A1176" s="102" t="s">
        <v>1079</v>
      </c>
      <c r="B1176" s="5">
        <f t="shared" si="341"/>
        <v>11</v>
      </c>
      <c r="C1176" s="5">
        <f t="shared" si="342"/>
        <v>2022</v>
      </c>
      <c r="D1176" s="5" t="s">
        <v>1080</v>
      </c>
      <c r="E1176" s="1" t="s">
        <v>1061</v>
      </c>
      <c r="F1176" s="1" t="s">
        <v>1060</v>
      </c>
      <c r="G1176" s="1" t="s">
        <v>1063</v>
      </c>
      <c r="H1176" s="5">
        <v>3</v>
      </c>
      <c r="I1176" s="5" t="s">
        <v>5</v>
      </c>
      <c r="J1176" s="5">
        <v>0</v>
      </c>
      <c r="K1176" s="4">
        <f t="shared" si="335"/>
        <v>44887</v>
      </c>
      <c r="L1176" s="5">
        <f t="shared" si="336"/>
        <v>11</v>
      </c>
      <c r="M1176" s="5">
        <f t="shared" si="337"/>
        <v>2022</v>
      </c>
      <c r="N1176" s="6">
        <v>780</v>
      </c>
      <c r="O1176" s="6">
        <f>-N1176</f>
        <v>-780</v>
      </c>
      <c r="P1176" s="6">
        <f t="shared" si="343"/>
        <v>0</v>
      </c>
      <c r="Q1176" s="7">
        <f t="shared" si="344"/>
        <v>2126673.350000001</v>
      </c>
      <c r="R1176" s="5" t="s">
        <v>5</v>
      </c>
      <c r="S1176" s="1" t="s">
        <v>1099</v>
      </c>
    </row>
    <row r="1177" spans="1:19" hidden="1" x14ac:dyDescent="0.35">
      <c r="A1177" s="102" t="s">
        <v>1079</v>
      </c>
      <c r="B1177" s="5">
        <f t="shared" si="341"/>
        <v>11</v>
      </c>
      <c r="C1177" s="5">
        <f t="shared" si="342"/>
        <v>2022</v>
      </c>
      <c r="D1177" s="5" t="s">
        <v>1084</v>
      </c>
      <c r="E1177" s="1" t="s">
        <v>415</v>
      </c>
      <c r="F1177" s="1" t="s">
        <v>416</v>
      </c>
      <c r="G1177" s="90" t="s">
        <v>728</v>
      </c>
      <c r="H1177" s="5">
        <v>6</v>
      </c>
      <c r="I1177" s="5" t="s">
        <v>5</v>
      </c>
      <c r="J1177" s="5">
        <v>0</v>
      </c>
      <c r="K1177" s="4">
        <f t="shared" si="335"/>
        <v>44887</v>
      </c>
      <c r="L1177" s="5">
        <f t="shared" si="336"/>
        <v>11</v>
      </c>
      <c r="M1177" s="5">
        <f t="shared" si="337"/>
        <v>2022</v>
      </c>
      <c r="N1177" s="6">
        <v>10824</v>
      </c>
      <c r="P1177" s="6">
        <f t="shared" si="343"/>
        <v>10824</v>
      </c>
      <c r="Q1177" s="7">
        <f t="shared" si="344"/>
        <v>2137497.350000001</v>
      </c>
      <c r="R1177" s="5" t="s">
        <v>5</v>
      </c>
    </row>
    <row r="1178" spans="1:19" hidden="1" x14ac:dyDescent="0.35">
      <c r="A1178" s="102" t="s">
        <v>1079</v>
      </c>
      <c r="B1178" s="5">
        <f t="shared" si="341"/>
        <v>11</v>
      </c>
      <c r="C1178" s="5">
        <f t="shared" si="342"/>
        <v>2022</v>
      </c>
      <c r="D1178" s="5" t="s">
        <v>1084</v>
      </c>
      <c r="E1178" s="1" t="s">
        <v>415</v>
      </c>
      <c r="F1178" s="1" t="s">
        <v>416</v>
      </c>
      <c r="G1178" s="90" t="s">
        <v>997</v>
      </c>
      <c r="H1178" s="5">
        <v>12</v>
      </c>
      <c r="I1178" s="5" t="s">
        <v>5</v>
      </c>
      <c r="J1178" s="5">
        <v>0</v>
      </c>
      <c r="K1178" s="4">
        <f t="shared" si="335"/>
        <v>44887</v>
      </c>
      <c r="L1178" s="5">
        <f t="shared" si="336"/>
        <v>11</v>
      </c>
      <c r="M1178" s="5">
        <f t="shared" si="337"/>
        <v>2022</v>
      </c>
      <c r="N1178" s="6">
        <v>3024</v>
      </c>
      <c r="P1178" s="6">
        <f t="shared" si="343"/>
        <v>3024</v>
      </c>
      <c r="Q1178" s="7">
        <f t="shared" si="344"/>
        <v>2140521.350000001</v>
      </c>
      <c r="R1178" s="5" t="s">
        <v>5</v>
      </c>
    </row>
    <row r="1179" spans="1:19" hidden="1" x14ac:dyDescent="0.35">
      <c r="A1179" s="102" t="s">
        <v>1079</v>
      </c>
      <c r="B1179" s="5">
        <f t="shared" si="341"/>
        <v>11</v>
      </c>
      <c r="C1179" s="5">
        <f t="shared" si="342"/>
        <v>2022</v>
      </c>
      <c r="D1179" s="5" t="s">
        <v>1084</v>
      </c>
      <c r="E1179" s="1" t="s">
        <v>415</v>
      </c>
      <c r="F1179" s="1" t="s">
        <v>416</v>
      </c>
      <c r="G1179" s="90" t="s">
        <v>1081</v>
      </c>
      <c r="H1179" s="5">
        <v>6</v>
      </c>
      <c r="I1179" s="5" t="s">
        <v>5</v>
      </c>
      <c r="J1179" s="5">
        <v>0</v>
      </c>
      <c r="K1179" s="4">
        <f t="shared" si="335"/>
        <v>44887</v>
      </c>
      <c r="L1179" s="5">
        <f t="shared" si="336"/>
        <v>11</v>
      </c>
      <c r="M1179" s="5">
        <f t="shared" si="337"/>
        <v>2022</v>
      </c>
      <c r="N1179" s="6">
        <v>1560</v>
      </c>
      <c r="P1179" s="6">
        <f t="shared" si="343"/>
        <v>1560</v>
      </c>
      <c r="Q1179" s="7">
        <f t="shared" si="344"/>
        <v>2142081.350000001</v>
      </c>
      <c r="R1179" s="5" t="s">
        <v>5</v>
      </c>
    </row>
    <row r="1180" spans="1:19" hidden="1" x14ac:dyDescent="0.35">
      <c r="A1180" s="102" t="s">
        <v>1079</v>
      </c>
      <c r="B1180" s="5">
        <f t="shared" si="341"/>
        <v>11</v>
      </c>
      <c r="C1180" s="5">
        <f t="shared" si="342"/>
        <v>2022</v>
      </c>
      <c r="D1180" s="5" t="s">
        <v>1084</v>
      </c>
      <c r="E1180" s="1" t="s">
        <v>415</v>
      </c>
      <c r="F1180" s="1" t="s">
        <v>416</v>
      </c>
      <c r="G1180" s="90" t="s">
        <v>56</v>
      </c>
      <c r="H1180" s="5">
        <v>6</v>
      </c>
      <c r="I1180" s="5" t="s">
        <v>5</v>
      </c>
      <c r="J1180" s="5">
        <v>0</v>
      </c>
      <c r="K1180" s="4">
        <f t="shared" si="335"/>
        <v>44887</v>
      </c>
      <c r="L1180" s="5">
        <f t="shared" si="336"/>
        <v>11</v>
      </c>
      <c r="M1180" s="5">
        <f t="shared" si="337"/>
        <v>2022</v>
      </c>
      <c r="N1180" s="6">
        <v>375</v>
      </c>
      <c r="P1180" s="6">
        <f t="shared" si="343"/>
        <v>375</v>
      </c>
      <c r="Q1180" s="7">
        <f t="shared" si="344"/>
        <v>2142456.350000001</v>
      </c>
      <c r="R1180" s="5" t="s">
        <v>5</v>
      </c>
    </row>
    <row r="1181" spans="1:19" hidden="1" x14ac:dyDescent="0.35">
      <c r="A1181" s="102" t="s">
        <v>1079</v>
      </c>
      <c r="B1181" s="5">
        <f t="shared" si="341"/>
        <v>11</v>
      </c>
      <c r="C1181" s="5">
        <f t="shared" si="342"/>
        <v>2022</v>
      </c>
      <c r="D1181" s="5" t="s">
        <v>1084</v>
      </c>
      <c r="E1181" s="1" t="s">
        <v>415</v>
      </c>
      <c r="F1181" s="1" t="s">
        <v>416</v>
      </c>
      <c r="G1181" s="90" t="s">
        <v>1082</v>
      </c>
      <c r="H1181" s="5">
        <v>1</v>
      </c>
      <c r="I1181" s="5" t="s">
        <v>5</v>
      </c>
      <c r="J1181" s="5">
        <v>0</v>
      </c>
      <c r="K1181" s="4">
        <f t="shared" si="335"/>
        <v>44887</v>
      </c>
      <c r="L1181" s="5">
        <f t="shared" si="336"/>
        <v>11</v>
      </c>
      <c r="M1181" s="5">
        <f t="shared" si="337"/>
        <v>2022</v>
      </c>
      <c r="N1181" s="6">
        <v>1000</v>
      </c>
      <c r="P1181" s="6">
        <f t="shared" si="343"/>
        <v>1000</v>
      </c>
      <c r="Q1181" s="7">
        <f t="shared" si="344"/>
        <v>2143456.350000001</v>
      </c>
      <c r="R1181" s="5" t="s">
        <v>5</v>
      </c>
    </row>
    <row r="1182" spans="1:19" hidden="1" x14ac:dyDescent="0.35">
      <c r="A1182" s="102" t="s">
        <v>1079</v>
      </c>
      <c r="B1182" s="5">
        <f t="shared" si="341"/>
        <v>11</v>
      </c>
      <c r="C1182" s="5">
        <f t="shared" si="342"/>
        <v>2022</v>
      </c>
      <c r="D1182" s="5" t="s">
        <v>1084</v>
      </c>
      <c r="E1182" s="1" t="s">
        <v>415</v>
      </c>
      <c r="F1182" s="1" t="s">
        <v>416</v>
      </c>
      <c r="G1182" s="90" t="s">
        <v>1083</v>
      </c>
      <c r="H1182" s="5">
        <v>6</v>
      </c>
      <c r="I1182" s="5" t="s">
        <v>5</v>
      </c>
      <c r="J1182" s="5">
        <v>0</v>
      </c>
      <c r="K1182" s="4">
        <f t="shared" si="335"/>
        <v>44887</v>
      </c>
      <c r="L1182" s="5">
        <f t="shared" si="336"/>
        <v>11</v>
      </c>
      <c r="M1182" s="5">
        <f t="shared" si="337"/>
        <v>2022</v>
      </c>
      <c r="N1182" s="6">
        <v>453.59999999999997</v>
      </c>
      <c r="P1182" s="6">
        <f t="shared" si="343"/>
        <v>453.59999999999997</v>
      </c>
      <c r="Q1182" s="7">
        <f t="shared" si="344"/>
        <v>2143909.9500000011</v>
      </c>
      <c r="R1182" s="5" t="s">
        <v>5</v>
      </c>
    </row>
    <row r="1183" spans="1:19" hidden="1" x14ac:dyDescent="0.35">
      <c r="A1183" s="4">
        <v>44894</v>
      </c>
      <c r="B1183" s="5">
        <f t="shared" ref="B1183:B1193" si="347">MONTH(A1183)</f>
        <v>11</v>
      </c>
      <c r="C1183" s="5">
        <f t="shared" ref="C1183:C1193" si="348">YEAR(A1183)</f>
        <v>2022</v>
      </c>
      <c r="D1183" s="5" t="s">
        <v>1100</v>
      </c>
      <c r="E1183" s="1" t="s">
        <v>19</v>
      </c>
      <c r="F1183" s="1" t="s">
        <v>20</v>
      </c>
      <c r="G1183" s="90" t="s">
        <v>69</v>
      </c>
      <c r="H1183" s="5">
        <v>3</v>
      </c>
      <c r="I1183" s="5" t="s">
        <v>72</v>
      </c>
      <c r="J1183" s="5">
        <v>45</v>
      </c>
      <c r="K1183" s="4">
        <f t="shared" ref="K1183:K1196" si="349">A1183+J1183</f>
        <v>44939</v>
      </c>
      <c r="L1183" s="5">
        <f t="shared" ref="L1183:L1196" si="350">MONTH(K1183)</f>
        <v>1</v>
      </c>
      <c r="M1183" s="5">
        <f t="shared" ref="M1183:M1196" si="351">YEAR(K1183)</f>
        <v>2023</v>
      </c>
      <c r="N1183" s="6">
        <v>5808</v>
      </c>
      <c r="O1183" s="6">
        <f>-N1183</f>
        <v>-5808</v>
      </c>
      <c r="P1183" s="6">
        <f t="shared" si="343"/>
        <v>0</v>
      </c>
      <c r="Q1183" s="7">
        <f t="shared" si="344"/>
        <v>2149717.9500000011</v>
      </c>
      <c r="R1183" s="5" t="s">
        <v>91</v>
      </c>
      <c r="S1183" s="1" t="s">
        <v>1235</v>
      </c>
    </row>
    <row r="1184" spans="1:19" hidden="1" x14ac:dyDescent="0.35">
      <c r="A1184" s="4">
        <v>44894</v>
      </c>
      <c r="B1184" s="5">
        <f t="shared" si="347"/>
        <v>11</v>
      </c>
      <c r="C1184" s="5">
        <f t="shared" si="348"/>
        <v>2022</v>
      </c>
      <c r="D1184" s="5" t="s">
        <v>1100</v>
      </c>
      <c r="E1184" s="1" t="s">
        <v>19</v>
      </c>
      <c r="F1184" s="1" t="s">
        <v>20</v>
      </c>
      <c r="G1184" s="90" t="s">
        <v>963</v>
      </c>
      <c r="H1184" s="5">
        <v>1</v>
      </c>
      <c r="I1184" s="5" t="s">
        <v>72</v>
      </c>
      <c r="J1184" s="5">
        <v>45</v>
      </c>
      <c r="K1184" s="4">
        <f t="shared" si="349"/>
        <v>44939</v>
      </c>
      <c r="L1184" s="5">
        <f t="shared" si="350"/>
        <v>1</v>
      </c>
      <c r="M1184" s="5">
        <f t="shared" si="351"/>
        <v>2023</v>
      </c>
      <c r="N1184" s="6">
        <v>306</v>
      </c>
      <c r="O1184" s="6">
        <f>-192</f>
        <v>-192</v>
      </c>
      <c r="P1184" s="6">
        <f t="shared" si="343"/>
        <v>114</v>
      </c>
      <c r="Q1184" s="7">
        <f t="shared" si="344"/>
        <v>2150023.9500000011</v>
      </c>
      <c r="R1184" s="5" t="s">
        <v>91</v>
      </c>
      <c r="S1184" s="1" t="s">
        <v>1236</v>
      </c>
    </row>
    <row r="1185" spans="1:19" hidden="1" x14ac:dyDescent="0.35">
      <c r="A1185" s="4">
        <v>44894</v>
      </c>
      <c r="B1185" s="5">
        <f t="shared" si="347"/>
        <v>11</v>
      </c>
      <c r="C1185" s="5">
        <f t="shared" si="348"/>
        <v>2022</v>
      </c>
      <c r="D1185" s="5" t="s">
        <v>1100</v>
      </c>
      <c r="E1185" s="1" t="s">
        <v>19</v>
      </c>
      <c r="F1185" s="1" t="s">
        <v>20</v>
      </c>
      <c r="G1185" s="90" t="s">
        <v>66</v>
      </c>
      <c r="H1185" s="5">
        <v>5</v>
      </c>
      <c r="I1185" s="5" t="s">
        <v>72</v>
      </c>
      <c r="J1185" s="5">
        <v>45</v>
      </c>
      <c r="K1185" s="4">
        <f t="shared" si="349"/>
        <v>44939</v>
      </c>
      <c r="L1185" s="5">
        <f t="shared" si="350"/>
        <v>1</v>
      </c>
      <c r="M1185" s="5">
        <f t="shared" si="351"/>
        <v>2023</v>
      </c>
      <c r="N1185" s="6">
        <v>325</v>
      </c>
      <c r="P1185" s="6">
        <f t="shared" si="343"/>
        <v>325</v>
      </c>
      <c r="Q1185" s="7">
        <f t="shared" si="344"/>
        <v>2150348.9500000011</v>
      </c>
      <c r="R1185" s="5" t="s">
        <v>91</v>
      </c>
    </row>
    <row r="1186" spans="1:19" hidden="1" x14ac:dyDescent="0.35">
      <c r="A1186" s="4">
        <v>44894</v>
      </c>
      <c r="B1186" s="5">
        <f t="shared" si="347"/>
        <v>11</v>
      </c>
      <c r="C1186" s="5">
        <f t="shared" si="348"/>
        <v>2022</v>
      </c>
      <c r="D1186" s="5" t="s">
        <v>1100</v>
      </c>
      <c r="E1186" s="1" t="s">
        <v>19</v>
      </c>
      <c r="F1186" s="1" t="s">
        <v>20</v>
      </c>
      <c r="G1186" s="90" t="s">
        <v>17</v>
      </c>
      <c r="H1186" s="5">
        <v>6</v>
      </c>
      <c r="I1186" s="5" t="s">
        <v>72</v>
      </c>
      <c r="J1186" s="5">
        <v>45</v>
      </c>
      <c r="K1186" s="4">
        <f t="shared" si="349"/>
        <v>44939</v>
      </c>
      <c r="L1186" s="5">
        <f t="shared" si="350"/>
        <v>1</v>
      </c>
      <c r="M1186" s="5">
        <f t="shared" si="351"/>
        <v>2023</v>
      </c>
      <c r="N1186" s="6">
        <v>630</v>
      </c>
      <c r="P1186" s="6">
        <f t="shared" si="343"/>
        <v>630</v>
      </c>
      <c r="Q1186" s="7">
        <f t="shared" si="344"/>
        <v>2150978.9500000011</v>
      </c>
      <c r="R1186" s="5" t="s">
        <v>91</v>
      </c>
    </row>
    <row r="1187" spans="1:19" hidden="1" x14ac:dyDescent="0.35">
      <c r="A1187" s="4">
        <v>44894</v>
      </c>
      <c r="B1187" s="5">
        <f t="shared" si="347"/>
        <v>11</v>
      </c>
      <c r="C1187" s="5">
        <f t="shared" si="348"/>
        <v>2022</v>
      </c>
      <c r="D1187" s="5" t="s">
        <v>1100</v>
      </c>
      <c r="E1187" s="1" t="s">
        <v>19</v>
      </c>
      <c r="F1187" s="1" t="s">
        <v>20</v>
      </c>
      <c r="G1187" s="90" t="s">
        <v>958</v>
      </c>
      <c r="H1187" s="5">
        <v>3</v>
      </c>
      <c r="I1187" s="5" t="s">
        <v>72</v>
      </c>
      <c r="J1187" s="5">
        <v>45</v>
      </c>
      <c r="K1187" s="4">
        <f t="shared" si="349"/>
        <v>44939</v>
      </c>
      <c r="L1187" s="5">
        <f t="shared" si="350"/>
        <v>1</v>
      </c>
      <c r="M1187" s="5">
        <f t="shared" si="351"/>
        <v>2023</v>
      </c>
      <c r="N1187" s="6">
        <v>150</v>
      </c>
      <c r="P1187" s="6">
        <f t="shared" si="343"/>
        <v>150</v>
      </c>
      <c r="Q1187" s="7">
        <f t="shared" si="344"/>
        <v>2151128.9500000011</v>
      </c>
      <c r="R1187" s="5" t="s">
        <v>91</v>
      </c>
    </row>
    <row r="1188" spans="1:19" hidden="1" x14ac:dyDescent="0.35">
      <c r="A1188" s="4">
        <v>44894</v>
      </c>
      <c r="B1188" s="5">
        <f t="shared" si="347"/>
        <v>11</v>
      </c>
      <c r="C1188" s="5">
        <f t="shared" si="348"/>
        <v>2022</v>
      </c>
      <c r="D1188" s="5" t="s">
        <v>1101</v>
      </c>
      <c r="E1188" s="1" t="s">
        <v>63</v>
      </c>
      <c r="F1188" s="1" t="s">
        <v>64</v>
      </c>
      <c r="G1188" s="90" t="s">
        <v>309</v>
      </c>
      <c r="H1188" s="5">
        <v>5</v>
      </c>
      <c r="I1188" s="5" t="s">
        <v>50</v>
      </c>
      <c r="J1188" s="5">
        <v>120</v>
      </c>
      <c r="K1188" s="4">
        <f t="shared" si="349"/>
        <v>45014</v>
      </c>
      <c r="L1188" s="5">
        <f t="shared" si="350"/>
        <v>3</v>
      </c>
      <c r="M1188" s="5">
        <f t="shared" si="351"/>
        <v>2023</v>
      </c>
      <c r="N1188" s="6">
        <v>9020</v>
      </c>
      <c r="P1188" s="6">
        <f t="shared" si="343"/>
        <v>9020</v>
      </c>
      <c r="Q1188" s="7">
        <f t="shared" si="344"/>
        <v>2160148.9500000011</v>
      </c>
      <c r="R1188" s="5" t="s">
        <v>91</v>
      </c>
    </row>
    <row r="1189" spans="1:19" hidden="1" x14ac:dyDescent="0.35">
      <c r="A1189" s="4">
        <v>44894</v>
      </c>
      <c r="B1189" s="5">
        <f t="shared" si="347"/>
        <v>11</v>
      </c>
      <c r="C1189" s="5">
        <f t="shared" si="348"/>
        <v>2022</v>
      </c>
      <c r="D1189" s="5" t="s">
        <v>1101</v>
      </c>
      <c r="E1189" s="1" t="s">
        <v>63</v>
      </c>
      <c r="F1189" s="1" t="s">
        <v>64</v>
      </c>
      <c r="G1189" s="91" t="s">
        <v>922</v>
      </c>
      <c r="H1189" s="5">
        <v>5</v>
      </c>
      <c r="I1189" s="5" t="s">
        <v>50</v>
      </c>
      <c r="J1189" s="5">
        <v>120</v>
      </c>
      <c r="K1189" s="4">
        <f t="shared" si="349"/>
        <v>45014</v>
      </c>
      <c r="L1189" s="5">
        <f t="shared" si="350"/>
        <v>3</v>
      </c>
      <c r="M1189" s="5">
        <f t="shared" si="351"/>
        <v>2023</v>
      </c>
      <c r="N1189" s="6">
        <v>1245</v>
      </c>
      <c r="P1189" s="6">
        <f t="shared" si="343"/>
        <v>1245</v>
      </c>
      <c r="Q1189" s="7">
        <f t="shared" si="344"/>
        <v>2161393.9500000011</v>
      </c>
      <c r="R1189" s="5" t="s">
        <v>91</v>
      </c>
    </row>
    <row r="1190" spans="1:19" hidden="1" x14ac:dyDescent="0.35">
      <c r="A1190" s="4">
        <v>44894</v>
      </c>
      <c r="B1190" s="5">
        <f t="shared" si="347"/>
        <v>11</v>
      </c>
      <c r="C1190" s="5">
        <f t="shared" si="348"/>
        <v>2022</v>
      </c>
      <c r="D1190" s="5" t="s">
        <v>1101</v>
      </c>
      <c r="E1190" s="1" t="s">
        <v>63</v>
      </c>
      <c r="F1190" s="1" t="s">
        <v>64</v>
      </c>
      <c r="G1190" s="91" t="s">
        <v>800</v>
      </c>
      <c r="H1190" s="5">
        <v>5</v>
      </c>
      <c r="I1190" s="5" t="s">
        <v>50</v>
      </c>
      <c r="J1190" s="5">
        <v>120</v>
      </c>
      <c r="K1190" s="4">
        <f t="shared" si="349"/>
        <v>45014</v>
      </c>
      <c r="L1190" s="5">
        <f t="shared" si="350"/>
        <v>3</v>
      </c>
      <c r="M1190" s="5">
        <f t="shared" si="351"/>
        <v>2023</v>
      </c>
      <c r="N1190" s="6">
        <v>287.5</v>
      </c>
      <c r="P1190" s="6">
        <f t="shared" si="343"/>
        <v>287.5</v>
      </c>
      <c r="Q1190" s="7">
        <f t="shared" si="344"/>
        <v>2161681.4500000011</v>
      </c>
      <c r="R1190" s="5" t="s">
        <v>91</v>
      </c>
    </row>
    <row r="1191" spans="1:19" hidden="1" x14ac:dyDescent="0.35">
      <c r="A1191" s="4">
        <v>44894</v>
      </c>
      <c r="B1191" s="5">
        <f t="shared" si="347"/>
        <v>11</v>
      </c>
      <c r="C1191" s="5">
        <f t="shared" si="348"/>
        <v>2022</v>
      </c>
      <c r="D1191" s="5" t="s">
        <v>1101</v>
      </c>
      <c r="E1191" s="1" t="s">
        <v>63</v>
      </c>
      <c r="F1191" s="1" t="s">
        <v>64</v>
      </c>
      <c r="G1191" s="11" t="s">
        <v>46</v>
      </c>
      <c r="H1191" s="5">
        <v>4</v>
      </c>
      <c r="I1191" s="5" t="s">
        <v>50</v>
      </c>
      <c r="J1191" s="5">
        <v>120</v>
      </c>
      <c r="K1191" s="4">
        <f t="shared" si="349"/>
        <v>45014</v>
      </c>
      <c r="L1191" s="5">
        <f t="shared" si="350"/>
        <v>3</v>
      </c>
      <c r="M1191" s="5">
        <f t="shared" si="351"/>
        <v>2023</v>
      </c>
      <c r="N1191" s="6">
        <v>420</v>
      </c>
      <c r="P1191" s="6">
        <f t="shared" si="343"/>
        <v>420</v>
      </c>
      <c r="Q1191" s="7">
        <f t="shared" si="344"/>
        <v>2162101.4500000011</v>
      </c>
      <c r="R1191" s="5" t="s">
        <v>91</v>
      </c>
    </row>
    <row r="1192" spans="1:19" hidden="1" x14ac:dyDescent="0.35">
      <c r="A1192" s="4">
        <v>44894</v>
      </c>
      <c r="B1192" s="5">
        <f t="shared" si="347"/>
        <v>11</v>
      </c>
      <c r="C1192" s="5">
        <f t="shared" si="348"/>
        <v>2022</v>
      </c>
      <c r="D1192" s="5" t="s">
        <v>1101</v>
      </c>
      <c r="E1192" s="1" t="s">
        <v>63</v>
      </c>
      <c r="F1192" s="1" t="s">
        <v>64</v>
      </c>
      <c r="G1192" s="91" t="s">
        <v>1102</v>
      </c>
      <c r="H1192" s="5">
        <v>4</v>
      </c>
      <c r="I1192" s="5" t="s">
        <v>50</v>
      </c>
      <c r="J1192" s="5">
        <v>120</v>
      </c>
      <c r="K1192" s="4">
        <f t="shared" si="349"/>
        <v>45014</v>
      </c>
      <c r="L1192" s="5">
        <f t="shared" si="350"/>
        <v>3</v>
      </c>
      <c r="M1192" s="5">
        <f t="shared" si="351"/>
        <v>2023</v>
      </c>
      <c r="N1192" s="6">
        <v>200</v>
      </c>
      <c r="P1192" s="6">
        <f t="shared" si="343"/>
        <v>200</v>
      </c>
      <c r="Q1192" s="7">
        <f t="shared" si="344"/>
        <v>2162301.4500000011</v>
      </c>
      <c r="R1192" s="5" t="s">
        <v>91</v>
      </c>
    </row>
    <row r="1193" spans="1:19" hidden="1" x14ac:dyDescent="0.35">
      <c r="A1193" s="4">
        <v>44894</v>
      </c>
      <c r="B1193" s="5">
        <f t="shared" si="347"/>
        <v>11</v>
      </c>
      <c r="C1193" s="5">
        <f t="shared" si="348"/>
        <v>2022</v>
      </c>
      <c r="D1193" s="5" t="s">
        <v>1101</v>
      </c>
      <c r="E1193" s="1" t="s">
        <v>63</v>
      </c>
      <c r="F1193" s="1" t="s">
        <v>64</v>
      </c>
      <c r="G1193" s="91" t="s">
        <v>874</v>
      </c>
      <c r="H1193" s="5">
        <v>1</v>
      </c>
      <c r="I1193" s="5" t="s">
        <v>50</v>
      </c>
      <c r="J1193" s="5">
        <v>120</v>
      </c>
      <c r="K1193" s="4">
        <f t="shared" si="349"/>
        <v>45014</v>
      </c>
      <c r="L1193" s="5">
        <f t="shared" si="350"/>
        <v>3</v>
      </c>
      <c r="M1193" s="5">
        <f t="shared" si="351"/>
        <v>2023</v>
      </c>
      <c r="N1193" s="6">
        <v>238</v>
      </c>
      <c r="P1193" s="6">
        <f t="shared" si="343"/>
        <v>238</v>
      </c>
      <c r="Q1193" s="7">
        <f t="shared" si="344"/>
        <v>2162539.4500000011</v>
      </c>
      <c r="R1193" s="5" t="s">
        <v>91</v>
      </c>
    </row>
    <row r="1194" spans="1:19" hidden="1" x14ac:dyDescent="0.35">
      <c r="A1194" s="4">
        <v>44895</v>
      </c>
      <c r="B1194" s="5">
        <f t="shared" ref="B1194:B1197" si="352">MONTH(A1194)</f>
        <v>11</v>
      </c>
      <c r="C1194" s="5">
        <f t="shared" ref="C1194:C1197" si="353">YEAR(A1194)</f>
        <v>2022</v>
      </c>
      <c r="D1194" s="5" t="s">
        <v>1105</v>
      </c>
      <c r="E1194" s="1" t="s">
        <v>1107</v>
      </c>
      <c r="F1194" s="1" t="s">
        <v>1110</v>
      </c>
      <c r="G1194" s="90" t="s">
        <v>1063</v>
      </c>
      <c r="H1194" s="5">
        <v>1</v>
      </c>
      <c r="I1194" s="5" t="s">
        <v>5</v>
      </c>
      <c r="J1194" s="5">
        <v>0</v>
      </c>
      <c r="K1194" s="4">
        <f t="shared" si="349"/>
        <v>44895</v>
      </c>
      <c r="L1194" s="5">
        <f t="shared" si="350"/>
        <v>11</v>
      </c>
      <c r="M1194" s="5">
        <f t="shared" si="351"/>
        <v>2022</v>
      </c>
      <c r="N1194" s="6">
        <v>260</v>
      </c>
      <c r="O1194" s="6">
        <f>-N1194</f>
        <v>-260</v>
      </c>
      <c r="P1194" s="6">
        <f t="shared" si="343"/>
        <v>0</v>
      </c>
      <c r="Q1194" s="7">
        <f t="shared" si="344"/>
        <v>2162799.4500000011</v>
      </c>
      <c r="R1194" s="5" t="s">
        <v>5</v>
      </c>
      <c r="S1194" s="1" t="s">
        <v>1111</v>
      </c>
    </row>
    <row r="1195" spans="1:19" hidden="1" x14ac:dyDescent="0.35">
      <c r="A1195" s="4">
        <v>44895</v>
      </c>
      <c r="B1195" s="5">
        <f t="shared" si="352"/>
        <v>11</v>
      </c>
      <c r="C1195" s="5">
        <f t="shared" si="353"/>
        <v>2022</v>
      </c>
      <c r="D1195" s="5" t="s">
        <v>1106</v>
      </c>
      <c r="E1195" s="1" t="s">
        <v>1108</v>
      </c>
      <c r="F1195" s="1" t="s">
        <v>1109</v>
      </c>
      <c r="G1195" s="90" t="s">
        <v>1063</v>
      </c>
      <c r="H1195" s="5">
        <v>1</v>
      </c>
      <c r="I1195" s="5" t="s">
        <v>5</v>
      </c>
      <c r="J1195" s="5">
        <v>0</v>
      </c>
      <c r="K1195" s="4">
        <f t="shared" si="349"/>
        <v>44895</v>
      </c>
      <c r="L1195" s="5">
        <f t="shared" si="350"/>
        <v>11</v>
      </c>
      <c r="M1195" s="5">
        <f t="shared" si="351"/>
        <v>2022</v>
      </c>
      <c r="N1195" s="6">
        <v>260</v>
      </c>
      <c r="O1195" s="6">
        <f>-N1195</f>
        <v>-260</v>
      </c>
      <c r="P1195" s="6">
        <f t="shared" si="343"/>
        <v>0</v>
      </c>
      <c r="Q1195" s="7">
        <f t="shared" si="344"/>
        <v>2163059.4500000011</v>
      </c>
      <c r="R1195" s="5" t="s">
        <v>5</v>
      </c>
      <c r="S1195" s="1" t="s">
        <v>1112</v>
      </c>
    </row>
    <row r="1196" spans="1:19" hidden="1" x14ac:dyDescent="0.35">
      <c r="A1196" s="4">
        <v>44895</v>
      </c>
      <c r="B1196" s="5">
        <f t="shared" si="352"/>
        <v>11</v>
      </c>
      <c r="C1196" s="5">
        <f t="shared" si="353"/>
        <v>2022</v>
      </c>
      <c r="D1196" s="5" t="s">
        <v>1106</v>
      </c>
      <c r="E1196" s="1" t="s">
        <v>1108</v>
      </c>
      <c r="F1196" s="1" t="s">
        <v>1109</v>
      </c>
      <c r="G1196" s="90" t="s">
        <v>46</v>
      </c>
      <c r="H1196" s="5">
        <v>1</v>
      </c>
      <c r="I1196" s="5" t="s">
        <v>5</v>
      </c>
      <c r="J1196" s="5">
        <v>0</v>
      </c>
      <c r="K1196" s="4">
        <f t="shared" si="349"/>
        <v>44895</v>
      </c>
      <c r="L1196" s="5">
        <f t="shared" si="350"/>
        <v>11</v>
      </c>
      <c r="M1196" s="5">
        <f t="shared" si="351"/>
        <v>2022</v>
      </c>
      <c r="N1196" s="6">
        <v>115</v>
      </c>
      <c r="O1196" s="6">
        <f>-N1196</f>
        <v>-115</v>
      </c>
      <c r="P1196" s="6">
        <f t="shared" si="343"/>
        <v>0</v>
      </c>
      <c r="Q1196" s="7">
        <f t="shared" si="344"/>
        <v>2163174.4500000011</v>
      </c>
      <c r="R1196" s="5" t="s">
        <v>5</v>
      </c>
      <c r="S1196" s="1" t="s">
        <v>1112</v>
      </c>
    </row>
    <row r="1197" spans="1:19" hidden="1" x14ac:dyDescent="0.35">
      <c r="A1197" s="4">
        <v>44896</v>
      </c>
      <c r="B1197" s="5">
        <f t="shared" si="352"/>
        <v>12</v>
      </c>
      <c r="C1197" s="5">
        <f t="shared" si="353"/>
        <v>2022</v>
      </c>
      <c r="D1197" s="5" t="s">
        <v>1115</v>
      </c>
      <c r="E1197" s="1" t="s">
        <v>1061</v>
      </c>
      <c r="F1197" s="1" t="s">
        <v>1060</v>
      </c>
      <c r="G1197" s="90" t="s">
        <v>958</v>
      </c>
      <c r="H1197" s="5">
        <v>1</v>
      </c>
      <c r="I1197" s="5" t="s">
        <v>5</v>
      </c>
      <c r="J1197" s="5">
        <v>0</v>
      </c>
      <c r="K1197" s="4">
        <f t="shared" ref="K1197" si="354">A1197+J1197</f>
        <v>44896</v>
      </c>
      <c r="L1197" s="5">
        <f t="shared" ref="L1197" si="355">MONTH(K1197)</f>
        <v>12</v>
      </c>
      <c r="M1197" s="5">
        <f t="shared" ref="M1197" si="356">YEAR(K1197)</f>
        <v>2022</v>
      </c>
      <c r="N1197" s="6">
        <v>60</v>
      </c>
      <c r="O1197" s="6">
        <f>-N1197</f>
        <v>-60</v>
      </c>
      <c r="P1197" s="6">
        <f t="shared" si="343"/>
        <v>0</v>
      </c>
      <c r="Q1197" s="7">
        <f t="shared" si="344"/>
        <v>2163234.4500000011</v>
      </c>
      <c r="R1197" s="5" t="s">
        <v>5</v>
      </c>
    </row>
    <row r="1198" spans="1:19" hidden="1" x14ac:dyDescent="0.35">
      <c r="A1198" s="4">
        <v>44896</v>
      </c>
      <c r="B1198" s="5">
        <f t="shared" ref="B1198:B1210" si="357">MONTH(A1198)</f>
        <v>12</v>
      </c>
      <c r="C1198" s="5">
        <f t="shared" ref="C1198:C1210" si="358">YEAR(A1198)</f>
        <v>2022</v>
      </c>
      <c r="D1198" s="5" t="s">
        <v>1117</v>
      </c>
      <c r="E1198" s="1" t="s">
        <v>645</v>
      </c>
      <c r="F1198" s="1" t="s">
        <v>646</v>
      </c>
      <c r="G1198" s="90" t="s">
        <v>1116</v>
      </c>
      <c r="H1198" s="5">
        <v>3</v>
      </c>
      <c r="I1198" s="5" t="s">
        <v>5</v>
      </c>
      <c r="J1198" s="5">
        <v>0</v>
      </c>
      <c r="K1198" s="4">
        <f t="shared" ref="K1198:K1202" si="359">A1198+J1198</f>
        <v>44896</v>
      </c>
      <c r="L1198" s="5">
        <f t="shared" ref="L1198:L1202" si="360">MONTH(K1198)</f>
        <v>12</v>
      </c>
      <c r="M1198" s="5">
        <f t="shared" ref="M1198:M1202" si="361">YEAR(K1198)</f>
        <v>2022</v>
      </c>
      <c r="N1198" s="6">
        <v>855</v>
      </c>
      <c r="O1198" s="6">
        <f t="shared" ref="O1198" si="362">-N1198</f>
        <v>-855</v>
      </c>
      <c r="P1198" s="6">
        <f t="shared" si="343"/>
        <v>0</v>
      </c>
      <c r="Q1198" s="7">
        <f t="shared" si="344"/>
        <v>2164089.4500000011</v>
      </c>
      <c r="R1198" s="5" t="s">
        <v>5</v>
      </c>
      <c r="S1198" s="1" t="s">
        <v>1224</v>
      </c>
    </row>
    <row r="1199" spans="1:19" hidden="1" x14ac:dyDescent="0.35">
      <c r="A1199" s="4">
        <v>44897</v>
      </c>
      <c r="B1199" s="5">
        <f t="shared" si="357"/>
        <v>12</v>
      </c>
      <c r="C1199" s="5">
        <f t="shared" si="358"/>
        <v>2022</v>
      </c>
      <c r="D1199" s="5" t="s">
        <v>1118</v>
      </c>
      <c r="E1199" s="1" t="s">
        <v>415</v>
      </c>
      <c r="F1199" s="1" t="s">
        <v>416</v>
      </c>
      <c r="G1199" s="90" t="s">
        <v>99</v>
      </c>
      <c r="H1199" s="5">
        <v>2</v>
      </c>
      <c r="I1199" s="5" t="s">
        <v>5</v>
      </c>
      <c r="J1199" s="5">
        <v>0</v>
      </c>
      <c r="K1199" s="4">
        <f t="shared" si="359"/>
        <v>44897</v>
      </c>
      <c r="L1199" s="5">
        <f t="shared" si="360"/>
        <v>12</v>
      </c>
      <c r="M1199" s="5">
        <f t="shared" si="361"/>
        <v>2022</v>
      </c>
      <c r="N1199" s="6">
        <v>3608</v>
      </c>
      <c r="P1199" s="6">
        <f t="shared" si="343"/>
        <v>3608</v>
      </c>
      <c r="Q1199" s="7">
        <f t="shared" si="344"/>
        <v>2167697.4500000011</v>
      </c>
      <c r="R1199" s="5" t="s">
        <v>5</v>
      </c>
    </row>
    <row r="1200" spans="1:19" hidden="1" x14ac:dyDescent="0.35">
      <c r="A1200" s="4">
        <v>44897</v>
      </c>
      <c r="B1200" s="5">
        <f t="shared" si="357"/>
        <v>12</v>
      </c>
      <c r="C1200" s="5">
        <f t="shared" si="358"/>
        <v>2022</v>
      </c>
      <c r="D1200" s="5" t="s">
        <v>1118</v>
      </c>
      <c r="E1200" s="1" t="s">
        <v>415</v>
      </c>
      <c r="F1200" s="1" t="s">
        <v>416</v>
      </c>
      <c r="G1200" s="90" t="s">
        <v>997</v>
      </c>
      <c r="H1200" s="5">
        <v>3</v>
      </c>
      <c r="I1200" s="5" t="s">
        <v>5</v>
      </c>
      <c r="J1200" s="5">
        <v>0</v>
      </c>
      <c r="K1200" s="4">
        <f t="shared" si="359"/>
        <v>44897</v>
      </c>
      <c r="L1200" s="5">
        <f t="shared" si="360"/>
        <v>12</v>
      </c>
      <c r="M1200" s="5">
        <f t="shared" si="361"/>
        <v>2022</v>
      </c>
      <c r="N1200" s="6">
        <v>756</v>
      </c>
      <c r="P1200" s="6">
        <f t="shared" si="343"/>
        <v>756</v>
      </c>
      <c r="Q1200" s="7">
        <f t="shared" si="344"/>
        <v>2168453.4500000011</v>
      </c>
      <c r="R1200" s="5" t="s">
        <v>5</v>
      </c>
    </row>
    <row r="1201" spans="1:19" hidden="1" x14ac:dyDescent="0.35">
      <c r="A1201" s="4">
        <v>44897</v>
      </c>
      <c r="B1201" s="5">
        <f t="shared" si="357"/>
        <v>12</v>
      </c>
      <c r="C1201" s="5">
        <f t="shared" si="358"/>
        <v>2022</v>
      </c>
      <c r="D1201" s="5" t="s">
        <v>1118</v>
      </c>
      <c r="E1201" s="1" t="s">
        <v>415</v>
      </c>
      <c r="F1201" s="1" t="s">
        <v>416</v>
      </c>
      <c r="G1201" s="90" t="s">
        <v>1119</v>
      </c>
      <c r="H1201" s="5">
        <v>2</v>
      </c>
      <c r="I1201" s="5" t="s">
        <v>5</v>
      </c>
      <c r="J1201" s="5">
        <v>0</v>
      </c>
      <c r="K1201" s="4">
        <f t="shared" si="359"/>
        <v>44897</v>
      </c>
      <c r="L1201" s="5">
        <f t="shared" si="360"/>
        <v>12</v>
      </c>
      <c r="M1201" s="5">
        <f t="shared" si="361"/>
        <v>2022</v>
      </c>
      <c r="N1201" s="6">
        <v>125</v>
      </c>
      <c r="P1201" s="6">
        <f t="shared" si="343"/>
        <v>125</v>
      </c>
      <c r="Q1201" s="7">
        <f t="shared" si="344"/>
        <v>2168578.4500000011</v>
      </c>
      <c r="R1201" s="5" t="s">
        <v>5</v>
      </c>
    </row>
    <row r="1202" spans="1:19" hidden="1" x14ac:dyDescent="0.35">
      <c r="A1202" s="4">
        <v>44897</v>
      </c>
      <c r="B1202" s="5">
        <f t="shared" si="357"/>
        <v>12</v>
      </c>
      <c r="C1202" s="5">
        <f t="shared" si="358"/>
        <v>2022</v>
      </c>
      <c r="D1202" s="5" t="s">
        <v>1120</v>
      </c>
      <c r="E1202" s="1" t="s">
        <v>415</v>
      </c>
      <c r="F1202" s="1" t="s">
        <v>416</v>
      </c>
      <c r="G1202" s="90" t="s">
        <v>99</v>
      </c>
      <c r="H1202" s="5">
        <v>1</v>
      </c>
      <c r="I1202" s="5" t="s">
        <v>5</v>
      </c>
      <c r="J1202" s="5">
        <v>0</v>
      </c>
      <c r="K1202" s="4">
        <f t="shared" si="359"/>
        <v>44897</v>
      </c>
      <c r="L1202" s="5">
        <f t="shared" si="360"/>
        <v>12</v>
      </c>
      <c r="M1202" s="5">
        <f t="shared" si="361"/>
        <v>2022</v>
      </c>
      <c r="N1202" s="6">
        <v>1804</v>
      </c>
      <c r="P1202" s="6">
        <f t="shared" si="343"/>
        <v>1804</v>
      </c>
      <c r="Q1202" s="7">
        <f t="shared" si="344"/>
        <v>2170382.4500000011</v>
      </c>
      <c r="R1202" s="5" t="s">
        <v>5</v>
      </c>
    </row>
    <row r="1203" spans="1:19" hidden="1" x14ac:dyDescent="0.35">
      <c r="A1203" s="4">
        <v>44897</v>
      </c>
      <c r="B1203" s="5">
        <f t="shared" si="357"/>
        <v>12</v>
      </c>
      <c r="C1203" s="5">
        <f t="shared" si="358"/>
        <v>2022</v>
      </c>
      <c r="D1203" s="5" t="s">
        <v>1120</v>
      </c>
      <c r="E1203" s="1" t="s">
        <v>415</v>
      </c>
      <c r="F1203" s="1" t="s">
        <v>416</v>
      </c>
      <c r="G1203" s="90" t="s">
        <v>997</v>
      </c>
      <c r="H1203" s="5">
        <v>3</v>
      </c>
      <c r="I1203" s="5" t="s">
        <v>5</v>
      </c>
      <c r="J1203" s="5">
        <v>0</v>
      </c>
      <c r="K1203" s="4">
        <f t="shared" ref="K1203:K1206" si="363">A1203+J1203</f>
        <v>44897</v>
      </c>
      <c r="L1203" s="5">
        <f t="shared" ref="L1203:L1206" si="364">MONTH(K1203)</f>
        <v>12</v>
      </c>
      <c r="M1203" s="5">
        <f t="shared" ref="M1203:M1206" si="365">YEAR(K1203)</f>
        <v>2022</v>
      </c>
      <c r="N1203" s="6">
        <v>756</v>
      </c>
      <c r="P1203" s="6">
        <f t="shared" si="343"/>
        <v>756</v>
      </c>
      <c r="Q1203" s="7">
        <f t="shared" si="344"/>
        <v>2171138.4500000011</v>
      </c>
      <c r="R1203" s="5" t="s">
        <v>5</v>
      </c>
    </row>
    <row r="1204" spans="1:19" hidden="1" x14ac:dyDescent="0.35">
      <c r="A1204" s="4">
        <v>44897</v>
      </c>
      <c r="B1204" s="5">
        <f t="shared" si="357"/>
        <v>12</v>
      </c>
      <c r="C1204" s="5">
        <f t="shared" si="358"/>
        <v>2022</v>
      </c>
      <c r="D1204" s="5" t="s">
        <v>1120</v>
      </c>
      <c r="E1204" s="1" t="s">
        <v>415</v>
      </c>
      <c r="F1204" s="1" t="s">
        <v>416</v>
      </c>
      <c r="G1204" s="90" t="s">
        <v>1121</v>
      </c>
      <c r="H1204" s="5">
        <v>1</v>
      </c>
      <c r="I1204" s="5" t="s">
        <v>5</v>
      </c>
      <c r="J1204" s="5">
        <v>0</v>
      </c>
      <c r="K1204" s="4">
        <f t="shared" si="363"/>
        <v>44897</v>
      </c>
      <c r="L1204" s="5">
        <f t="shared" si="364"/>
        <v>12</v>
      </c>
      <c r="M1204" s="5">
        <f t="shared" si="365"/>
        <v>2022</v>
      </c>
      <c r="N1204" s="6">
        <v>292.5</v>
      </c>
      <c r="P1204" s="6">
        <f t="shared" si="343"/>
        <v>292.5</v>
      </c>
      <c r="Q1204" s="7">
        <f t="shared" si="344"/>
        <v>2171430.9500000011</v>
      </c>
      <c r="R1204" s="5" t="s">
        <v>5</v>
      </c>
    </row>
    <row r="1205" spans="1:19" hidden="1" x14ac:dyDescent="0.35">
      <c r="A1205" s="4">
        <v>44897</v>
      </c>
      <c r="B1205" s="5">
        <f t="shared" si="357"/>
        <v>12</v>
      </c>
      <c r="C1205" s="5">
        <f t="shared" si="358"/>
        <v>2022</v>
      </c>
      <c r="D1205" s="5" t="s">
        <v>1120</v>
      </c>
      <c r="E1205" s="1" t="s">
        <v>415</v>
      </c>
      <c r="F1205" s="1" t="s">
        <v>416</v>
      </c>
      <c r="G1205" s="90" t="s">
        <v>1119</v>
      </c>
      <c r="H1205" s="5">
        <v>1</v>
      </c>
      <c r="I1205" s="5" t="s">
        <v>5</v>
      </c>
      <c r="J1205" s="5">
        <v>0</v>
      </c>
      <c r="K1205" s="4">
        <f t="shared" si="363"/>
        <v>44897</v>
      </c>
      <c r="L1205" s="5">
        <f t="shared" si="364"/>
        <v>12</v>
      </c>
      <c r="M1205" s="5">
        <f t="shared" si="365"/>
        <v>2022</v>
      </c>
      <c r="N1205" s="6">
        <v>62.5</v>
      </c>
      <c r="P1205" s="6">
        <f t="shared" si="343"/>
        <v>62.5</v>
      </c>
      <c r="Q1205" s="7">
        <f t="shared" si="344"/>
        <v>2171493.4500000011</v>
      </c>
      <c r="R1205" s="5" t="s">
        <v>5</v>
      </c>
    </row>
    <row r="1206" spans="1:19" hidden="1" x14ac:dyDescent="0.35">
      <c r="A1206" s="4">
        <v>44897</v>
      </c>
      <c r="B1206" s="5">
        <f t="shared" si="357"/>
        <v>12</v>
      </c>
      <c r="C1206" s="5">
        <f t="shared" si="358"/>
        <v>2022</v>
      </c>
      <c r="D1206" s="5" t="s">
        <v>1120</v>
      </c>
      <c r="E1206" s="1" t="s">
        <v>415</v>
      </c>
      <c r="F1206" s="1" t="s">
        <v>416</v>
      </c>
      <c r="G1206" s="90" t="s">
        <v>1082</v>
      </c>
      <c r="H1206" s="5">
        <v>1</v>
      </c>
      <c r="I1206" s="5" t="s">
        <v>5</v>
      </c>
      <c r="J1206" s="5">
        <v>0</v>
      </c>
      <c r="K1206" s="4">
        <f t="shared" si="363"/>
        <v>44897</v>
      </c>
      <c r="L1206" s="5">
        <f t="shared" si="364"/>
        <v>12</v>
      </c>
      <c r="M1206" s="5">
        <f t="shared" si="365"/>
        <v>2022</v>
      </c>
      <c r="N1206" s="6">
        <v>1000</v>
      </c>
      <c r="P1206" s="6">
        <f t="shared" si="343"/>
        <v>1000</v>
      </c>
      <c r="Q1206" s="7">
        <f t="shared" si="344"/>
        <v>2172493.4500000011</v>
      </c>
      <c r="R1206" s="5" t="s">
        <v>5</v>
      </c>
    </row>
    <row r="1207" spans="1:19" hidden="1" x14ac:dyDescent="0.35">
      <c r="A1207" s="4">
        <v>44898</v>
      </c>
      <c r="B1207" s="5">
        <f t="shared" si="357"/>
        <v>12</v>
      </c>
      <c r="C1207" s="5">
        <f t="shared" si="358"/>
        <v>2022</v>
      </c>
      <c r="D1207" s="5" t="s">
        <v>1122</v>
      </c>
      <c r="E1207" s="1" t="s">
        <v>61</v>
      </c>
      <c r="F1207" s="1" t="s">
        <v>60</v>
      </c>
      <c r="G1207" s="90" t="s">
        <v>99</v>
      </c>
      <c r="H1207" s="5">
        <v>1</v>
      </c>
      <c r="I1207" s="5" t="s">
        <v>51</v>
      </c>
      <c r="J1207" s="5">
        <v>60</v>
      </c>
      <c r="K1207" s="4">
        <f t="shared" ref="K1207:K1210" si="366">A1207+J1207</f>
        <v>44958</v>
      </c>
      <c r="L1207" s="5">
        <f t="shared" ref="L1207:L1210" si="367">MONTH(K1207)</f>
        <v>2</v>
      </c>
      <c r="M1207" s="5">
        <f t="shared" ref="M1207:M1210" si="368">YEAR(K1207)</f>
        <v>2023</v>
      </c>
      <c r="N1207" s="6">
        <v>1804</v>
      </c>
      <c r="P1207" s="6">
        <f t="shared" si="343"/>
        <v>1804</v>
      </c>
      <c r="Q1207" s="7">
        <f t="shared" si="344"/>
        <v>2174297.4500000011</v>
      </c>
      <c r="R1207" s="5" t="s">
        <v>91</v>
      </c>
    </row>
    <row r="1208" spans="1:19" hidden="1" x14ac:dyDescent="0.35">
      <c r="A1208" s="4">
        <v>44898</v>
      </c>
      <c r="B1208" s="5">
        <f t="shared" si="357"/>
        <v>12</v>
      </c>
      <c r="C1208" s="5">
        <f t="shared" si="358"/>
        <v>2022</v>
      </c>
      <c r="D1208" s="5" t="s">
        <v>1122</v>
      </c>
      <c r="E1208" s="1" t="s">
        <v>61</v>
      </c>
      <c r="F1208" s="1" t="s">
        <v>60</v>
      </c>
      <c r="G1208" s="90" t="s">
        <v>625</v>
      </c>
      <c r="H1208" s="5">
        <v>1</v>
      </c>
      <c r="I1208" s="5" t="s">
        <v>51</v>
      </c>
      <c r="J1208" s="5">
        <v>60</v>
      </c>
      <c r="K1208" s="4">
        <f t="shared" si="366"/>
        <v>44958</v>
      </c>
      <c r="L1208" s="5">
        <f t="shared" si="367"/>
        <v>2</v>
      </c>
      <c r="M1208" s="5">
        <f t="shared" si="368"/>
        <v>2023</v>
      </c>
      <c r="N1208" s="6">
        <v>1804</v>
      </c>
      <c r="P1208" s="6">
        <f t="shared" si="343"/>
        <v>1804</v>
      </c>
      <c r="Q1208" s="7">
        <f t="shared" si="344"/>
        <v>2176101.4500000011</v>
      </c>
      <c r="R1208" s="5" t="s">
        <v>91</v>
      </c>
    </row>
    <row r="1209" spans="1:19" hidden="1" x14ac:dyDescent="0.35">
      <c r="A1209" s="4">
        <v>44898</v>
      </c>
      <c r="B1209" s="5">
        <f t="shared" si="357"/>
        <v>12</v>
      </c>
      <c r="C1209" s="5">
        <f t="shared" si="358"/>
        <v>2022</v>
      </c>
      <c r="D1209" s="5" t="s">
        <v>1122</v>
      </c>
      <c r="E1209" s="1" t="s">
        <v>61</v>
      </c>
      <c r="F1209" s="1" t="s">
        <v>60</v>
      </c>
      <c r="G1209" s="90" t="s">
        <v>716</v>
      </c>
      <c r="H1209" s="5">
        <v>2</v>
      </c>
      <c r="I1209" s="5" t="s">
        <v>51</v>
      </c>
      <c r="J1209" s="5">
        <v>60</v>
      </c>
      <c r="K1209" s="4">
        <f t="shared" si="366"/>
        <v>44958</v>
      </c>
      <c r="L1209" s="5">
        <f t="shared" si="367"/>
        <v>2</v>
      </c>
      <c r="M1209" s="5">
        <f t="shared" si="368"/>
        <v>2023</v>
      </c>
      <c r="N1209" s="6">
        <v>874.8</v>
      </c>
      <c r="P1209" s="6">
        <f t="shared" si="343"/>
        <v>874.8</v>
      </c>
      <c r="Q1209" s="7">
        <f t="shared" si="344"/>
        <v>2176976.2500000009</v>
      </c>
      <c r="R1209" s="5" t="s">
        <v>91</v>
      </c>
    </row>
    <row r="1210" spans="1:19" hidden="1" x14ac:dyDescent="0.35">
      <c r="A1210" s="4">
        <v>44898</v>
      </c>
      <c r="B1210" s="5">
        <f t="shared" si="357"/>
        <v>12</v>
      </c>
      <c r="C1210" s="5">
        <f t="shared" si="358"/>
        <v>2022</v>
      </c>
      <c r="D1210" s="5" t="s">
        <v>1122</v>
      </c>
      <c r="E1210" s="1" t="s">
        <v>61</v>
      </c>
      <c r="F1210" s="1" t="s">
        <v>60</v>
      </c>
      <c r="G1210" s="90" t="s">
        <v>1065</v>
      </c>
      <c r="H1210" s="5">
        <v>1</v>
      </c>
      <c r="I1210" s="5" t="s">
        <v>51</v>
      </c>
      <c r="J1210" s="5">
        <v>60</v>
      </c>
      <c r="K1210" s="4">
        <f t="shared" si="366"/>
        <v>44958</v>
      </c>
      <c r="L1210" s="5">
        <f t="shared" si="367"/>
        <v>2</v>
      </c>
      <c r="M1210" s="5">
        <f t="shared" si="368"/>
        <v>2023</v>
      </c>
      <c r="N1210" s="6">
        <v>150</v>
      </c>
      <c r="P1210" s="6">
        <f t="shared" si="343"/>
        <v>150</v>
      </c>
      <c r="Q1210" s="7">
        <f t="shared" si="344"/>
        <v>2177126.2500000009</v>
      </c>
      <c r="R1210" s="5" t="s">
        <v>91</v>
      </c>
    </row>
    <row r="1211" spans="1:19" hidden="1" x14ac:dyDescent="0.35">
      <c r="A1211" s="4">
        <v>44898</v>
      </c>
      <c r="B1211" s="5">
        <f t="shared" ref="B1211:B1220" si="369">MONTH(A1211)</f>
        <v>12</v>
      </c>
      <c r="C1211" s="5">
        <f t="shared" ref="C1211:C1220" si="370">YEAR(A1211)</f>
        <v>2022</v>
      </c>
      <c r="D1211" s="5" t="s">
        <v>1124</v>
      </c>
      <c r="E1211" s="1" t="s">
        <v>415</v>
      </c>
      <c r="F1211" s="1" t="s">
        <v>416</v>
      </c>
      <c r="G1211" s="90" t="s">
        <v>99</v>
      </c>
      <c r="H1211" s="5">
        <v>3</v>
      </c>
      <c r="I1211" s="5" t="s">
        <v>5</v>
      </c>
      <c r="J1211" s="5">
        <v>0</v>
      </c>
      <c r="K1211" s="4">
        <f t="shared" ref="K1211:K1214" si="371">A1211+J1211</f>
        <v>44898</v>
      </c>
      <c r="L1211" s="5">
        <f t="shared" ref="L1211:L1214" si="372">MONTH(K1211)</f>
        <v>12</v>
      </c>
      <c r="M1211" s="5">
        <f t="shared" ref="M1211:M1214" si="373">YEAR(K1211)</f>
        <v>2022</v>
      </c>
      <c r="N1211" s="6">
        <v>5412</v>
      </c>
      <c r="P1211" s="6">
        <f t="shared" si="343"/>
        <v>5412</v>
      </c>
      <c r="Q1211" s="7">
        <f t="shared" si="344"/>
        <v>2182538.2500000009</v>
      </c>
      <c r="R1211" s="5" t="s">
        <v>5</v>
      </c>
    </row>
    <row r="1212" spans="1:19" hidden="1" x14ac:dyDescent="0.35">
      <c r="A1212" s="4">
        <v>44898</v>
      </c>
      <c r="B1212" s="5">
        <f t="shared" si="369"/>
        <v>12</v>
      </c>
      <c r="C1212" s="5">
        <f t="shared" si="370"/>
        <v>2022</v>
      </c>
      <c r="D1212" s="5" t="s">
        <v>1124</v>
      </c>
      <c r="E1212" s="1" t="s">
        <v>415</v>
      </c>
      <c r="F1212" s="1" t="s">
        <v>416</v>
      </c>
      <c r="G1212" s="90" t="s">
        <v>997</v>
      </c>
      <c r="H1212" s="5">
        <v>3</v>
      </c>
      <c r="I1212" s="5" t="s">
        <v>5</v>
      </c>
      <c r="J1212" s="5">
        <v>0</v>
      </c>
      <c r="K1212" s="4">
        <f t="shared" si="371"/>
        <v>44898</v>
      </c>
      <c r="L1212" s="5">
        <f t="shared" si="372"/>
        <v>12</v>
      </c>
      <c r="M1212" s="5">
        <f t="shared" si="373"/>
        <v>2022</v>
      </c>
      <c r="N1212" s="6">
        <v>756</v>
      </c>
      <c r="P1212" s="6">
        <f t="shared" si="343"/>
        <v>756</v>
      </c>
      <c r="Q1212" s="7">
        <f t="shared" si="344"/>
        <v>2183294.2500000009</v>
      </c>
      <c r="R1212" s="5" t="s">
        <v>5</v>
      </c>
    </row>
    <row r="1213" spans="1:19" hidden="1" x14ac:dyDescent="0.35">
      <c r="A1213" s="4">
        <v>44898</v>
      </c>
      <c r="B1213" s="5">
        <f t="shared" si="369"/>
        <v>12</v>
      </c>
      <c r="C1213" s="5">
        <f t="shared" si="370"/>
        <v>2022</v>
      </c>
      <c r="D1213" s="5" t="s">
        <v>1124</v>
      </c>
      <c r="E1213" s="1" t="s">
        <v>415</v>
      </c>
      <c r="F1213" s="1" t="s">
        <v>416</v>
      </c>
      <c r="G1213" s="90" t="s">
        <v>1123</v>
      </c>
      <c r="H1213" s="5">
        <v>4</v>
      </c>
      <c r="I1213" s="5" t="s">
        <v>5</v>
      </c>
      <c r="J1213" s="5">
        <v>0</v>
      </c>
      <c r="K1213" s="4">
        <f t="shared" si="371"/>
        <v>44898</v>
      </c>
      <c r="L1213" s="5">
        <f t="shared" si="372"/>
        <v>12</v>
      </c>
      <c r="M1213" s="5">
        <f t="shared" si="373"/>
        <v>2022</v>
      </c>
      <c r="N1213" s="6">
        <v>1040</v>
      </c>
      <c r="P1213" s="6">
        <f t="shared" si="343"/>
        <v>1040</v>
      </c>
      <c r="Q1213" s="7">
        <f t="shared" si="344"/>
        <v>2184334.2500000009</v>
      </c>
      <c r="R1213" s="5" t="s">
        <v>5</v>
      </c>
    </row>
    <row r="1214" spans="1:19" hidden="1" x14ac:dyDescent="0.35">
      <c r="A1214" s="4">
        <v>44898</v>
      </c>
      <c r="B1214" s="5">
        <f t="shared" si="369"/>
        <v>12</v>
      </c>
      <c r="C1214" s="5">
        <f t="shared" si="370"/>
        <v>2022</v>
      </c>
      <c r="D1214" s="5" t="s">
        <v>1124</v>
      </c>
      <c r="E1214" s="1" t="s">
        <v>415</v>
      </c>
      <c r="F1214" s="1" t="s">
        <v>416</v>
      </c>
      <c r="G1214" s="90" t="s">
        <v>1119</v>
      </c>
      <c r="H1214" s="5">
        <v>3</v>
      </c>
      <c r="I1214" s="5" t="s">
        <v>5</v>
      </c>
      <c r="J1214" s="5">
        <v>0</v>
      </c>
      <c r="K1214" s="4">
        <f t="shared" si="371"/>
        <v>44898</v>
      </c>
      <c r="L1214" s="5">
        <f t="shared" si="372"/>
        <v>12</v>
      </c>
      <c r="M1214" s="5">
        <f t="shared" si="373"/>
        <v>2022</v>
      </c>
      <c r="N1214" s="6">
        <v>187.5</v>
      </c>
      <c r="P1214" s="6">
        <f t="shared" si="343"/>
        <v>187.5</v>
      </c>
      <c r="Q1214" s="7">
        <f t="shared" si="344"/>
        <v>2184521.7500000009</v>
      </c>
      <c r="R1214" s="5" t="s">
        <v>5</v>
      </c>
    </row>
    <row r="1215" spans="1:19" hidden="1" x14ac:dyDescent="0.35">
      <c r="A1215" s="4">
        <v>44900</v>
      </c>
      <c r="B1215" s="5">
        <f t="shared" si="369"/>
        <v>12</v>
      </c>
      <c r="C1215" s="5">
        <f t="shared" si="370"/>
        <v>2022</v>
      </c>
      <c r="D1215" s="5" t="s">
        <v>1125</v>
      </c>
      <c r="E1215" s="1" t="s">
        <v>645</v>
      </c>
      <c r="F1215" s="1" t="s">
        <v>646</v>
      </c>
      <c r="G1215" s="90" t="s">
        <v>1126</v>
      </c>
      <c r="H1215" s="5">
        <v>1</v>
      </c>
      <c r="I1215" s="5" t="s">
        <v>5</v>
      </c>
      <c r="J1215" s="5">
        <v>0</v>
      </c>
      <c r="K1215" s="4">
        <f t="shared" ref="K1215:K1223" si="374">A1215+J1215</f>
        <v>44900</v>
      </c>
      <c r="L1215" s="5">
        <f t="shared" ref="L1215:L1223" si="375">MONTH(K1215)</f>
        <v>12</v>
      </c>
      <c r="M1215" s="5">
        <f t="shared" ref="M1215:M1223" si="376">YEAR(K1215)</f>
        <v>2022</v>
      </c>
      <c r="N1215" s="6">
        <v>45</v>
      </c>
      <c r="O1215" s="6">
        <f t="shared" ref="O1215:O1216" si="377">-N1215</f>
        <v>-45</v>
      </c>
      <c r="P1215" s="6">
        <f t="shared" ref="P1215:P1278" si="378">SUM(N1215+O1215)</f>
        <v>0</v>
      </c>
      <c r="Q1215" s="7">
        <f t="shared" ref="Q1215:Q1278" si="379">SUM(Q1214+N1215)</f>
        <v>2184566.7500000009</v>
      </c>
      <c r="R1215" s="5" t="s">
        <v>5</v>
      </c>
      <c r="S1215" s="1" t="s">
        <v>1160</v>
      </c>
    </row>
    <row r="1216" spans="1:19" hidden="1" x14ac:dyDescent="0.35">
      <c r="A1216" s="4">
        <v>44900</v>
      </c>
      <c r="B1216" s="5">
        <f t="shared" si="369"/>
        <v>12</v>
      </c>
      <c r="C1216" s="5">
        <f t="shared" si="370"/>
        <v>2022</v>
      </c>
      <c r="D1216" s="5" t="s">
        <v>1125</v>
      </c>
      <c r="E1216" s="1" t="s">
        <v>645</v>
      </c>
      <c r="F1216" s="1" t="s">
        <v>646</v>
      </c>
      <c r="G1216" s="90" t="s">
        <v>1127</v>
      </c>
      <c r="H1216" s="5">
        <v>1</v>
      </c>
      <c r="I1216" s="5" t="s">
        <v>5</v>
      </c>
      <c r="J1216" s="5">
        <v>0</v>
      </c>
      <c r="K1216" s="4">
        <f t="shared" si="374"/>
        <v>44900</v>
      </c>
      <c r="L1216" s="5">
        <f t="shared" si="375"/>
        <v>12</v>
      </c>
      <c r="M1216" s="5">
        <f t="shared" si="376"/>
        <v>2022</v>
      </c>
      <c r="N1216" s="6">
        <v>48</v>
      </c>
      <c r="O1216" s="6">
        <f t="shared" si="377"/>
        <v>-48</v>
      </c>
      <c r="P1216" s="6">
        <f t="shared" si="378"/>
        <v>0</v>
      </c>
      <c r="Q1216" s="7">
        <f t="shared" si="379"/>
        <v>2184614.7500000009</v>
      </c>
      <c r="R1216" s="5" t="s">
        <v>5</v>
      </c>
      <c r="S1216" s="1" t="s">
        <v>1160</v>
      </c>
    </row>
    <row r="1217" spans="1:19" hidden="1" x14ac:dyDescent="0.35">
      <c r="A1217" s="4">
        <v>44901</v>
      </c>
      <c r="B1217" s="5">
        <f t="shared" si="369"/>
        <v>12</v>
      </c>
      <c r="C1217" s="5">
        <f t="shared" si="370"/>
        <v>2022</v>
      </c>
      <c r="D1217" s="5" t="s">
        <v>1128</v>
      </c>
      <c r="E1217" s="1" t="s">
        <v>482</v>
      </c>
      <c r="F1217" s="1" t="s">
        <v>499</v>
      </c>
      <c r="G1217" s="90" t="s">
        <v>725</v>
      </c>
      <c r="H1217" s="5">
        <v>1</v>
      </c>
      <c r="I1217" s="5" t="s">
        <v>5</v>
      </c>
      <c r="J1217" s="5">
        <v>0</v>
      </c>
      <c r="K1217" s="4">
        <f t="shared" si="374"/>
        <v>44901</v>
      </c>
      <c r="L1217" s="5">
        <f t="shared" si="375"/>
        <v>12</v>
      </c>
      <c r="M1217" s="5">
        <f t="shared" si="376"/>
        <v>2022</v>
      </c>
      <c r="N1217" s="6">
        <v>1936</v>
      </c>
      <c r="P1217" s="6">
        <f t="shared" si="378"/>
        <v>1936</v>
      </c>
      <c r="Q1217" s="7">
        <f t="shared" si="379"/>
        <v>2186550.7500000009</v>
      </c>
      <c r="R1217" s="5" t="s">
        <v>5</v>
      </c>
    </row>
    <row r="1218" spans="1:19" hidden="1" x14ac:dyDescent="0.35">
      <c r="A1218" s="4">
        <v>44901</v>
      </c>
      <c r="B1218" s="5">
        <f t="shared" si="369"/>
        <v>12</v>
      </c>
      <c r="C1218" s="5">
        <f t="shared" si="370"/>
        <v>2022</v>
      </c>
      <c r="D1218" s="5" t="s">
        <v>1128</v>
      </c>
      <c r="E1218" s="1" t="s">
        <v>482</v>
      </c>
      <c r="F1218" s="1" t="s">
        <v>499</v>
      </c>
      <c r="G1218" s="90" t="s">
        <v>663</v>
      </c>
      <c r="H1218" s="5">
        <v>3</v>
      </c>
      <c r="I1218" s="5" t="s">
        <v>5</v>
      </c>
      <c r="J1218" s="5">
        <v>0</v>
      </c>
      <c r="K1218" s="4">
        <f t="shared" si="374"/>
        <v>44901</v>
      </c>
      <c r="L1218" s="5">
        <f t="shared" si="375"/>
        <v>12</v>
      </c>
      <c r="M1218" s="5">
        <f t="shared" si="376"/>
        <v>2022</v>
      </c>
      <c r="N1218" s="6">
        <v>801</v>
      </c>
      <c r="P1218" s="6">
        <f t="shared" si="378"/>
        <v>801</v>
      </c>
      <c r="Q1218" s="7">
        <f t="shared" si="379"/>
        <v>2187351.7500000009</v>
      </c>
      <c r="R1218" s="5" t="s">
        <v>5</v>
      </c>
    </row>
    <row r="1219" spans="1:19" hidden="1" x14ac:dyDescent="0.35">
      <c r="A1219" s="4">
        <v>44901</v>
      </c>
      <c r="B1219" s="5">
        <f t="shared" si="369"/>
        <v>12</v>
      </c>
      <c r="C1219" s="5">
        <f t="shared" si="370"/>
        <v>2022</v>
      </c>
      <c r="D1219" s="5" t="s">
        <v>1128</v>
      </c>
      <c r="E1219" s="1" t="s">
        <v>482</v>
      </c>
      <c r="F1219" s="1" t="s">
        <v>499</v>
      </c>
      <c r="G1219" s="90" t="s">
        <v>46</v>
      </c>
      <c r="H1219" s="5">
        <v>1</v>
      </c>
      <c r="I1219" s="5" t="s">
        <v>5</v>
      </c>
      <c r="J1219" s="5">
        <v>0</v>
      </c>
      <c r="K1219" s="4">
        <f t="shared" si="374"/>
        <v>44901</v>
      </c>
      <c r="L1219" s="5">
        <f t="shared" si="375"/>
        <v>12</v>
      </c>
      <c r="M1219" s="5">
        <f t="shared" si="376"/>
        <v>2022</v>
      </c>
      <c r="N1219" s="6">
        <v>105</v>
      </c>
      <c r="P1219" s="6">
        <f t="shared" si="378"/>
        <v>105</v>
      </c>
      <c r="Q1219" s="7">
        <f t="shared" si="379"/>
        <v>2187456.7500000009</v>
      </c>
      <c r="R1219" s="5" t="s">
        <v>5</v>
      </c>
    </row>
    <row r="1220" spans="1:19" hidden="1" x14ac:dyDescent="0.35">
      <c r="A1220" s="4">
        <v>44901</v>
      </c>
      <c r="B1220" s="5">
        <f t="shared" si="369"/>
        <v>12</v>
      </c>
      <c r="C1220" s="5">
        <f t="shared" si="370"/>
        <v>2022</v>
      </c>
      <c r="D1220" s="5" t="s">
        <v>1128</v>
      </c>
      <c r="E1220" s="1" t="s">
        <v>482</v>
      </c>
      <c r="F1220" s="1" t="s">
        <v>499</v>
      </c>
      <c r="G1220" s="90" t="s">
        <v>809</v>
      </c>
      <c r="H1220" s="5">
        <v>1</v>
      </c>
      <c r="I1220" s="5" t="s">
        <v>5</v>
      </c>
      <c r="J1220" s="5">
        <v>0</v>
      </c>
      <c r="K1220" s="4">
        <f t="shared" si="374"/>
        <v>44901</v>
      </c>
      <c r="L1220" s="5">
        <f t="shared" si="375"/>
        <v>12</v>
      </c>
      <c r="M1220" s="5">
        <f t="shared" si="376"/>
        <v>2022</v>
      </c>
      <c r="N1220" s="6">
        <v>225</v>
      </c>
      <c r="P1220" s="6">
        <f t="shared" si="378"/>
        <v>225</v>
      </c>
      <c r="Q1220" s="7">
        <f t="shared" si="379"/>
        <v>2187681.7500000009</v>
      </c>
      <c r="R1220" s="5" t="s">
        <v>5</v>
      </c>
    </row>
    <row r="1221" spans="1:19" hidden="1" x14ac:dyDescent="0.35">
      <c r="A1221" s="4">
        <v>44902</v>
      </c>
      <c r="B1221" s="5">
        <f t="shared" ref="B1221:B1241" si="380">MONTH(A1221)</f>
        <v>12</v>
      </c>
      <c r="C1221" s="5">
        <f t="shared" ref="C1221:C1241" si="381">YEAR(A1221)</f>
        <v>2022</v>
      </c>
      <c r="D1221" s="5" t="s">
        <v>1129</v>
      </c>
      <c r="E1221" s="1" t="s">
        <v>645</v>
      </c>
      <c r="F1221" s="1" t="s">
        <v>646</v>
      </c>
      <c r="G1221" s="90" t="s">
        <v>99</v>
      </c>
      <c r="H1221" s="5">
        <v>1</v>
      </c>
      <c r="I1221" s="5" t="s">
        <v>5</v>
      </c>
      <c r="J1221" s="5">
        <v>0</v>
      </c>
      <c r="K1221" s="4">
        <f t="shared" si="374"/>
        <v>44902</v>
      </c>
      <c r="L1221" s="5">
        <f t="shared" si="375"/>
        <v>12</v>
      </c>
      <c r="M1221" s="5">
        <f t="shared" si="376"/>
        <v>2022</v>
      </c>
      <c r="N1221" s="6">
        <v>2024</v>
      </c>
      <c r="O1221" s="6">
        <f>-1500</f>
        <v>-1500</v>
      </c>
      <c r="P1221" s="6">
        <f t="shared" si="378"/>
        <v>524</v>
      </c>
      <c r="Q1221" s="7">
        <f t="shared" si="379"/>
        <v>2189705.7500000009</v>
      </c>
      <c r="R1221" s="5" t="s">
        <v>5</v>
      </c>
      <c r="S1221" s="1" t="s">
        <v>1225</v>
      </c>
    </row>
    <row r="1222" spans="1:19" hidden="1" x14ac:dyDescent="0.35">
      <c r="A1222" s="4">
        <v>44904</v>
      </c>
      <c r="B1222" s="5">
        <f t="shared" si="380"/>
        <v>12</v>
      </c>
      <c r="C1222" s="5">
        <f t="shared" si="381"/>
        <v>2022</v>
      </c>
      <c r="D1222" s="5" t="s">
        <v>1131</v>
      </c>
      <c r="E1222" s="1" t="s">
        <v>415</v>
      </c>
      <c r="F1222" s="1" t="s">
        <v>416</v>
      </c>
      <c r="G1222" s="90" t="s">
        <v>728</v>
      </c>
      <c r="H1222" s="5">
        <v>10</v>
      </c>
      <c r="I1222" s="5" t="s">
        <v>5</v>
      </c>
      <c r="J1222" s="5">
        <v>0</v>
      </c>
      <c r="K1222" s="4">
        <f t="shared" si="374"/>
        <v>44904</v>
      </c>
      <c r="L1222" s="5">
        <f t="shared" si="375"/>
        <v>12</v>
      </c>
      <c r="M1222" s="5">
        <f t="shared" si="376"/>
        <v>2022</v>
      </c>
      <c r="N1222" s="6">
        <v>18040</v>
      </c>
      <c r="P1222" s="6">
        <f t="shared" si="378"/>
        <v>18040</v>
      </c>
      <c r="Q1222" s="7">
        <f t="shared" si="379"/>
        <v>2207745.7500000009</v>
      </c>
      <c r="R1222" s="5" t="s">
        <v>5</v>
      </c>
    </row>
    <row r="1223" spans="1:19" hidden="1" x14ac:dyDescent="0.35">
      <c r="A1223" s="4">
        <v>44904</v>
      </c>
      <c r="B1223" s="5">
        <f t="shared" si="380"/>
        <v>12</v>
      </c>
      <c r="C1223" s="5">
        <f t="shared" si="381"/>
        <v>2022</v>
      </c>
      <c r="D1223" s="5" t="s">
        <v>1131</v>
      </c>
      <c r="E1223" s="1" t="s">
        <v>415</v>
      </c>
      <c r="F1223" s="1" t="s">
        <v>416</v>
      </c>
      <c r="G1223" s="90" t="s">
        <v>725</v>
      </c>
      <c r="H1223" s="5">
        <v>5</v>
      </c>
      <c r="I1223" s="5" t="s">
        <v>5</v>
      </c>
      <c r="J1223" s="5">
        <v>0</v>
      </c>
      <c r="K1223" s="4">
        <f t="shared" si="374"/>
        <v>44904</v>
      </c>
      <c r="L1223" s="5">
        <f t="shared" si="375"/>
        <v>12</v>
      </c>
      <c r="M1223" s="5">
        <f t="shared" si="376"/>
        <v>2022</v>
      </c>
      <c r="N1223" s="6">
        <v>9020</v>
      </c>
      <c r="P1223" s="6">
        <f t="shared" si="378"/>
        <v>9020</v>
      </c>
      <c r="Q1223" s="7">
        <f t="shared" si="379"/>
        <v>2216765.7500000009</v>
      </c>
      <c r="R1223" s="5" t="s">
        <v>5</v>
      </c>
    </row>
    <row r="1224" spans="1:19" hidden="1" x14ac:dyDescent="0.35">
      <c r="A1224" s="4">
        <v>44904</v>
      </c>
      <c r="B1224" s="5">
        <f t="shared" si="380"/>
        <v>12</v>
      </c>
      <c r="C1224" s="5">
        <f t="shared" si="381"/>
        <v>2022</v>
      </c>
      <c r="D1224" s="5" t="s">
        <v>1131</v>
      </c>
      <c r="E1224" s="1" t="s">
        <v>415</v>
      </c>
      <c r="F1224" s="1" t="s">
        <v>416</v>
      </c>
      <c r="G1224" s="90" t="s">
        <v>997</v>
      </c>
      <c r="H1224" s="5">
        <v>51</v>
      </c>
      <c r="I1224" s="5" t="s">
        <v>5</v>
      </c>
      <c r="J1224" s="5">
        <v>0</v>
      </c>
      <c r="K1224" s="4">
        <f t="shared" ref="K1224:K1287" si="382">A1224+J1224</f>
        <v>44904</v>
      </c>
      <c r="L1224" s="5">
        <f t="shared" ref="L1224:L1225" si="383">MONTH(K1224)</f>
        <v>12</v>
      </c>
      <c r="M1224" s="5">
        <f t="shared" ref="M1224:M1225" si="384">YEAR(K1224)</f>
        <v>2022</v>
      </c>
      <c r="N1224" s="6">
        <v>12852</v>
      </c>
      <c r="P1224" s="6">
        <f t="shared" si="378"/>
        <v>12852</v>
      </c>
      <c r="Q1224" s="7">
        <f t="shared" si="379"/>
        <v>2229617.7500000009</v>
      </c>
      <c r="R1224" s="5" t="s">
        <v>5</v>
      </c>
    </row>
    <row r="1225" spans="1:19" hidden="1" x14ac:dyDescent="0.35">
      <c r="A1225" s="4">
        <v>44904</v>
      </c>
      <c r="B1225" s="5">
        <f t="shared" si="380"/>
        <v>12</v>
      </c>
      <c r="C1225" s="5">
        <f t="shared" si="381"/>
        <v>2022</v>
      </c>
      <c r="D1225" s="5" t="s">
        <v>1131</v>
      </c>
      <c r="E1225" s="1" t="s">
        <v>415</v>
      </c>
      <c r="F1225" s="1" t="s">
        <v>416</v>
      </c>
      <c r="G1225" s="90" t="s">
        <v>998</v>
      </c>
      <c r="H1225" s="5">
        <v>2</v>
      </c>
      <c r="I1225" s="5" t="s">
        <v>5</v>
      </c>
      <c r="J1225" s="5">
        <v>0</v>
      </c>
      <c r="K1225" s="4">
        <f t="shared" si="382"/>
        <v>44904</v>
      </c>
      <c r="L1225" s="5">
        <f t="shared" si="383"/>
        <v>12</v>
      </c>
      <c r="M1225" s="5">
        <f t="shared" si="384"/>
        <v>2022</v>
      </c>
      <c r="N1225" s="6">
        <v>585</v>
      </c>
      <c r="P1225" s="6">
        <f t="shared" si="378"/>
        <v>585</v>
      </c>
      <c r="Q1225" s="7">
        <f t="shared" si="379"/>
        <v>2230202.7500000009</v>
      </c>
      <c r="R1225" s="5" t="s">
        <v>5</v>
      </c>
    </row>
    <row r="1226" spans="1:19" hidden="1" x14ac:dyDescent="0.35">
      <c r="A1226" s="4">
        <v>44904</v>
      </c>
      <c r="B1226" s="5">
        <f t="shared" si="380"/>
        <v>12</v>
      </c>
      <c r="C1226" s="5">
        <f t="shared" si="381"/>
        <v>2022</v>
      </c>
      <c r="D1226" s="5" t="s">
        <v>1131</v>
      </c>
      <c r="E1226" s="1" t="s">
        <v>415</v>
      </c>
      <c r="F1226" s="1" t="s">
        <v>416</v>
      </c>
      <c r="G1226" s="90" t="s">
        <v>1130</v>
      </c>
      <c r="H1226" s="5">
        <v>20</v>
      </c>
      <c r="I1226" s="5" t="s">
        <v>5</v>
      </c>
      <c r="J1226" s="5">
        <v>0</v>
      </c>
      <c r="K1226" s="4">
        <f t="shared" si="382"/>
        <v>44904</v>
      </c>
      <c r="L1226" s="5">
        <f t="shared" ref="L1226:L1289" si="385">MONTH(K1226)</f>
        <v>12</v>
      </c>
      <c r="M1226" s="5">
        <f t="shared" ref="M1226:M1289" si="386">YEAR(K1226)</f>
        <v>2022</v>
      </c>
      <c r="N1226" s="6">
        <v>5200</v>
      </c>
      <c r="P1226" s="6">
        <f t="shared" si="378"/>
        <v>5200</v>
      </c>
      <c r="Q1226" s="7">
        <f t="shared" si="379"/>
        <v>2235402.7500000009</v>
      </c>
      <c r="R1226" s="5" t="s">
        <v>5</v>
      </c>
    </row>
    <row r="1227" spans="1:19" hidden="1" x14ac:dyDescent="0.35">
      <c r="A1227" s="4">
        <v>44904</v>
      </c>
      <c r="B1227" s="5">
        <f t="shared" si="380"/>
        <v>12</v>
      </c>
      <c r="C1227" s="5">
        <f t="shared" si="381"/>
        <v>2022</v>
      </c>
      <c r="D1227" s="5" t="s">
        <v>1131</v>
      </c>
      <c r="E1227" s="1" t="s">
        <v>415</v>
      </c>
      <c r="F1227" s="1" t="s">
        <v>416</v>
      </c>
      <c r="G1227" s="90" t="s">
        <v>66</v>
      </c>
      <c r="H1227" s="5">
        <v>15</v>
      </c>
      <c r="I1227" s="5" t="s">
        <v>5</v>
      </c>
      <c r="J1227" s="5">
        <v>0</v>
      </c>
      <c r="K1227" s="4">
        <f t="shared" si="382"/>
        <v>44904</v>
      </c>
      <c r="L1227" s="5">
        <f t="shared" si="385"/>
        <v>12</v>
      </c>
      <c r="M1227" s="5">
        <f t="shared" si="386"/>
        <v>2022</v>
      </c>
      <c r="N1227" s="6">
        <v>937.5</v>
      </c>
      <c r="P1227" s="6">
        <f t="shared" si="378"/>
        <v>937.5</v>
      </c>
      <c r="Q1227" s="7">
        <f t="shared" si="379"/>
        <v>2236340.2500000009</v>
      </c>
      <c r="R1227" s="5" t="s">
        <v>5</v>
      </c>
    </row>
    <row r="1228" spans="1:19" hidden="1" x14ac:dyDescent="0.35">
      <c r="A1228" s="4">
        <v>44904</v>
      </c>
      <c r="B1228" s="5">
        <f t="shared" si="380"/>
        <v>12</v>
      </c>
      <c r="C1228" s="5">
        <f t="shared" si="381"/>
        <v>2022</v>
      </c>
      <c r="D1228" s="5" t="s">
        <v>1131</v>
      </c>
      <c r="E1228" s="1" t="s">
        <v>415</v>
      </c>
      <c r="F1228" s="1" t="s">
        <v>416</v>
      </c>
      <c r="G1228" s="90" t="s">
        <v>999</v>
      </c>
      <c r="H1228" s="5">
        <v>2</v>
      </c>
      <c r="I1228" s="5" t="s">
        <v>5</v>
      </c>
      <c r="J1228" s="5">
        <v>0</v>
      </c>
      <c r="K1228" s="4">
        <f t="shared" si="382"/>
        <v>44904</v>
      </c>
      <c r="L1228" s="5">
        <f t="shared" si="385"/>
        <v>12</v>
      </c>
      <c r="M1228" s="5">
        <f t="shared" si="386"/>
        <v>2022</v>
      </c>
      <c r="N1228" s="6">
        <v>2000</v>
      </c>
      <c r="P1228" s="6">
        <f t="shared" si="378"/>
        <v>2000</v>
      </c>
      <c r="Q1228" s="7">
        <f t="shared" si="379"/>
        <v>2238340.2500000009</v>
      </c>
      <c r="R1228" s="5" t="s">
        <v>5</v>
      </c>
    </row>
    <row r="1229" spans="1:19" hidden="1" x14ac:dyDescent="0.35">
      <c r="A1229" s="4">
        <v>44904</v>
      </c>
      <c r="B1229" s="5">
        <f t="shared" si="380"/>
        <v>12</v>
      </c>
      <c r="C1229" s="5">
        <f t="shared" si="381"/>
        <v>2022</v>
      </c>
      <c r="D1229" s="5" t="s">
        <v>1131</v>
      </c>
      <c r="E1229" s="1" t="s">
        <v>415</v>
      </c>
      <c r="F1229" s="1" t="s">
        <v>416</v>
      </c>
      <c r="G1229" s="90" t="s">
        <v>1083</v>
      </c>
      <c r="H1229" s="5">
        <v>6</v>
      </c>
      <c r="I1229" s="5" t="s">
        <v>5</v>
      </c>
      <c r="J1229" s="5">
        <v>0</v>
      </c>
      <c r="K1229" s="4">
        <f t="shared" si="382"/>
        <v>44904</v>
      </c>
      <c r="L1229" s="5">
        <f t="shared" si="385"/>
        <v>12</v>
      </c>
      <c r="M1229" s="5">
        <f t="shared" si="386"/>
        <v>2022</v>
      </c>
      <c r="N1229" s="6">
        <v>453.59999999999997</v>
      </c>
      <c r="P1229" s="6">
        <f t="shared" si="378"/>
        <v>453.59999999999997</v>
      </c>
      <c r="Q1229" s="7">
        <f t="shared" si="379"/>
        <v>2238793.850000001</v>
      </c>
      <c r="R1229" s="5" t="s">
        <v>5</v>
      </c>
    </row>
    <row r="1230" spans="1:19" hidden="1" x14ac:dyDescent="0.35">
      <c r="A1230" s="4">
        <v>44908</v>
      </c>
      <c r="B1230" s="5">
        <f t="shared" si="380"/>
        <v>12</v>
      </c>
      <c r="C1230" s="5">
        <f t="shared" si="381"/>
        <v>2022</v>
      </c>
      <c r="D1230" s="5" t="s">
        <v>1132</v>
      </c>
      <c r="E1230" s="1" t="s">
        <v>482</v>
      </c>
      <c r="F1230" s="1" t="s">
        <v>499</v>
      </c>
      <c r="G1230" s="90" t="s">
        <v>725</v>
      </c>
      <c r="H1230" s="5">
        <v>1</v>
      </c>
      <c r="I1230" s="5" t="s">
        <v>5</v>
      </c>
      <c r="J1230" s="5">
        <v>0</v>
      </c>
      <c r="K1230" s="4">
        <f t="shared" si="382"/>
        <v>44908</v>
      </c>
      <c r="L1230" s="5">
        <f t="shared" si="385"/>
        <v>12</v>
      </c>
      <c r="M1230" s="5">
        <f t="shared" si="386"/>
        <v>2022</v>
      </c>
      <c r="N1230" s="6">
        <v>1936</v>
      </c>
      <c r="P1230" s="6">
        <f t="shared" si="378"/>
        <v>1936</v>
      </c>
      <c r="Q1230" s="7">
        <f t="shared" si="379"/>
        <v>2240729.850000001</v>
      </c>
      <c r="R1230" s="5" t="s">
        <v>5</v>
      </c>
    </row>
    <row r="1231" spans="1:19" hidden="1" x14ac:dyDescent="0.35">
      <c r="A1231" s="4">
        <v>44908</v>
      </c>
      <c r="B1231" s="5">
        <f t="shared" si="380"/>
        <v>12</v>
      </c>
      <c r="C1231" s="5">
        <f t="shared" si="381"/>
        <v>2022</v>
      </c>
      <c r="D1231" s="5" t="s">
        <v>1132</v>
      </c>
      <c r="E1231" s="1" t="s">
        <v>482</v>
      </c>
      <c r="F1231" s="1" t="s">
        <v>499</v>
      </c>
      <c r="G1231" s="90" t="s">
        <v>663</v>
      </c>
      <c r="H1231" s="5">
        <v>3</v>
      </c>
      <c r="I1231" s="5" t="s">
        <v>5</v>
      </c>
      <c r="J1231" s="5">
        <v>0</v>
      </c>
      <c r="K1231" s="4">
        <f t="shared" si="382"/>
        <v>44908</v>
      </c>
      <c r="L1231" s="5">
        <f t="shared" si="385"/>
        <v>12</v>
      </c>
      <c r="M1231" s="5">
        <f t="shared" si="386"/>
        <v>2022</v>
      </c>
      <c r="N1231" s="6">
        <v>801</v>
      </c>
      <c r="P1231" s="6">
        <f t="shared" si="378"/>
        <v>801</v>
      </c>
      <c r="Q1231" s="7">
        <f t="shared" si="379"/>
        <v>2241530.850000001</v>
      </c>
      <c r="R1231" s="5" t="s">
        <v>5</v>
      </c>
    </row>
    <row r="1232" spans="1:19" hidden="1" x14ac:dyDescent="0.35">
      <c r="A1232" s="4">
        <v>44908</v>
      </c>
      <c r="B1232" s="5">
        <f t="shared" si="380"/>
        <v>12</v>
      </c>
      <c r="C1232" s="5">
        <f t="shared" si="381"/>
        <v>2022</v>
      </c>
      <c r="D1232" s="5" t="s">
        <v>1132</v>
      </c>
      <c r="E1232" s="1" t="s">
        <v>482</v>
      </c>
      <c r="F1232" s="1" t="s">
        <v>499</v>
      </c>
      <c r="G1232" s="90" t="s">
        <v>46</v>
      </c>
      <c r="H1232" s="5">
        <v>1</v>
      </c>
      <c r="I1232" s="5" t="s">
        <v>5</v>
      </c>
      <c r="J1232" s="5">
        <v>0</v>
      </c>
      <c r="K1232" s="4">
        <f t="shared" si="382"/>
        <v>44908</v>
      </c>
      <c r="L1232" s="5">
        <f t="shared" si="385"/>
        <v>12</v>
      </c>
      <c r="M1232" s="5">
        <f t="shared" si="386"/>
        <v>2022</v>
      </c>
      <c r="N1232" s="6">
        <v>105</v>
      </c>
      <c r="P1232" s="6">
        <f t="shared" si="378"/>
        <v>105</v>
      </c>
      <c r="Q1232" s="7">
        <f t="shared" si="379"/>
        <v>2241635.850000001</v>
      </c>
      <c r="R1232" s="5" t="s">
        <v>5</v>
      </c>
    </row>
    <row r="1233" spans="1:19" hidden="1" x14ac:dyDescent="0.35">
      <c r="A1233" s="4" t="s">
        <v>1133</v>
      </c>
      <c r="B1233" s="5">
        <f t="shared" si="380"/>
        <v>12</v>
      </c>
      <c r="C1233" s="5">
        <f t="shared" si="381"/>
        <v>2022</v>
      </c>
      <c r="D1233" s="5" t="s">
        <v>1134</v>
      </c>
      <c r="E1233" s="1" t="s">
        <v>794</v>
      </c>
      <c r="F1233" s="1" t="s">
        <v>793</v>
      </c>
      <c r="G1233" s="90" t="s">
        <v>725</v>
      </c>
      <c r="H1233" s="5">
        <v>1</v>
      </c>
      <c r="I1233" s="5" t="s">
        <v>5</v>
      </c>
      <c r="J1233" s="5">
        <v>0</v>
      </c>
      <c r="K1233" s="4">
        <f t="shared" si="382"/>
        <v>44909</v>
      </c>
      <c r="L1233" s="5">
        <f t="shared" si="385"/>
        <v>12</v>
      </c>
      <c r="M1233" s="5">
        <f t="shared" si="386"/>
        <v>2022</v>
      </c>
      <c r="N1233" s="6">
        <v>1958</v>
      </c>
      <c r="O1233" s="6">
        <f t="shared" ref="O1233:O1234" si="387">-N1233</f>
        <v>-1958</v>
      </c>
      <c r="P1233" s="6">
        <f t="shared" si="378"/>
        <v>0</v>
      </c>
      <c r="Q1233" s="7">
        <f t="shared" si="379"/>
        <v>2243593.850000001</v>
      </c>
      <c r="R1233" s="5" t="s">
        <v>5</v>
      </c>
      <c r="S1233" s="1" t="s">
        <v>1155</v>
      </c>
    </row>
    <row r="1234" spans="1:19" hidden="1" x14ac:dyDescent="0.35">
      <c r="A1234" s="4" t="s">
        <v>1133</v>
      </c>
      <c r="B1234" s="5">
        <f t="shared" si="380"/>
        <v>12</v>
      </c>
      <c r="C1234" s="5">
        <f t="shared" si="381"/>
        <v>2022</v>
      </c>
      <c r="D1234" s="5" t="s">
        <v>1134</v>
      </c>
      <c r="E1234" s="1" t="s">
        <v>794</v>
      </c>
      <c r="F1234" s="1" t="s">
        <v>793</v>
      </c>
      <c r="G1234" s="90" t="s">
        <v>954</v>
      </c>
      <c r="H1234" s="5">
        <v>1</v>
      </c>
      <c r="I1234" s="5" t="s">
        <v>5</v>
      </c>
      <c r="J1234" s="5">
        <v>0</v>
      </c>
      <c r="K1234" s="4">
        <f t="shared" si="382"/>
        <v>44909</v>
      </c>
      <c r="L1234" s="5">
        <f t="shared" si="385"/>
        <v>12</v>
      </c>
      <c r="M1234" s="5">
        <f t="shared" si="386"/>
        <v>2022</v>
      </c>
      <c r="N1234" s="6">
        <v>105</v>
      </c>
      <c r="O1234" s="6">
        <f t="shared" si="387"/>
        <v>-105</v>
      </c>
      <c r="P1234" s="6">
        <f t="shared" si="378"/>
        <v>0</v>
      </c>
      <c r="Q1234" s="7">
        <f t="shared" si="379"/>
        <v>2243698.850000001</v>
      </c>
      <c r="R1234" s="5" t="s">
        <v>5</v>
      </c>
      <c r="S1234" s="1" t="s">
        <v>1155</v>
      </c>
    </row>
    <row r="1235" spans="1:19" hidden="1" x14ac:dyDescent="0.35">
      <c r="A1235" s="4">
        <v>44917</v>
      </c>
      <c r="B1235" s="5">
        <f t="shared" si="380"/>
        <v>12</v>
      </c>
      <c r="C1235" s="5">
        <f t="shared" si="381"/>
        <v>2022</v>
      </c>
      <c r="D1235" s="5" t="s">
        <v>1136</v>
      </c>
      <c r="E1235" s="1" t="s">
        <v>415</v>
      </c>
      <c r="F1235" s="1" t="s">
        <v>416</v>
      </c>
      <c r="G1235" s="90" t="s">
        <v>728</v>
      </c>
      <c r="H1235" s="5">
        <v>9</v>
      </c>
      <c r="I1235" s="5" t="s">
        <v>5</v>
      </c>
      <c r="J1235" s="5">
        <v>0</v>
      </c>
      <c r="K1235" s="4">
        <f t="shared" si="382"/>
        <v>44917</v>
      </c>
      <c r="L1235" s="5">
        <f t="shared" si="385"/>
        <v>12</v>
      </c>
      <c r="M1235" s="5">
        <f t="shared" si="386"/>
        <v>2022</v>
      </c>
      <c r="N1235" s="6">
        <v>16236</v>
      </c>
      <c r="P1235" s="6">
        <f t="shared" si="378"/>
        <v>16236</v>
      </c>
      <c r="Q1235" s="7">
        <f t="shared" si="379"/>
        <v>2259934.850000001</v>
      </c>
      <c r="R1235" s="5" t="s">
        <v>5</v>
      </c>
    </row>
    <row r="1236" spans="1:19" hidden="1" x14ac:dyDescent="0.35">
      <c r="A1236" s="4">
        <v>44917</v>
      </c>
      <c r="B1236" s="5">
        <f t="shared" si="380"/>
        <v>12</v>
      </c>
      <c r="C1236" s="5">
        <f t="shared" si="381"/>
        <v>2022</v>
      </c>
      <c r="D1236" s="5" t="s">
        <v>1136</v>
      </c>
      <c r="E1236" s="1" t="s">
        <v>415</v>
      </c>
      <c r="F1236" s="1" t="s">
        <v>416</v>
      </c>
      <c r="G1236" s="90" t="s">
        <v>725</v>
      </c>
      <c r="H1236" s="5">
        <v>6</v>
      </c>
      <c r="I1236" s="5" t="s">
        <v>5</v>
      </c>
      <c r="J1236" s="5">
        <v>0</v>
      </c>
      <c r="K1236" s="4">
        <f t="shared" si="382"/>
        <v>44917</v>
      </c>
      <c r="L1236" s="5">
        <f t="shared" si="385"/>
        <v>12</v>
      </c>
      <c r="M1236" s="5">
        <f t="shared" si="386"/>
        <v>2022</v>
      </c>
      <c r="N1236" s="6">
        <v>10824</v>
      </c>
      <c r="P1236" s="6">
        <f t="shared" si="378"/>
        <v>10824</v>
      </c>
      <c r="Q1236" s="7">
        <f t="shared" si="379"/>
        <v>2270758.850000001</v>
      </c>
      <c r="R1236" s="5" t="s">
        <v>5</v>
      </c>
    </row>
    <row r="1237" spans="1:19" hidden="1" x14ac:dyDescent="0.35">
      <c r="A1237" s="4">
        <v>44917</v>
      </c>
      <c r="B1237" s="5">
        <f t="shared" si="380"/>
        <v>12</v>
      </c>
      <c r="C1237" s="5">
        <f t="shared" si="381"/>
        <v>2022</v>
      </c>
      <c r="D1237" s="5" t="s">
        <v>1136</v>
      </c>
      <c r="E1237" s="1" t="s">
        <v>415</v>
      </c>
      <c r="F1237" s="1" t="s">
        <v>416</v>
      </c>
      <c r="G1237" s="90" t="s">
        <v>997</v>
      </c>
      <c r="H1237" s="5">
        <v>42</v>
      </c>
      <c r="I1237" s="5" t="s">
        <v>5</v>
      </c>
      <c r="J1237" s="5">
        <v>0</v>
      </c>
      <c r="K1237" s="4">
        <f t="shared" si="382"/>
        <v>44917</v>
      </c>
      <c r="L1237" s="5">
        <f t="shared" si="385"/>
        <v>12</v>
      </c>
      <c r="M1237" s="5">
        <f t="shared" si="386"/>
        <v>2022</v>
      </c>
      <c r="N1237" s="6">
        <v>10584</v>
      </c>
      <c r="P1237" s="6">
        <f t="shared" si="378"/>
        <v>10584</v>
      </c>
      <c r="Q1237" s="7">
        <f t="shared" si="379"/>
        <v>2281342.850000001</v>
      </c>
      <c r="R1237" s="5" t="s">
        <v>5</v>
      </c>
    </row>
    <row r="1238" spans="1:19" hidden="1" x14ac:dyDescent="0.35">
      <c r="A1238" s="4">
        <v>44917</v>
      </c>
      <c r="B1238" s="5">
        <f t="shared" si="380"/>
        <v>12</v>
      </c>
      <c r="C1238" s="5">
        <f t="shared" si="381"/>
        <v>2022</v>
      </c>
      <c r="D1238" s="5" t="s">
        <v>1136</v>
      </c>
      <c r="E1238" s="1" t="s">
        <v>415</v>
      </c>
      <c r="F1238" s="1" t="s">
        <v>416</v>
      </c>
      <c r="G1238" s="90" t="s">
        <v>1130</v>
      </c>
      <c r="H1238" s="5">
        <v>20</v>
      </c>
      <c r="I1238" s="5" t="s">
        <v>5</v>
      </c>
      <c r="J1238" s="5">
        <v>0</v>
      </c>
      <c r="K1238" s="4">
        <f t="shared" si="382"/>
        <v>44917</v>
      </c>
      <c r="L1238" s="5">
        <f t="shared" si="385"/>
        <v>12</v>
      </c>
      <c r="M1238" s="5">
        <f t="shared" si="386"/>
        <v>2022</v>
      </c>
      <c r="N1238" s="6">
        <v>5200</v>
      </c>
      <c r="P1238" s="6">
        <f t="shared" si="378"/>
        <v>5200</v>
      </c>
      <c r="Q1238" s="7">
        <f t="shared" si="379"/>
        <v>2286542.850000001</v>
      </c>
      <c r="R1238" s="5" t="s">
        <v>5</v>
      </c>
    </row>
    <row r="1239" spans="1:19" hidden="1" x14ac:dyDescent="0.35">
      <c r="A1239" s="4">
        <v>44917</v>
      </c>
      <c r="B1239" s="5">
        <f t="shared" si="380"/>
        <v>12</v>
      </c>
      <c r="C1239" s="5">
        <f t="shared" si="381"/>
        <v>2022</v>
      </c>
      <c r="D1239" s="5" t="s">
        <v>1136</v>
      </c>
      <c r="E1239" s="1" t="s">
        <v>415</v>
      </c>
      <c r="F1239" s="1" t="s">
        <v>416</v>
      </c>
      <c r="G1239" s="90" t="s">
        <v>66</v>
      </c>
      <c r="H1239" s="5">
        <v>15</v>
      </c>
      <c r="I1239" s="5" t="s">
        <v>5</v>
      </c>
      <c r="J1239" s="5">
        <v>0</v>
      </c>
      <c r="K1239" s="4">
        <f t="shared" si="382"/>
        <v>44917</v>
      </c>
      <c r="L1239" s="5">
        <f t="shared" si="385"/>
        <v>12</v>
      </c>
      <c r="M1239" s="5">
        <f t="shared" si="386"/>
        <v>2022</v>
      </c>
      <c r="N1239" s="6">
        <v>937.5</v>
      </c>
      <c r="P1239" s="6">
        <f t="shared" si="378"/>
        <v>937.5</v>
      </c>
      <c r="Q1239" s="7">
        <f t="shared" si="379"/>
        <v>2287480.350000001</v>
      </c>
      <c r="R1239" s="5" t="s">
        <v>5</v>
      </c>
    </row>
    <row r="1240" spans="1:19" hidden="1" x14ac:dyDescent="0.35">
      <c r="A1240" s="4">
        <v>44917</v>
      </c>
      <c r="B1240" s="5">
        <f t="shared" si="380"/>
        <v>12</v>
      </c>
      <c r="C1240" s="5">
        <f t="shared" si="381"/>
        <v>2022</v>
      </c>
      <c r="D1240" s="5" t="s">
        <v>1136</v>
      </c>
      <c r="E1240" s="1" t="s">
        <v>415</v>
      </c>
      <c r="F1240" s="1" t="s">
        <v>416</v>
      </c>
      <c r="G1240" s="90" t="s">
        <v>999</v>
      </c>
      <c r="H1240" s="5">
        <v>3</v>
      </c>
      <c r="I1240" s="5" t="s">
        <v>5</v>
      </c>
      <c r="J1240" s="5">
        <v>0</v>
      </c>
      <c r="K1240" s="4">
        <f t="shared" si="382"/>
        <v>44917</v>
      </c>
      <c r="L1240" s="5">
        <f t="shared" si="385"/>
        <v>12</v>
      </c>
      <c r="M1240" s="5">
        <f t="shared" si="386"/>
        <v>2022</v>
      </c>
      <c r="N1240" s="6">
        <v>3000</v>
      </c>
      <c r="P1240" s="6">
        <f t="shared" si="378"/>
        <v>3000</v>
      </c>
      <c r="Q1240" s="7">
        <f t="shared" si="379"/>
        <v>2290480.350000001</v>
      </c>
      <c r="R1240" s="5" t="s">
        <v>5</v>
      </c>
    </row>
    <row r="1241" spans="1:19" hidden="1" x14ac:dyDescent="0.35">
      <c r="A1241" s="4">
        <v>44917</v>
      </c>
      <c r="B1241" s="5">
        <f t="shared" si="380"/>
        <v>12</v>
      </c>
      <c r="C1241" s="5">
        <f t="shared" si="381"/>
        <v>2022</v>
      </c>
      <c r="D1241" s="5" t="s">
        <v>1136</v>
      </c>
      <c r="E1241" s="1" t="s">
        <v>415</v>
      </c>
      <c r="F1241" s="1" t="s">
        <v>416</v>
      </c>
      <c r="G1241" s="90" t="s">
        <v>954</v>
      </c>
      <c r="H1241" s="5">
        <v>8</v>
      </c>
      <c r="I1241" s="5" t="s">
        <v>5</v>
      </c>
      <c r="J1241" s="5">
        <v>0</v>
      </c>
      <c r="K1241" s="4">
        <f t="shared" si="382"/>
        <v>44917</v>
      </c>
      <c r="L1241" s="5">
        <f t="shared" si="385"/>
        <v>12</v>
      </c>
      <c r="M1241" s="5">
        <f t="shared" si="386"/>
        <v>2022</v>
      </c>
      <c r="N1241" s="6">
        <v>840</v>
      </c>
      <c r="P1241" s="6">
        <f t="shared" si="378"/>
        <v>840</v>
      </c>
      <c r="Q1241" s="7">
        <f t="shared" si="379"/>
        <v>2291320.350000001</v>
      </c>
      <c r="R1241" s="5" t="s">
        <v>5</v>
      </c>
    </row>
    <row r="1242" spans="1:19" hidden="1" x14ac:dyDescent="0.35">
      <c r="A1242" s="4">
        <v>44917</v>
      </c>
      <c r="B1242" s="5">
        <f t="shared" ref="B1242:B1254" si="388">MONTH(A1242)</f>
        <v>12</v>
      </c>
      <c r="C1242" s="5">
        <f t="shared" ref="C1242:C1254" si="389">YEAR(A1242)</f>
        <v>2022</v>
      </c>
      <c r="D1242" s="5" t="s">
        <v>1136</v>
      </c>
      <c r="E1242" s="1" t="s">
        <v>415</v>
      </c>
      <c r="F1242" s="1" t="s">
        <v>416</v>
      </c>
      <c r="G1242" s="90" t="s">
        <v>1135</v>
      </c>
      <c r="H1242" s="5">
        <v>1</v>
      </c>
      <c r="I1242" s="5" t="s">
        <v>5</v>
      </c>
      <c r="J1242" s="5">
        <v>0</v>
      </c>
      <c r="K1242" s="4">
        <f t="shared" si="382"/>
        <v>44917</v>
      </c>
      <c r="L1242" s="5">
        <f t="shared" si="385"/>
        <v>12</v>
      </c>
      <c r="M1242" s="5">
        <f t="shared" si="386"/>
        <v>2022</v>
      </c>
      <c r="N1242" s="6">
        <v>65</v>
      </c>
      <c r="P1242" s="6">
        <f t="shared" si="378"/>
        <v>65</v>
      </c>
      <c r="Q1242" s="7">
        <f t="shared" si="379"/>
        <v>2291385.350000001</v>
      </c>
      <c r="R1242" s="5" t="s">
        <v>5</v>
      </c>
    </row>
    <row r="1243" spans="1:19" hidden="1" x14ac:dyDescent="0.35">
      <c r="A1243" s="4">
        <v>44915</v>
      </c>
      <c r="B1243" s="5">
        <f t="shared" si="388"/>
        <v>12</v>
      </c>
      <c r="C1243" s="5">
        <f t="shared" si="389"/>
        <v>2022</v>
      </c>
      <c r="D1243" s="5" t="s">
        <v>1137</v>
      </c>
      <c r="E1243" s="1" t="s">
        <v>6</v>
      </c>
      <c r="F1243" s="1" t="s">
        <v>7</v>
      </c>
      <c r="G1243" s="90" t="s">
        <v>725</v>
      </c>
      <c r="H1243" s="5">
        <v>1</v>
      </c>
      <c r="I1243" s="5" t="s">
        <v>5</v>
      </c>
      <c r="J1243" s="5">
        <v>0</v>
      </c>
      <c r="K1243" s="4">
        <f t="shared" si="382"/>
        <v>44915</v>
      </c>
      <c r="L1243" s="5">
        <f t="shared" si="385"/>
        <v>12</v>
      </c>
      <c r="M1243" s="5">
        <f t="shared" si="386"/>
        <v>2022</v>
      </c>
      <c r="N1243" s="6">
        <v>1892</v>
      </c>
      <c r="O1243" s="6">
        <f>-N1243</f>
        <v>-1892</v>
      </c>
      <c r="P1243" s="6">
        <f t="shared" si="378"/>
        <v>0</v>
      </c>
      <c r="Q1243" s="7">
        <f t="shared" si="379"/>
        <v>2293277.350000001</v>
      </c>
      <c r="R1243" s="5" t="s">
        <v>5</v>
      </c>
      <c r="S1243" s="1" t="s">
        <v>1154</v>
      </c>
    </row>
    <row r="1244" spans="1:19" hidden="1" x14ac:dyDescent="0.35">
      <c r="A1244" s="4">
        <v>44915</v>
      </c>
      <c r="B1244" s="5">
        <f t="shared" si="388"/>
        <v>12</v>
      </c>
      <c r="C1244" s="5">
        <f t="shared" si="389"/>
        <v>2022</v>
      </c>
      <c r="D1244" s="5" t="s">
        <v>1137</v>
      </c>
      <c r="E1244" s="1" t="s">
        <v>6</v>
      </c>
      <c r="F1244" s="1" t="s">
        <v>7</v>
      </c>
      <c r="G1244" s="90" t="s">
        <v>997</v>
      </c>
      <c r="H1244" s="5">
        <v>4</v>
      </c>
      <c r="I1244" s="5" t="s">
        <v>5</v>
      </c>
      <c r="J1244" s="5">
        <v>0</v>
      </c>
      <c r="K1244" s="4">
        <f t="shared" si="382"/>
        <v>44915</v>
      </c>
      <c r="L1244" s="5">
        <f t="shared" si="385"/>
        <v>12</v>
      </c>
      <c r="M1244" s="5">
        <f t="shared" si="386"/>
        <v>2022</v>
      </c>
      <c r="N1244" s="6">
        <v>1020</v>
      </c>
      <c r="O1244" s="6">
        <f>-N1244</f>
        <v>-1020</v>
      </c>
      <c r="P1244" s="6">
        <f t="shared" si="378"/>
        <v>0</v>
      </c>
      <c r="Q1244" s="7">
        <f t="shared" si="379"/>
        <v>2294297.350000001</v>
      </c>
      <c r="R1244" s="5" t="s">
        <v>5</v>
      </c>
      <c r="S1244" s="1" t="s">
        <v>1154</v>
      </c>
    </row>
    <row r="1245" spans="1:19" hidden="1" x14ac:dyDescent="0.35">
      <c r="A1245" s="4">
        <v>44915</v>
      </c>
      <c r="B1245" s="5">
        <f t="shared" si="388"/>
        <v>12</v>
      </c>
      <c r="C1245" s="5">
        <f t="shared" si="389"/>
        <v>2022</v>
      </c>
      <c r="D1245" s="5" t="s">
        <v>1137</v>
      </c>
      <c r="E1245" s="1" t="s">
        <v>6</v>
      </c>
      <c r="F1245" s="1" t="s">
        <v>7</v>
      </c>
      <c r="G1245" s="90" t="s">
        <v>46</v>
      </c>
      <c r="H1245" s="5">
        <v>4</v>
      </c>
      <c r="I1245" s="5" t="s">
        <v>5</v>
      </c>
      <c r="J1245" s="5">
        <v>0</v>
      </c>
      <c r="K1245" s="4">
        <f t="shared" si="382"/>
        <v>44915</v>
      </c>
      <c r="L1245" s="5">
        <f t="shared" si="385"/>
        <v>12</v>
      </c>
      <c r="M1245" s="5">
        <f t="shared" si="386"/>
        <v>2022</v>
      </c>
      <c r="N1245" s="6">
        <v>420</v>
      </c>
      <c r="O1245" s="6">
        <f>-N1245</f>
        <v>-420</v>
      </c>
      <c r="P1245" s="6">
        <f t="shared" si="378"/>
        <v>0</v>
      </c>
      <c r="Q1245" s="7">
        <f t="shared" si="379"/>
        <v>2294717.350000001</v>
      </c>
      <c r="R1245" s="5" t="s">
        <v>5</v>
      </c>
      <c r="S1245" s="1" t="s">
        <v>1154</v>
      </c>
    </row>
    <row r="1246" spans="1:19" hidden="1" x14ac:dyDescent="0.35">
      <c r="A1246" s="4">
        <v>44917</v>
      </c>
      <c r="B1246" s="5">
        <f t="shared" si="388"/>
        <v>12</v>
      </c>
      <c r="C1246" s="5">
        <f t="shared" si="389"/>
        <v>2022</v>
      </c>
      <c r="D1246" s="5" t="s">
        <v>1139</v>
      </c>
      <c r="E1246" s="1" t="s">
        <v>645</v>
      </c>
      <c r="F1246" s="1" t="s">
        <v>646</v>
      </c>
      <c r="G1246" s="90" t="s">
        <v>1138</v>
      </c>
      <c r="H1246" s="5">
        <v>1</v>
      </c>
      <c r="I1246" s="5" t="s">
        <v>5</v>
      </c>
      <c r="J1246" s="5">
        <v>0</v>
      </c>
      <c r="K1246" s="4">
        <f t="shared" si="382"/>
        <v>44917</v>
      </c>
      <c r="L1246" s="5">
        <f t="shared" si="385"/>
        <v>12</v>
      </c>
      <c r="M1246" s="5">
        <f t="shared" si="386"/>
        <v>2022</v>
      </c>
      <c r="N1246" s="6">
        <v>50</v>
      </c>
      <c r="O1246" s="6">
        <f t="shared" ref="O1246" si="390">-N1246</f>
        <v>-50</v>
      </c>
      <c r="P1246" s="6">
        <f t="shared" si="378"/>
        <v>0</v>
      </c>
      <c r="Q1246" s="7">
        <f t="shared" si="379"/>
        <v>2294767.350000001</v>
      </c>
      <c r="R1246" s="5" t="s">
        <v>5</v>
      </c>
      <c r="S1246" s="1" t="s">
        <v>1224</v>
      </c>
    </row>
    <row r="1247" spans="1:19" x14ac:dyDescent="0.35">
      <c r="A1247" s="4" t="s">
        <v>1143</v>
      </c>
      <c r="B1247" s="5">
        <f t="shared" si="388"/>
        <v>12</v>
      </c>
      <c r="C1247" s="5">
        <f t="shared" si="389"/>
        <v>2022</v>
      </c>
      <c r="D1247" s="5" t="s">
        <v>1142</v>
      </c>
      <c r="E1247" s="1" t="s">
        <v>406</v>
      </c>
      <c r="F1247" s="1" t="s">
        <v>407</v>
      </c>
      <c r="G1247" s="90" t="s">
        <v>728</v>
      </c>
      <c r="H1247" s="5">
        <v>2</v>
      </c>
      <c r="I1247" s="5" t="s">
        <v>5</v>
      </c>
      <c r="J1247" s="5">
        <v>0</v>
      </c>
      <c r="K1247" s="4">
        <f t="shared" si="382"/>
        <v>44918</v>
      </c>
      <c r="L1247" s="5">
        <f t="shared" si="385"/>
        <v>12</v>
      </c>
      <c r="M1247" s="5">
        <f t="shared" si="386"/>
        <v>2022</v>
      </c>
      <c r="N1247" s="6">
        <v>3784</v>
      </c>
      <c r="O1247" s="6">
        <f>-1611.8</f>
        <v>-1611.8</v>
      </c>
      <c r="P1247" s="6">
        <f t="shared" si="378"/>
        <v>2172.1999999999998</v>
      </c>
      <c r="Q1247" s="7">
        <f t="shared" si="379"/>
        <v>2298551.350000001</v>
      </c>
      <c r="R1247" s="5" t="s">
        <v>5</v>
      </c>
      <c r="S1247" s="1" t="s">
        <v>1230</v>
      </c>
    </row>
    <row r="1248" spans="1:19" x14ac:dyDescent="0.35">
      <c r="A1248" s="4" t="s">
        <v>1143</v>
      </c>
      <c r="B1248" s="5">
        <f t="shared" si="388"/>
        <v>12</v>
      </c>
      <c r="C1248" s="5">
        <f t="shared" si="389"/>
        <v>2022</v>
      </c>
      <c r="D1248" s="5" t="s">
        <v>1142</v>
      </c>
      <c r="E1248" s="1" t="s">
        <v>406</v>
      </c>
      <c r="F1248" s="1" t="s">
        <v>407</v>
      </c>
      <c r="G1248" s="90" t="s">
        <v>1140</v>
      </c>
      <c r="H1248" s="5">
        <v>2</v>
      </c>
      <c r="I1248" s="5" t="s">
        <v>5</v>
      </c>
      <c r="J1248" s="5">
        <v>0</v>
      </c>
      <c r="K1248" s="4">
        <f t="shared" si="382"/>
        <v>44918</v>
      </c>
      <c r="L1248" s="5">
        <f t="shared" si="385"/>
        <v>12</v>
      </c>
      <c r="M1248" s="5">
        <f t="shared" si="386"/>
        <v>2022</v>
      </c>
      <c r="N1248" s="6">
        <v>939.6</v>
      </c>
      <c r="P1248" s="6">
        <f t="shared" si="378"/>
        <v>939.6</v>
      </c>
      <c r="Q1248" s="7">
        <f t="shared" si="379"/>
        <v>2299490.9500000011</v>
      </c>
      <c r="R1248" s="5" t="s">
        <v>5</v>
      </c>
    </row>
    <row r="1249" spans="1:19" x14ac:dyDescent="0.35">
      <c r="A1249" s="4" t="s">
        <v>1143</v>
      </c>
      <c r="B1249" s="5">
        <f t="shared" si="388"/>
        <v>12</v>
      </c>
      <c r="C1249" s="5">
        <f t="shared" si="389"/>
        <v>2022</v>
      </c>
      <c r="D1249" s="5" t="s">
        <v>1142</v>
      </c>
      <c r="E1249" s="1" t="s">
        <v>406</v>
      </c>
      <c r="F1249" s="1" t="s">
        <v>407</v>
      </c>
      <c r="G1249" s="90" t="s">
        <v>66</v>
      </c>
      <c r="H1249" s="5">
        <v>5</v>
      </c>
      <c r="I1249" s="5" t="s">
        <v>5</v>
      </c>
      <c r="J1249" s="5">
        <v>0</v>
      </c>
      <c r="K1249" s="4">
        <f t="shared" si="382"/>
        <v>44918</v>
      </c>
      <c r="L1249" s="5">
        <f t="shared" si="385"/>
        <v>12</v>
      </c>
      <c r="M1249" s="5">
        <f t="shared" si="386"/>
        <v>2022</v>
      </c>
      <c r="N1249" s="6">
        <v>312.5</v>
      </c>
      <c r="P1249" s="6">
        <f t="shared" si="378"/>
        <v>312.5</v>
      </c>
      <c r="Q1249" s="7">
        <f t="shared" si="379"/>
        <v>2299803.4500000011</v>
      </c>
      <c r="R1249" s="5" t="s">
        <v>5</v>
      </c>
    </row>
    <row r="1250" spans="1:19" x14ac:dyDescent="0.35">
      <c r="A1250" s="4" t="s">
        <v>1143</v>
      </c>
      <c r="B1250" s="5">
        <f t="shared" si="388"/>
        <v>12</v>
      </c>
      <c r="C1250" s="5">
        <f t="shared" si="389"/>
        <v>2022</v>
      </c>
      <c r="D1250" s="5" t="s">
        <v>1142</v>
      </c>
      <c r="E1250" s="1" t="s">
        <v>406</v>
      </c>
      <c r="F1250" s="1" t="s">
        <v>407</v>
      </c>
      <c r="G1250" s="90" t="s">
        <v>575</v>
      </c>
      <c r="H1250" s="5">
        <v>2</v>
      </c>
      <c r="I1250" s="5" t="s">
        <v>5</v>
      </c>
      <c r="J1250" s="5">
        <v>0</v>
      </c>
      <c r="K1250" s="4">
        <f t="shared" si="382"/>
        <v>44918</v>
      </c>
      <c r="L1250" s="5">
        <f t="shared" si="385"/>
        <v>12</v>
      </c>
      <c r="M1250" s="5">
        <f t="shared" si="386"/>
        <v>2022</v>
      </c>
      <c r="N1250" s="6">
        <v>210</v>
      </c>
      <c r="P1250" s="6">
        <f t="shared" si="378"/>
        <v>210</v>
      </c>
      <c r="Q1250" s="7">
        <f t="shared" si="379"/>
        <v>2300013.4500000011</v>
      </c>
      <c r="R1250" s="5" t="s">
        <v>5</v>
      </c>
    </row>
    <row r="1251" spans="1:19" x14ac:dyDescent="0.35">
      <c r="A1251" s="4" t="s">
        <v>1143</v>
      </c>
      <c r="B1251" s="5">
        <f t="shared" si="388"/>
        <v>12</v>
      </c>
      <c r="C1251" s="5">
        <f t="shared" si="389"/>
        <v>2022</v>
      </c>
      <c r="D1251" s="5" t="s">
        <v>1142</v>
      </c>
      <c r="E1251" s="1" t="s">
        <v>406</v>
      </c>
      <c r="F1251" s="1" t="s">
        <v>407</v>
      </c>
      <c r="G1251" s="90" t="s">
        <v>1141</v>
      </c>
      <c r="H1251" s="5">
        <v>1</v>
      </c>
      <c r="I1251" s="5" t="s">
        <v>5</v>
      </c>
      <c r="J1251" s="5">
        <v>0</v>
      </c>
      <c r="K1251" s="4">
        <f t="shared" si="382"/>
        <v>44918</v>
      </c>
      <c r="L1251" s="5">
        <f t="shared" si="385"/>
        <v>12</v>
      </c>
      <c r="M1251" s="5">
        <f t="shared" si="386"/>
        <v>2022</v>
      </c>
      <c r="N1251" s="6">
        <v>440</v>
      </c>
      <c r="P1251" s="6">
        <f t="shared" si="378"/>
        <v>440</v>
      </c>
      <c r="Q1251" s="7">
        <f t="shared" si="379"/>
        <v>2300453.4500000011</v>
      </c>
      <c r="R1251" s="5" t="s">
        <v>5</v>
      </c>
    </row>
    <row r="1252" spans="1:19" x14ac:dyDescent="0.35">
      <c r="A1252" s="4" t="s">
        <v>1143</v>
      </c>
      <c r="B1252" s="5">
        <f t="shared" si="388"/>
        <v>12</v>
      </c>
      <c r="C1252" s="5">
        <f t="shared" si="389"/>
        <v>2022</v>
      </c>
      <c r="D1252" s="5" t="s">
        <v>1142</v>
      </c>
      <c r="E1252" s="1" t="s">
        <v>406</v>
      </c>
      <c r="F1252" s="1" t="s">
        <v>407</v>
      </c>
      <c r="G1252" s="90" t="s">
        <v>298</v>
      </c>
      <c r="H1252" s="5">
        <v>1</v>
      </c>
      <c r="I1252" s="5" t="s">
        <v>5</v>
      </c>
      <c r="J1252" s="5">
        <v>0</v>
      </c>
      <c r="K1252" s="4">
        <f t="shared" si="382"/>
        <v>44918</v>
      </c>
      <c r="L1252" s="5">
        <f t="shared" si="385"/>
        <v>12</v>
      </c>
      <c r="M1252" s="5">
        <f t="shared" si="386"/>
        <v>2022</v>
      </c>
      <c r="N1252" s="6">
        <v>450</v>
      </c>
      <c r="P1252" s="6">
        <f t="shared" si="378"/>
        <v>450</v>
      </c>
      <c r="Q1252" s="7">
        <f t="shared" si="379"/>
        <v>2300903.4500000011</v>
      </c>
      <c r="R1252" s="5" t="s">
        <v>5</v>
      </c>
    </row>
    <row r="1253" spans="1:19" hidden="1" x14ac:dyDescent="0.35">
      <c r="A1253" s="4">
        <v>44919</v>
      </c>
      <c r="B1253" s="5">
        <f t="shared" si="388"/>
        <v>12</v>
      </c>
      <c r="C1253" s="5">
        <f t="shared" si="389"/>
        <v>2022</v>
      </c>
      <c r="D1253" s="5" t="s">
        <v>1144</v>
      </c>
      <c r="E1253" s="1" t="s">
        <v>482</v>
      </c>
      <c r="F1253" s="1" t="s">
        <v>499</v>
      </c>
      <c r="G1253" s="90" t="s">
        <v>725</v>
      </c>
      <c r="H1253" s="5">
        <v>1</v>
      </c>
      <c r="I1253" s="5" t="s">
        <v>5</v>
      </c>
      <c r="J1253" s="5">
        <v>0</v>
      </c>
      <c r="K1253" s="4">
        <f t="shared" si="382"/>
        <v>44919</v>
      </c>
      <c r="L1253" s="5">
        <f t="shared" si="385"/>
        <v>12</v>
      </c>
      <c r="M1253" s="5">
        <f t="shared" si="386"/>
        <v>2022</v>
      </c>
      <c r="N1253" s="6">
        <v>1936</v>
      </c>
      <c r="P1253" s="6">
        <f t="shared" si="378"/>
        <v>1936</v>
      </c>
      <c r="Q1253" s="7">
        <f t="shared" si="379"/>
        <v>2302839.4500000011</v>
      </c>
      <c r="R1253" s="5" t="s">
        <v>5</v>
      </c>
    </row>
    <row r="1254" spans="1:19" hidden="1" x14ac:dyDescent="0.35">
      <c r="A1254" s="4">
        <v>44919</v>
      </c>
      <c r="B1254" s="5">
        <f t="shared" si="388"/>
        <v>12</v>
      </c>
      <c r="C1254" s="5">
        <f t="shared" si="389"/>
        <v>2022</v>
      </c>
      <c r="D1254" s="5" t="s">
        <v>1144</v>
      </c>
      <c r="E1254" s="1" t="s">
        <v>482</v>
      </c>
      <c r="F1254" s="1" t="s">
        <v>499</v>
      </c>
      <c r="G1254" s="90" t="s">
        <v>663</v>
      </c>
      <c r="H1254" s="5">
        <v>3</v>
      </c>
      <c r="I1254" s="5" t="s">
        <v>5</v>
      </c>
      <c r="J1254" s="5">
        <v>0</v>
      </c>
      <c r="K1254" s="4">
        <f t="shared" si="382"/>
        <v>44919</v>
      </c>
      <c r="L1254" s="5">
        <f t="shared" si="385"/>
        <v>12</v>
      </c>
      <c r="M1254" s="5">
        <f t="shared" si="386"/>
        <v>2022</v>
      </c>
      <c r="N1254" s="6">
        <v>801</v>
      </c>
      <c r="P1254" s="6">
        <f t="shared" si="378"/>
        <v>801</v>
      </c>
      <c r="Q1254" s="7">
        <f t="shared" si="379"/>
        <v>2303640.4500000011</v>
      </c>
      <c r="R1254" s="5" t="s">
        <v>5</v>
      </c>
    </row>
    <row r="1255" spans="1:19" hidden="1" x14ac:dyDescent="0.35">
      <c r="A1255" s="4">
        <v>44919</v>
      </c>
      <c r="B1255" s="5">
        <f t="shared" ref="B1255" si="391">MONTH(A1255)</f>
        <v>12</v>
      </c>
      <c r="C1255" s="5">
        <f t="shared" ref="C1255" si="392">YEAR(A1255)</f>
        <v>2022</v>
      </c>
      <c r="D1255" s="5" t="s">
        <v>1144</v>
      </c>
      <c r="E1255" s="1" t="s">
        <v>482</v>
      </c>
      <c r="F1255" s="1" t="s">
        <v>499</v>
      </c>
      <c r="G1255" s="90" t="s">
        <v>46</v>
      </c>
      <c r="H1255" s="5">
        <v>1</v>
      </c>
      <c r="I1255" s="5" t="s">
        <v>5</v>
      </c>
      <c r="J1255" s="5">
        <v>0</v>
      </c>
      <c r="K1255" s="4">
        <f t="shared" si="382"/>
        <v>44919</v>
      </c>
      <c r="L1255" s="5">
        <f t="shared" si="385"/>
        <v>12</v>
      </c>
      <c r="M1255" s="5">
        <f t="shared" si="386"/>
        <v>2022</v>
      </c>
      <c r="N1255" s="6">
        <v>105</v>
      </c>
      <c r="P1255" s="6">
        <f t="shared" si="378"/>
        <v>105</v>
      </c>
      <c r="Q1255" s="7">
        <f t="shared" si="379"/>
        <v>2303745.4500000011</v>
      </c>
      <c r="R1255" s="5" t="s">
        <v>5</v>
      </c>
    </row>
    <row r="1256" spans="1:19" hidden="1" x14ac:dyDescent="0.35">
      <c r="A1256" s="4">
        <v>44922</v>
      </c>
      <c r="B1256" s="5">
        <f t="shared" ref="B1256:B1267" si="393">MONTH(A1256)</f>
        <v>12</v>
      </c>
      <c r="C1256" s="5">
        <f t="shared" ref="C1256:C1267" si="394">YEAR(A1256)</f>
        <v>2022</v>
      </c>
      <c r="D1256" s="5" t="s">
        <v>1146</v>
      </c>
      <c r="E1256" s="1" t="s">
        <v>63</v>
      </c>
      <c r="F1256" s="1" t="s">
        <v>64</v>
      </c>
      <c r="G1256" s="90" t="s">
        <v>731</v>
      </c>
      <c r="H1256" s="5">
        <v>6</v>
      </c>
      <c r="I1256" s="5" t="s">
        <v>50</v>
      </c>
      <c r="J1256" s="5">
        <v>120</v>
      </c>
      <c r="K1256" s="4">
        <f t="shared" si="382"/>
        <v>45042</v>
      </c>
      <c r="L1256" s="5">
        <f t="shared" si="385"/>
        <v>4</v>
      </c>
      <c r="M1256" s="5">
        <f t="shared" si="386"/>
        <v>2023</v>
      </c>
      <c r="N1256" s="6">
        <v>10032</v>
      </c>
      <c r="P1256" s="6">
        <f t="shared" si="378"/>
        <v>10032</v>
      </c>
      <c r="Q1256" s="7">
        <f t="shared" si="379"/>
        <v>2313777.4500000011</v>
      </c>
      <c r="R1256" s="5" t="s">
        <v>91</v>
      </c>
    </row>
    <row r="1257" spans="1:19" hidden="1" x14ac:dyDescent="0.35">
      <c r="A1257" s="4">
        <v>44922</v>
      </c>
      <c r="B1257" s="5">
        <f t="shared" si="393"/>
        <v>12</v>
      </c>
      <c r="C1257" s="5">
        <f t="shared" si="394"/>
        <v>2022</v>
      </c>
      <c r="D1257" s="5" t="s">
        <v>1146</v>
      </c>
      <c r="E1257" s="1" t="s">
        <v>63</v>
      </c>
      <c r="F1257" s="1" t="s">
        <v>64</v>
      </c>
      <c r="G1257" s="90" t="s">
        <v>922</v>
      </c>
      <c r="H1257" s="5">
        <v>10</v>
      </c>
      <c r="I1257" s="5" t="s">
        <v>50</v>
      </c>
      <c r="J1257" s="5">
        <v>120</v>
      </c>
      <c r="K1257" s="4">
        <f t="shared" si="382"/>
        <v>45042</v>
      </c>
      <c r="L1257" s="5">
        <f t="shared" si="385"/>
        <v>4</v>
      </c>
      <c r="M1257" s="5">
        <f t="shared" si="386"/>
        <v>2023</v>
      </c>
      <c r="N1257" s="6">
        <v>2250</v>
      </c>
      <c r="P1257" s="6">
        <f t="shared" si="378"/>
        <v>2250</v>
      </c>
      <c r="Q1257" s="7">
        <f t="shared" si="379"/>
        <v>2316027.4500000011</v>
      </c>
      <c r="R1257" s="5" t="s">
        <v>91</v>
      </c>
    </row>
    <row r="1258" spans="1:19" hidden="1" x14ac:dyDescent="0.35">
      <c r="A1258" s="4">
        <v>44922</v>
      </c>
      <c r="B1258" s="5">
        <f t="shared" si="393"/>
        <v>12</v>
      </c>
      <c r="C1258" s="5">
        <f t="shared" si="394"/>
        <v>2022</v>
      </c>
      <c r="D1258" s="5" t="s">
        <v>1146</v>
      </c>
      <c r="E1258" s="1" t="s">
        <v>63</v>
      </c>
      <c r="F1258" s="1" t="s">
        <v>64</v>
      </c>
      <c r="G1258" s="90" t="s">
        <v>66</v>
      </c>
      <c r="H1258" s="5">
        <v>10</v>
      </c>
      <c r="I1258" s="5" t="s">
        <v>50</v>
      </c>
      <c r="J1258" s="5">
        <v>120</v>
      </c>
      <c r="K1258" s="4">
        <f t="shared" si="382"/>
        <v>45042</v>
      </c>
      <c r="L1258" s="5">
        <f t="shared" si="385"/>
        <v>4</v>
      </c>
      <c r="M1258" s="5">
        <f t="shared" si="386"/>
        <v>2023</v>
      </c>
      <c r="N1258" s="6">
        <v>575</v>
      </c>
      <c r="P1258" s="6">
        <f t="shared" si="378"/>
        <v>575</v>
      </c>
      <c r="Q1258" s="7">
        <f t="shared" si="379"/>
        <v>2316602.4500000011</v>
      </c>
      <c r="R1258" s="5" t="s">
        <v>91</v>
      </c>
    </row>
    <row r="1259" spans="1:19" hidden="1" x14ac:dyDescent="0.35">
      <c r="A1259" s="4">
        <v>44922</v>
      </c>
      <c r="B1259" s="5">
        <f t="shared" si="393"/>
        <v>12</v>
      </c>
      <c r="C1259" s="5">
        <f t="shared" si="394"/>
        <v>2022</v>
      </c>
      <c r="D1259" s="5" t="s">
        <v>1146</v>
      </c>
      <c r="E1259" s="1" t="s">
        <v>63</v>
      </c>
      <c r="F1259" s="1" t="s">
        <v>64</v>
      </c>
      <c r="G1259" s="90" t="s">
        <v>46</v>
      </c>
      <c r="H1259" s="5">
        <v>4</v>
      </c>
      <c r="I1259" s="5" t="s">
        <v>50</v>
      </c>
      <c r="J1259" s="5">
        <v>120</v>
      </c>
      <c r="K1259" s="4">
        <f t="shared" si="382"/>
        <v>45042</v>
      </c>
      <c r="L1259" s="5">
        <f t="shared" si="385"/>
        <v>4</v>
      </c>
      <c r="M1259" s="5">
        <f t="shared" si="386"/>
        <v>2023</v>
      </c>
      <c r="N1259" s="6">
        <v>420</v>
      </c>
      <c r="P1259" s="6">
        <f t="shared" si="378"/>
        <v>420</v>
      </c>
      <c r="Q1259" s="7">
        <f t="shared" si="379"/>
        <v>2317022.4500000011</v>
      </c>
      <c r="R1259" s="5" t="s">
        <v>91</v>
      </c>
    </row>
    <row r="1260" spans="1:19" hidden="1" x14ac:dyDescent="0.35">
      <c r="A1260" s="4">
        <v>44922</v>
      </c>
      <c r="B1260" s="5">
        <f t="shared" si="393"/>
        <v>12</v>
      </c>
      <c r="C1260" s="5">
        <f t="shared" si="394"/>
        <v>2022</v>
      </c>
      <c r="D1260" s="5" t="s">
        <v>1146</v>
      </c>
      <c r="E1260" s="1" t="s">
        <v>63</v>
      </c>
      <c r="F1260" s="1" t="s">
        <v>64</v>
      </c>
      <c r="G1260" s="90" t="s">
        <v>1102</v>
      </c>
      <c r="H1260" s="5">
        <v>4</v>
      </c>
      <c r="I1260" s="5" t="s">
        <v>50</v>
      </c>
      <c r="J1260" s="5">
        <v>120</v>
      </c>
      <c r="K1260" s="4">
        <f t="shared" si="382"/>
        <v>45042</v>
      </c>
      <c r="L1260" s="5">
        <f t="shared" si="385"/>
        <v>4</v>
      </c>
      <c r="M1260" s="5">
        <f t="shared" si="386"/>
        <v>2023</v>
      </c>
      <c r="N1260" s="6">
        <v>200</v>
      </c>
      <c r="P1260" s="6">
        <f t="shared" si="378"/>
        <v>200</v>
      </c>
      <c r="Q1260" s="7">
        <f t="shared" si="379"/>
        <v>2317222.4500000011</v>
      </c>
      <c r="R1260" s="5" t="s">
        <v>91</v>
      </c>
    </row>
    <row r="1261" spans="1:19" hidden="1" x14ac:dyDescent="0.35">
      <c r="A1261" s="4">
        <v>44922</v>
      </c>
      <c r="B1261" s="5">
        <f t="shared" si="393"/>
        <v>12</v>
      </c>
      <c r="C1261" s="5">
        <f t="shared" si="394"/>
        <v>2022</v>
      </c>
      <c r="D1261" s="5" t="s">
        <v>1146</v>
      </c>
      <c r="E1261" s="1" t="s">
        <v>63</v>
      </c>
      <c r="F1261" s="1" t="s">
        <v>64</v>
      </c>
      <c r="G1261" s="90" t="s">
        <v>1145</v>
      </c>
      <c r="H1261" s="5">
        <v>1</v>
      </c>
      <c r="I1261" s="5" t="s">
        <v>50</v>
      </c>
      <c r="J1261" s="5">
        <v>120</v>
      </c>
      <c r="K1261" s="4">
        <f t="shared" si="382"/>
        <v>45042</v>
      </c>
      <c r="L1261" s="5">
        <f t="shared" si="385"/>
        <v>4</v>
      </c>
      <c r="M1261" s="5">
        <f t="shared" si="386"/>
        <v>2023</v>
      </c>
      <c r="N1261" s="6">
        <v>330</v>
      </c>
      <c r="P1261" s="6">
        <f t="shared" si="378"/>
        <v>330</v>
      </c>
      <c r="Q1261" s="7">
        <f t="shared" si="379"/>
        <v>2317552.4500000011</v>
      </c>
      <c r="R1261" s="5" t="s">
        <v>91</v>
      </c>
    </row>
    <row r="1262" spans="1:19" hidden="1" x14ac:dyDescent="0.35">
      <c r="A1262" s="4">
        <v>44922</v>
      </c>
      <c r="B1262" s="5">
        <f t="shared" si="393"/>
        <v>12</v>
      </c>
      <c r="C1262" s="5">
        <f t="shared" si="394"/>
        <v>2022</v>
      </c>
      <c r="D1262" s="5" t="s">
        <v>1146</v>
      </c>
      <c r="E1262" s="1" t="s">
        <v>63</v>
      </c>
      <c r="F1262" s="1" t="s">
        <v>64</v>
      </c>
      <c r="G1262" s="90" t="s">
        <v>953</v>
      </c>
      <c r="H1262" s="5">
        <v>1</v>
      </c>
      <c r="I1262" s="5" t="s">
        <v>50</v>
      </c>
      <c r="J1262" s="5">
        <v>120</v>
      </c>
      <c r="K1262" s="4">
        <f t="shared" si="382"/>
        <v>45042</v>
      </c>
      <c r="L1262" s="5">
        <f t="shared" si="385"/>
        <v>4</v>
      </c>
      <c r="M1262" s="5">
        <f t="shared" si="386"/>
        <v>2023</v>
      </c>
      <c r="N1262" s="6">
        <v>420</v>
      </c>
      <c r="P1262" s="6">
        <f t="shared" si="378"/>
        <v>420</v>
      </c>
      <c r="Q1262" s="7">
        <f t="shared" si="379"/>
        <v>2317972.4500000011</v>
      </c>
      <c r="R1262" s="5" t="s">
        <v>91</v>
      </c>
    </row>
    <row r="1263" spans="1:19" hidden="1" x14ac:dyDescent="0.35">
      <c r="A1263" s="4">
        <v>44923</v>
      </c>
      <c r="B1263" s="5">
        <f t="shared" si="393"/>
        <v>12</v>
      </c>
      <c r="C1263" s="5">
        <f t="shared" si="394"/>
        <v>2022</v>
      </c>
      <c r="D1263" s="5" t="s">
        <v>1147</v>
      </c>
      <c r="E1263" s="1" t="s">
        <v>415</v>
      </c>
      <c r="F1263" s="1" t="s">
        <v>416</v>
      </c>
      <c r="G1263" s="90" t="s">
        <v>997</v>
      </c>
      <c r="H1263" s="5">
        <v>4</v>
      </c>
      <c r="I1263" s="5" t="s">
        <v>5</v>
      </c>
      <c r="J1263" s="5">
        <v>0</v>
      </c>
      <c r="K1263" s="4">
        <f t="shared" si="382"/>
        <v>44923</v>
      </c>
      <c r="L1263" s="5">
        <f t="shared" si="385"/>
        <v>12</v>
      </c>
      <c r="M1263" s="5">
        <f t="shared" si="386"/>
        <v>2022</v>
      </c>
      <c r="N1263" s="6">
        <v>1008</v>
      </c>
      <c r="O1263" s="6">
        <f>-N1263</f>
        <v>-1008</v>
      </c>
      <c r="P1263" s="6">
        <f t="shared" si="378"/>
        <v>0</v>
      </c>
      <c r="Q1263" s="7">
        <f t="shared" si="379"/>
        <v>2318980.4500000011</v>
      </c>
      <c r="R1263" s="5" t="s">
        <v>5</v>
      </c>
      <c r="S1263" s="1" t="s">
        <v>1175</v>
      </c>
    </row>
    <row r="1264" spans="1:19" hidden="1" x14ac:dyDescent="0.35">
      <c r="A1264" s="4">
        <v>44925</v>
      </c>
      <c r="B1264" s="5">
        <f t="shared" si="393"/>
        <v>12</v>
      </c>
      <c r="C1264" s="5">
        <f t="shared" si="394"/>
        <v>2022</v>
      </c>
      <c r="D1264" s="5" t="s">
        <v>1148</v>
      </c>
      <c r="E1264" s="1" t="s">
        <v>415</v>
      </c>
      <c r="F1264" s="1" t="s">
        <v>416</v>
      </c>
      <c r="G1264" s="90" t="s">
        <v>725</v>
      </c>
      <c r="H1264" s="5">
        <v>7</v>
      </c>
      <c r="I1264" s="5" t="s">
        <v>5</v>
      </c>
      <c r="J1264" s="5">
        <v>0</v>
      </c>
      <c r="K1264" s="4">
        <f t="shared" si="382"/>
        <v>44925</v>
      </c>
      <c r="L1264" s="5">
        <f t="shared" si="385"/>
        <v>12</v>
      </c>
      <c r="M1264" s="5">
        <f t="shared" si="386"/>
        <v>2022</v>
      </c>
      <c r="N1264" s="6">
        <v>12628</v>
      </c>
      <c r="P1264" s="6">
        <f t="shared" si="378"/>
        <v>12628</v>
      </c>
      <c r="Q1264" s="7">
        <f t="shared" si="379"/>
        <v>2331608.4500000011</v>
      </c>
      <c r="R1264" s="5" t="s">
        <v>5</v>
      </c>
    </row>
    <row r="1265" spans="1:19" hidden="1" x14ac:dyDescent="0.35">
      <c r="A1265" s="4">
        <v>44925</v>
      </c>
      <c r="B1265" s="5">
        <f t="shared" si="393"/>
        <v>12</v>
      </c>
      <c r="C1265" s="5">
        <f t="shared" si="394"/>
        <v>2022</v>
      </c>
      <c r="D1265" s="5" t="s">
        <v>1148</v>
      </c>
      <c r="E1265" s="1" t="s">
        <v>415</v>
      </c>
      <c r="F1265" s="1" t="s">
        <v>416</v>
      </c>
      <c r="G1265" s="90" t="s">
        <v>1149</v>
      </c>
      <c r="H1265" s="5">
        <v>20</v>
      </c>
      <c r="I1265" s="5" t="s">
        <v>5</v>
      </c>
      <c r="J1265" s="5">
        <v>0</v>
      </c>
      <c r="K1265" s="4">
        <f t="shared" si="382"/>
        <v>44925</v>
      </c>
      <c r="L1265" s="5">
        <f t="shared" si="385"/>
        <v>12</v>
      </c>
      <c r="M1265" s="5">
        <f t="shared" si="386"/>
        <v>2022</v>
      </c>
      <c r="N1265" s="6">
        <v>5040</v>
      </c>
      <c r="P1265" s="6">
        <f t="shared" si="378"/>
        <v>5040</v>
      </c>
      <c r="Q1265" s="7">
        <f t="shared" si="379"/>
        <v>2336648.4500000011</v>
      </c>
      <c r="R1265" s="5" t="s">
        <v>5</v>
      </c>
    </row>
    <row r="1266" spans="1:19" hidden="1" x14ac:dyDescent="0.35">
      <c r="A1266" s="4">
        <v>44925</v>
      </c>
      <c r="B1266" s="5">
        <f t="shared" si="393"/>
        <v>12</v>
      </c>
      <c r="C1266" s="5">
        <f t="shared" si="394"/>
        <v>2022</v>
      </c>
      <c r="D1266" s="5" t="s">
        <v>1148</v>
      </c>
      <c r="E1266" s="1" t="s">
        <v>415</v>
      </c>
      <c r="F1266" s="1" t="s">
        <v>416</v>
      </c>
      <c r="G1266" s="90" t="s">
        <v>1130</v>
      </c>
      <c r="H1266" s="5">
        <v>9</v>
      </c>
      <c r="I1266" s="5" t="s">
        <v>5</v>
      </c>
      <c r="J1266" s="5">
        <v>0</v>
      </c>
      <c r="K1266" s="4">
        <f t="shared" si="382"/>
        <v>44925</v>
      </c>
      <c r="L1266" s="5">
        <f t="shared" si="385"/>
        <v>12</v>
      </c>
      <c r="M1266" s="5">
        <f t="shared" si="386"/>
        <v>2022</v>
      </c>
      <c r="N1266" s="6">
        <v>2340</v>
      </c>
      <c r="P1266" s="6">
        <f t="shared" si="378"/>
        <v>2340</v>
      </c>
      <c r="Q1266" s="7">
        <f t="shared" si="379"/>
        <v>2338988.4500000011</v>
      </c>
      <c r="R1266" s="5" t="s">
        <v>5</v>
      </c>
    </row>
    <row r="1267" spans="1:19" hidden="1" x14ac:dyDescent="0.35">
      <c r="A1267" s="4">
        <v>44925</v>
      </c>
      <c r="B1267" s="5">
        <f t="shared" si="393"/>
        <v>12</v>
      </c>
      <c r="C1267" s="5">
        <f t="shared" si="394"/>
        <v>2022</v>
      </c>
      <c r="D1267" s="5" t="s">
        <v>1148</v>
      </c>
      <c r="E1267" s="1" t="s">
        <v>415</v>
      </c>
      <c r="F1267" s="1" t="s">
        <v>416</v>
      </c>
      <c r="G1267" s="90" t="s">
        <v>56</v>
      </c>
      <c r="H1267" s="5">
        <v>5</v>
      </c>
      <c r="I1267" s="5" t="s">
        <v>5</v>
      </c>
      <c r="J1267" s="5">
        <v>0</v>
      </c>
      <c r="K1267" s="4">
        <f t="shared" si="382"/>
        <v>44925</v>
      </c>
      <c r="L1267" s="5">
        <f t="shared" si="385"/>
        <v>12</v>
      </c>
      <c r="M1267" s="5">
        <f t="shared" si="386"/>
        <v>2022</v>
      </c>
      <c r="N1267" s="6">
        <v>312.5</v>
      </c>
      <c r="P1267" s="6">
        <f t="shared" si="378"/>
        <v>312.5</v>
      </c>
      <c r="Q1267" s="7">
        <f t="shared" si="379"/>
        <v>2339300.9500000011</v>
      </c>
      <c r="R1267" s="5" t="s">
        <v>5</v>
      </c>
    </row>
    <row r="1268" spans="1:19" hidden="1" x14ac:dyDescent="0.35">
      <c r="A1268" s="4">
        <v>44925</v>
      </c>
      <c r="B1268" s="5">
        <f t="shared" ref="B1268:B1269" si="395">MONTH(A1268)</f>
        <v>12</v>
      </c>
      <c r="C1268" s="5">
        <f t="shared" ref="C1268:C1269" si="396">YEAR(A1268)</f>
        <v>2022</v>
      </c>
      <c r="D1268" s="5" t="s">
        <v>1148</v>
      </c>
      <c r="E1268" s="1" t="s">
        <v>415</v>
      </c>
      <c r="F1268" s="1" t="s">
        <v>416</v>
      </c>
      <c r="G1268" s="90" t="s">
        <v>1082</v>
      </c>
      <c r="H1268" s="5">
        <v>1</v>
      </c>
      <c r="I1268" s="5" t="s">
        <v>5</v>
      </c>
      <c r="J1268" s="5">
        <v>0</v>
      </c>
      <c r="K1268" s="4">
        <f t="shared" si="382"/>
        <v>44925</v>
      </c>
      <c r="L1268" s="5">
        <f t="shared" si="385"/>
        <v>12</v>
      </c>
      <c r="M1268" s="5">
        <f t="shared" si="386"/>
        <v>2022</v>
      </c>
      <c r="N1268" s="6">
        <v>1000</v>
      </c>
      <c r="P1268" s="6">
        <f t="shared" si="378"/>
        <v>1000</v>
      </c>
      <c r="Q1268" s="7">
        <f t="shared" si="379"/>
        <v>2340300.9500000011</v>
      </c>
      <c r="R1268" s="5" t="s">
        <v>5</v>
      </c>
    </row>
    <row r="1269" spans="1:19" hidden="1" x14ac:dyDescent="0.35">
      <c r="A1269" s="4">
        <v>44925</v>
      </c>
      <c r="B1269" s="5">
        <f t="shared" si="395"/>
        <v>12</v>
      </c>
      <c r="C1269" s="5">
        <f t="shared" si="396"/>
        <v>2022</v>
      </c>
      <c r="D1269" s="5" t="s">
        <v>1148</v>
      </c>
      <c r="E1269" s="1" t="s">
        <v>415</v>
      </c>
      <c r="F1269" s="1" t="s">
        <v>416</v>
      </c>
      <c r="G1269" s="90" t="s">
        <v>954</v>
      </c>
      <c r="H1269" s="5">
        <v>4</v>
      </c>
      <c r="I1269" s="5" t="s">
        <v>5</v>
      </c>
      <c r="J1269" s="5">
        <v>0</v>
      </c>
      <c r="K1269" s="4">
        <f t="shared" si="382"/>
        <v>44925</v>
      </c>
      <c r="L1269" s="5">
        <f t="shared" si="385"/>
        <v>12</v>
      </c>
      <c r="M1269" s="5">
        <f t="shared" si="386"/>
        <v>2022</v>
      </c>
      <c r="N1269" s="6">
        <v>420</v>
      </c>
      <c r="P1269" s="6">
        <f t="shared" si="378"/>
        <v>420</v>
      </c>
      <c r="Q1269" s="7">
        <f t="shared" si="379"/>
        <v>2340720.9500000011</v>
      </c>
      <c r="R1269" s="5" t="s">
        <v>5</v>
      </c>
    </row>
    <row r="1270" spans="1:19" hidden="1" x14ac:dyDescent="0.35">
      <c r="A1270" s="4">
        <v>44931</v>
      </c>
      <c r="B1270" s="5">
        <f t="shared" ref="B1270:B1276" si="397">MONTH(A1270)</f>
        <v>1</v>
      </c>
      <c r="C1270" s="5">
        <f t="shared" ref="C1270:C1276" si="398">YEAR(A1270)</f>
        <v>2023</v>
      </c>
      <c r="D1270" s="5" t="s">
        <v>1177</v>
      </c>
      <c r="E1270" s="1" t="s">
        <v>415</v>
      </c>
      <c r="F1270" s="1" t="s">
        <v>416</v>
      </c>
      <c r="G1270" s="90" t="s">
        <v>731</v>
      </c>
      <c r="H1270" s="5">
        <v>10</v>
      </c>
      <c r="I1270" s="5" t="s">
        <v>5</v>
      </c>
      <c r="J1270" s="5">
        <v>0</v>
      </c>
      <c r="K1270" s="4">
        <f t="shared" si="382"/>
        <v>44931</v>
      </c>
      <c r="L1270" s="5">
        <f t="shared" si="385"/>
        <v>1</v>
      </c>
      <c r="M1270" s="5">
        <f t="shared" si="386"/>
        <v>2023</v>
      </c>
      <c r="N1270" s="6">
        <v>17380</v>
      </c>
      <c r="P1270" s="6">
        <f t="shared" si="378"/>
        <v>17380</v>
      </c>
      <c r="Q1270" s="7">
        <f t="shared" si="379"/>
        <v>2358100.9500000011</v>
      </c>
      <c r="R1270" s="5" t="s">
        <v>5</v>
      </c>
    </row>
    <row r="1271" spans="1:19" hidden="1" x14ac:dyDescent="0.35">
      <c r="A1271" s="4">
        <v>44931</v>
      </c>
      <c r="B1271" s="5">
        <f t="shared" si="397"/>
        <v>1</v>
      </c>
      <c r="C1271" s="5">
        <f t="shared" si="398"/>
        <v>2023</v>
      </c>
      <c r="D1271" s="5" t="s">
        <v>1177</v>
      </c>
      <c r="E1271" s="1" t="s">
        <v>415</v>
      </c>
      <c r="F1271" s="1" t="s">
        <v>416</v>
      </c>
      <c r="G1271" s="90" t="s">
        <v>1149</v>
      </c>
      <c r="H1271" s="5">
        <v>30</v>
      </c>
      <c r="I1271" s="5" t="s">
        <v>5</v>
      </c>
      <c r="J1271" s="5">
        <v>0</v>
      </c>
      <c r="K1271" s="4">
        <f t="shared" si="382"/>
        <v>44931</v>
      </c>
      <c r="L1271" s="5">
        <f t="shared" si="385"/>
        <v>1</v>
      </c>
      <c r="M1271" s="5">
        <f t="shared" si="386"/>
        <v>2023</v>
      </c>
      <c r="N1271" s="6">
        <v>7020</v>
      </c>
      <c r="P1271" s="6">
        <f t="shared" si="378"/>
        <v>7020</v>
      </c>
      <c r="Q1271" s="7">
        <f t="shared" si="379"/>
        <v>2365120.9500000011</v>
      </c>
      <c r="R1271" s="5" t="s">
        <v>5</v>
      </c>
    </row>
    <row r="1272" spans="1:19" hidden="1" x14ac:dyDescent="0.35">
      <c r="A1272" s="4">
        <v>44931</v>
      </c>
      <c r="B1272" s="5">
        <f t="shared" si="397"/>
        <v>1</v>
      </c>
      <c r="C1272" s="5">
        <f t="shared" si="398"/>
        <v>2023</v>
      </c>
      <c r="D1272" s="5" t="s">
        <v>1177</v>
      </c>
      <c r="E1272" s="1" t="s">
        <v>415</v>
      </c>
      <c r="F1272" s="1" t="s">
        <v>416</v>
      </c>
      <c r="G1272" s="90" t="s">
        <v>1178</v>
      </c>
      <c r="H1272" s="5">
        <v>15</v>
      </c>
      <c r="I1272" s="5" t="s">
        <v>5</v>
      </c>
      <c r="J1272" s="5">
        <v>0</v>
      </c>
      <c r="K1272" s="4">
        <f t="shared" si="382"/>
        <v>44931</v>
      </c>
      <c r="L1272" s="5">
        <f t="shared" si="385"/>
        <v>1</v>
      </c>
      <c r="M1272" s="5">
        <f t="shared" si="386"/>
        <v>2023</v>
      </c>
      <c r="N1272" s="6">
        <v>4095</v>
      </c>
      <c r="P1272" s="6">
        <f t="shared" si="378"/>
        <v>4095</v>
      </c>
      <c r="Q1272" s="7">
        <f t="shared" si="379"/>
        <v>2369215.9500000011</v>
      </c>
      <c r="R1272" s="5" t="s">
        <v>5</v>
      </c>
    </row>
    <row r="1273" spans="1:19" hidden="1" x14ac:dyDescent="0.35">
      <c r="A1273" s="4">
        <v>44931</v>
      </c>
      <c r="B1273" s="5">
        <f t="shared" si="397"/>
        <v>1</v>
      </c>
      <c r="C1273" s="5">
        <f t="shared" si="398"/>
        <v>2023</v>
      </c>
      <c r="D1273" s="5" t="s">
        <v>1177</v>
      </c>
      <c r="E1273" s="1" t="s">
        <v>415</v>
      </c>
      <c r="F1273" s="1" t="s">
        <v>416</v>
      </c>
      <c r="G1273" s="90" t="s">
        <v>56</v>
      </c>
      <c r="H1273" s="5">
        <v>10</v>
      </c>
      <c r="I1273" s="5" t="s">
        <v>5</v>
      </c>
      <c r="J1273" s="5">
        <v>0</v>
      </c>
      <c r="K1273" s="4">
        <f t="shared" si="382"/>
        <v>44931</v>
      </c>
      <c r="L1273" s="5">
        <f t="shared" si="385"/>
        <v>1</v>
      </c>
      <c r="M1273" s="5">
        <f t="shared" si="386"/>
        <v>2023</v>
      </c>
      <c r="N1273" s="6">
        <v>625</v>
      </c>
      <c r="P1273" s="6">
        <f t="shared" si="378"/>
        <v>625</v>
      </c>
      <c r="Q1273" s="7">
        <f t="shared" si="379"/>
        <v>2369840.9500000011</v>
      </c>
      <c r="R1273" s="5" t="s">
        <v>5</v>
      </c>
    </row>
    <row r="1274" spans="1:19" hidden="1" x14ac:dyDescent="0.35">
      <c r="A1274" s="4">
        <v>44931</v>
      </c>
      <c r="B1274" s="5">
        <f t="shared" si="397"/>
        <v>1</v>
      </c>
      <c r="C1274" s="5">
        <f t="shared" si="398"/>
        <v>2023</v>
      </c>
      <c r="D1274" s="5" t="s">
        <v>1177</v>
      </c>
      <c r="E1274" s="1" t="s">
        <v>415</v>
      </c>
      <c r="F1274" s="1" t="s">
        <v>416</v>
      </c>
      <c r="G1274" s="90" t="s">
        <v>675</v>
      </c>
      <c r="H1274" s="5">
        <v>4</v>
      </c>
      <c r="I1274" s="5" t="s">
        <v>5</v>
      </c>
      <c r="J1274" s="5">
        <v>0</v>
      </c>
      <c r="K1274" s="4">
        <f t="shared" si="382"/>
        <v>44931</v>
      </c>
      <c r="L1274" s="5">
        <f t="shared" si="385"/>
        <v>1</v>
      </c>
      <c r="M1274" s="5">
        <f t="shared" si="386"/>
        <v>2023</v>
      </c>
      <c r="N1274" s="6">
        <v>380</v>
      </c>
      <c r="P1274" s="6">
        <f t="shared" si="378"/>
        <v>380</v>
      </c>
      <c r="Q1274" s="7">
        <f t="shared" si="379"/>
        <v>2370220.9500000011</v>
      </c>
      <c r="R1274" s="5" t="s">
        <v>5</v>
      </c>
    </row>
    <row r="1275" spans="1:19" hidden="1" x14ac:dyDescent="0.35">
      <c r="A1275" s="4">
        <v>44931</v>
      </c>
      <c r="B1275" s="5">
        <f t="shared" si="397"/>
        <v>1</v>
      </c>
      <c r="C1275" s="5">
        <f t="shared" si="398"/>
        <v>2023</v>
      </c>
      <c r="D1275" s="5" t="s">
        <v>1177</v>
      </c>
      <c r="E1275" s="1" t="s">
        <v>415</v>
      </c>
      <c r="F1275" s="1" t="s">
        <v>416</v>
      </c>
      <c r="G1275" s="90" t="s">
        <v>1082</v>
      </c>
      <c r="H1275" s="5">
        <v>2</v>
      </c>
      <c r="I1275" s="5" t="s">
        <v>5</v>
      </c>
      <c r="J1275" s="5">
        <v>0</v>
      </c>
      <c r="K1275" s="4">
        <f t="shared" si="382"/>
        <v>44931</v>
      </c>
      <c r="L1275" s="5">
        <f t="shared" si="385"/>
        <v>1</v>
      </c>
      <c r="M1275" s="5">
        <f t="shared" si="386"/>
        <v>2023</v>
      </c>
      <c r="N1275" s="6">
        <v>2000</v>
      </c>
      <c r="P1275" s="6">
        <f t="shared" si="378"/>
        <v>2000</v>
      </c>
      <c r="Q1275" s="7">
        <f t="shared" si="379"/>
        <v>2372220.9500000011</v>
      </c>
      <c r="R1275" s="5" t="s">
        <v>5</v>
      </c>
    </row>
    <row r="1276" spans="1:19" hidden="1" x14ac:dyDescent="0.35">
      <c r="A1276" s="4">
        <v>44932</v>
      </c>
      <c r="B1276" s="5">
        <f t="shared" si="397"/>
        <v>1</v>
      </c>
      <c r="C1276" s="5">
        <f t="shared" si="398"/>
        <v>2023</v>
      </c>
      <c r="D1276" s="5" t="s">
        <v>1180</v>
      </c>
      <c r="E1276" s="1" t="s">
        <v>673</v>
      </c>
      <c r="F1276" s="1" t="s">
        <v>674</v>
      </c>
      <c r="G1276" s="90" t="s">
        <v>725</v>
      </c>
      <c r="H1276" s="5">
        <v>2</v>
      </c>
      <c r="I1276" s="5" t="s">
        <v>5</v>
      </c>
      <c r="J1276" s="5">
        <v>0</v>
      </c>
      <c r="K1276" s="4">
        <f t="shared" si="382"/>
        <v>44932</v>
      </c>
      <c r="L1276" s="5">
        <f t="shared" si="385"/>
        <v>1</v>
      </c>
      <c r="M1276" s="5">
        <f t="shared" si="386"/>
        <v>2023</v>
      </c>
      <c r="N1276" s="6">
        <v>3476</v>
      </c>
      <c r="O1276" s="6">
        <f t="shared" ref="O1276:O1280" si="399">-N1276</f>
        <v>-3476</v>
      </c>
      <c r="P1276" s="6">
        <f t="shared" si="378"/>
        <v>0</v>
      </c>
      <c r="Q1276" s="7">
        <f t="shared" si="379"/>
        <v>2375696.9500000011</v>
      </c>
      <c r="R1276" s="5" t="s">
        <v>5</v>
      </c>
      <c r="S1276" s="1" t="s">
        <v>1223</v>
      </c>
    </row>
    <row r="1277" spans="1:19" hidden="1" x14ac:dyDescent="0.35">
      <c r="A1277" s="4">
        <v>44932</v>
      </c>
      <c r="B1277" s="5">
        <f t="shared" ref="B1277:B1290" si="400">MONTH(A1277)</f>
        <v>1</v>
      </c>
      <c r="C1277" s="5">
        <f t="shared" ref="C1277:C1290" si="401">YEAR(A1277)</f>
        <v>2023</v>
      </c>
      <c r="D1277" s="5" t="s">
        <v>1180</v>
      </c>
      <c r="E1277" s="1" t="s">
        <v>673</v>
      </c>
      <c r="F1277" s="1" t="s">
        <v>674</v>
      </c>
      <c r="G1277" s="90" t="s">
        <v>663</v>
      </c>
      <c r="H1277" s="5">
        <v>8</v>
      </c>
      <c r="I1277" s="5" t="s">
        <v>5</v>
      </c>
      <c r="J1277" s="5">
        <v>0</v>
      </c>
      <c r="K1277" s="4">
        <f t="shared" si="382"/>
        <v>44932</v>
      </c>
      <c r="L1277" s="5">
        <f t="shared" si="385"/>
        <v>1</v>
      </c>
      <c r="M1277" s="5">
        <f t="shared" si="386"/>
        <v>2023</v>
      </c>
      <c r="N1277" s="6">
        <v>1872</v>
      </c>
      <c r="O1277" s="6">
        <f t="shared" si="399"/>
        <v>-1872</v>
      </c>
      <c r="P1277" s="6">
        <f t="shared" si="378"/>
        <v>0</v>
      </c>
      <c r="Q1277" s="7">
        <f t="shared" si="379"/>
        <v>2377568.9500000011</v>
      </c>
      <c r="R1277" s="5" t="s">
        <v>5</v>
      </c>
      <c r="S1277" s="1" t="s">
        <v>1223</v>
      </c>
    </row>
    <row r="1278" spans="1:19" hidden="1" x14ac:dyDescent="0.35">
      <c r="A1278" s="4">
        <v>44932</v>
      </c>
      <c r="B1278" s="5">
        <f t="shared" si="400"/>
        <v>1</v>
      </c>
      <c r="C1278" s="5">
        <f t="shared" si="401"/>
        <v>2023</v>
      </c>
      <c r="D1278" s="5" t="s">
        <v>1180</v>
      </c>
      <c r="E1278" s="1" t="s">
        <v>673</v>
      </c>
      <c r="F1278" s="1" t="s">
        <v>674</v>
      </c>
      <c r="G1278" s="90" t="s">
        <v>675</v>
      </c>
      <c r="H1278" s="5">
        <v>6</v>
      </c>
      <c r="I1278" s="5" t="s">
        <v>5</v>
      </c>
      <c r="J1278" s="5">
        <v>0</v>
      </c>
      <c r="K1278" s="4">
        <f t="shared" si="382"/>
        <v>44932</v>
      </c>
      <c r="L1278" s="5">
        <f t="shared" si="385"/>
        <v>1</v>
      </c>
      <c r="M1278" s="5">
        <f t="shared" si="386"/>
        <v>2023</v>
      </c>
      <c r="N1278" s="6">
        <v>570</v>
      </c>
      <c r="O1278" s="6">
        <f t="shared" si="399"/>
        <v>-570</v>
      </c>
      <c r="P1278" s="6">
        <f t="shared" si="378"/>
        <v>0</v>
      </c>
      <c r="Q1278" s="7">
        <f t="shared" si="379"/>
        <v>2378138.9500000011</v>
      </c>
      <c r="R1278" s="5" t="s">
        <v>5</v>
      </c>
      <c r="S1278" s="1" t="s">
        <v>1223</v>
      </c>
    </row>
    <row r="1279" spans="1:19" hidden="1" x14ac:dyDescent="0.35">
      <c r="A1279" s="4">
        <v>44932</v>
      </c>
      <c r="B1279" s="5">
        <f t="shared" si="400"/>
        <v>1</v>
      </c>
      <c r="C1279" s="5">
        <f t="shared" si="401"/>
        <v>2023</v>
      </c>
      <c r="D1279" s="5" t="s">
        <v>1180</v>
      </c>
      <c r="E1279" s="1" t="s">
        <v>673</v>
      </c>
      <c r="F1279" s="1" t="s">
        <v>674</v>
      </c>
      <c r="G1279" s="90" t="s">
        <v>1119</v>
      </c>
      <c r="H1279" s="5">
        <v>1</v>
      </c>
      <c r="I1279" s="5" t="s">
        <v>5</v>
      </c>
      <c r="J1279" s="5">
        <v>0</v>
      </c>
      <c r="K1279" s="4">
        <f t="shared" si="382"/>
        <v>44932</v>
      </c>
      <c r="L1279" s="5">
        <f t="shared" si="385"/>
        <v>1</v>
      </c>
      <c r="M1279" s="5">
        <f t="shared" si="386"/>
        <v>2023</v>
      </c>
      <c r="N1279" s="6">
        <v>62.5</v>
      </c>
      <c r="O1279" s="6">
        <f t="shared" si="399"/>
        <v>-62.5</v>
      </c>
      <c r="P1279" s="6">
        <f t="shared" ref="P1279:P1290" si="402">SUM(N1279+O1279)</f>
        <v>0</v>
      </c>
      <c r="Q1279" s="7">
        <f t="shared" ref="Q1279:Q1290" si="403">SUM(Q1278+N1279)</f>
        <v>2378201.4500000011</v>
      </c>
      <c r="R1279" s="5" t="s">
        <v>5</v>
      </c>
      <c r="S1279" s="1" t="s">
        <v>1223</v>
      </c>
    </row>
    <row r="1280" spans="1:19" hidden="1" x14ac:dyDescent="0.35">
      <c r="A1280" s="4">
        <v>44932</v>
      </c>
      <c r="B1280" s="5">
        <f t="shared" si="400"/>
        <v>1</v>
      </c>
      <c r="C1280" s="5">
        <f t="shared" si="401"/>
        <v>2023</v>
      </c>
      <c r="D1280" s="5" t="s">
        <v>1180</v>
      </c>
      <c r="E1280" s="1" t="s">
        <v>673</v>
      </c>
      <c r="F1280" s="1" t="s">
        <v>674</v>
      </c>
      <c r="G1280" s="90" t="s">
        <v>1179</v>
      </c>
      <c r="H1280" s="5">
        <v>2</v>
      </c>
      <c r="I1280" s="5" t="s">
        <v>5</v>
      </c>
      <c r="J1280" s="5">
        <v>0</v>
      </c>
      <c r="K1280" s="4">
        <f t="shared" si="382"/>
        <v>44932</v>
      </c>
      <c r="L1280" s="5">
        <f t="shared" si="385"/>
        <v>1</v>
      </c>
      <c r="M1280" s="5">
        <f t="shared" si="386"/>
        <v>2023</v>
      </c>
      <c r="N1280" s="6">
        <v>400</v>
      </c>
      <c r="O1280" s="6">
        <f t="shared" si="399"/>
        <v>-400</v>
      </c>
      <c r="P1280" s="6">
        <f t="shared" si="402"/>
        <v>0</v>
      </c>
      <c r="Q1280" s="7">
        <f t="shared" si="403"/>
        <v>2378601.4500000011</v>
      </c>
      <c r="R1280" s="5" t="s">
        <v>5</v>
      </c>
      <c r="S1280" s="1" t="s">
        <v>1223</v>
      </c>
    </row>
    <row r="1281" spans="1:19" hidden="1" x14ac:dyDescent="0.35">
      <c r="A1281" s="4">
        <v>44933</v>
      </c>
      <c r="B1281" s="5">
        <f t="shared" si="400"/>
        <v>1</v>
      </c>
      <c r="C1281" s="5">
        <f t="shared" si="401"/>
        <v>2023</v>
      </c>
      <c r="D1281" s="5" t="s">
        <v>1181</v>
      </c>
      <c r="E1281" s="1" t="s">
        <v>415</v>
      </c>
      <c r="F1281" s="1" t="s">
        <v>416</v>
      </c>
      <c r="G1281" s="90" t="s">
        <v>725</v>
      </c>
      <c r="H1281" s="5">
        <v>3</v>
      </c>
      <c r="I1281" s="5" t="s">
        <v>5</v>
      </c>
      <c r="J1281" s="5">
        <v>0</v>
      </c>
      <c r="K1281" s="4">
        <f t="shared" si="382"/>
        <v>44933</v>
      </c>
      <c r="L1281" s="5">
        <f t="shared" si="385"/>
        <v>1</v>
      </c>
      <c r="M1281" s="5">
        <f t="shared" si="386"/>
        <v>2023</v>
      </c>
      <c r="N1281" s="6">
        <v>5214</v>
      </c>
      <c r="P1281" s="6">
        <f t="shared" si="402"/>
        <v>5214</v>
      </c>
      <c r="Q1281" s="7">
        <f t="shared" si="403"/>
        <v>2383815.4500000011</v>
      </c>
      <c r="R1281" s="5" t="s">
        <v>5</v>
      </c>
    </row>
    <row r="1282" spans="1:19" hidden="1" x14ac:dyDescent="0.35">
      <c r="A1282" s="4">
        <v>44933</v>
      </c>
      <c r="B1282" s="5">
        <f t="shared" si="400"/>
        <v>1</v>
      </c>
      <c r="C1282" s="5">
        <f t="shared" si="401"/>
        <v>2023</v>
      </c>
      <c r="D1282" s="5" t="s">
        <v>1181</v>
      </c>
      <c r="E1282" s="1" t="s">
        <v>415</v>
      </c>
      <c r="F1282" s="1" t="s">
        <v>416</v>
      </c>
      <c r="G1282" s="90" t="s">
        <v>1149</v>
      </c>
      <c r="H1282" s="5">
        <v>10</v>
      </c>
      <c r="I1282" s="5" t="s">
        <v>5</v>
      </c>
      <c r="J1282" s="5">
        <v>0</v>
      </c>
      <c r="K1282" s="4">
        <f t="shared" si="382"/>
        <v>44933</v>
      </c>
      <c r="L1282" s="5">
        <f t="shared" si="385"/>
        <v>1</v>
      </c>
      <c r="M1282" s="5">
        <f t="shared" si="386"/>
        <v>2023</v>
      </c>
      <c r="N1282" s="6">
        <v>2340</v>
      </c>
      <c r="P1282" s="6">
        <f t="shared" si="402"/>
        <v>2340</v>
      </c>
      <c r="Q1282" s="7">
        <f t="shared" si="403"/>
        <v>2386155.4500000011</v>
      </c>
      <c r="R1282" s="5" t="s">
        <v>5</v>
      </c>
    </row>
    <row r="1283" spans="1:19" hidden="1" x14ac:dyDescent="0.35">
      <c r="A1283" s="4">
        <v>44933</v>
      </c>
      <c r="B1283" s="5">
        <f t="shared" si="400"/>
        <v>1</v>
      </c>
      <c r="C1283" s="5">
        <f t="shared" si="401"/>
        <v>2023</v>
      </c>
      <c r="D1283" s="5" t="s">
        <v>1181</v>
      </c>
      <c r="E1283" s="1" t="s">
        <v>415</v>
      </c>
      <c r="F1283" s="1" t="s">
        <v>416</v>
      </c>
      <c r="G1283" s="90" t="s">
        <v>1178</v>
      </c>
      <c r="H1283" s="5">
        <v>4</v>
      </c>
      <c r="I1283" s="5" t="s">
        <v>5</v>
      </c>
      <c r="J1283" s="5">
        <v>0</v>
      </c>
      <c r="K1283" s="4">
        <f t="shared" si="382"/>
        <v>44933</v>
      </c>
      <c r="L1283" s="5">
        <f t="shared" si="385"/>
        <v>1</v>
      </c>
      <c r="M1283" s="5">
        <f t="shared" si="386"/>
        <v>2023</v>
      </c>
      <c r="N1283" s="6">
        <v>1092</v>
      </c>
      <c r="P1283" s="6">
        <f t="shared" si="402"/>
        <v>1092</v>
      </c>
      <c r="Q1283" s="7">
        <f t="shared" si="403"/>
        <v>2387247.4500000011</v>
      </c>
      <c r="R1283" s="5" t="s">
        <v>5</v>
      </c>
    </row>
    <row r="1284" spans="1:19" hidden="1" x14ac:dyDescent="0.35">
      <c r="A1284" s="4">
        <v>44933</v>
      </c>
      <c r="B1284" s="5">
        <f t="shared" si="400"/>
        <v>1</v>
      </c>
      <c r="C1284" s="5">
        <f t="shared" si="401"/>
        <v>2023</v>
      </c>
      <c r="D1284" s="5" t="s">
        <v>1181</v>
      </c>
      <c r="E1284" s="1" t="s">
        <v>415</v>
      </c>
      <c r="F1284" s="1" t="s">
        <v>416</v>
      </c>
      <c r="G1284" s="90" t="s">
        <v>675</v>
      </c>
      <c r="H1284" s="5">
        <v>4</v>
      </c>
      <c r="I1284" s="5" t="s">
        <v>5</v>
      </c>
      <c r="J1284" s="5">
        <v>0</v>
      </c>
      <c r="K1284" s="4">
        <f t="shared" si="382"/>
        <v>44933</v>
      </c>
      <c r="L1284" s="5">
        <f t="shared" si="385"/>
        <v>1</v>
      </c>
      <c r="M1284" s="5">
        <f t="shared" si="386"/>
        <v>2023</v>
      </c>
      <c r="N1284" s="6">
        <v>380</v>
      </c>
      <c r="P1284" s="6">
        <f t="shared" si="402"/>
        <v>380</v>
      </c>
      <c r="Q1284" s="7">
        <f t="shared" si="403"/>
        <v>2387627.4500000011</v>
      </c>
      <c r="R1284" s="5" t="s">
        <v>5</v>
      </c>
    </row>
    <row r="1285" spans="1:19" hidden="1" x14ac:dyDescent="0.35">
      <c r="A1285" s="4">
        <v>44933</v>
      </c>
      <c r="B1285" s="5">
        <f t="shared" si="400"/>
        <v>1</v>
      </c>
      <c r="C1285" s="5">
        <f t="shared" si="401"/>
        <v>2023</v>
      </c>
      <c r="D1285" s="5" t="s">
        <v>1181</v>
      </c>
      <c r="E1285" s="1" t="s">
        <v>415</v>
      </c>
      <c r="F1285" s="1" t="s">
        <v>416</v>
      </c>
      <c r="G1285" s="90" t="s">
        <v>1119</v>
      </c>
      <c r="H1285" s="5">
        <v>3</v>
      </c>
      <c r="I1285" s="5" t="s">
        <v>5</v>
      </c>
      <c r="J1285" s="5">
        <v>0</v>
      </c>
      <c r="K1285" s="4">
        <f t="shared" si="382"/>
        <v>44933</v>
      </c>
      <c r="L1285" s="5">
        <f t="shared" si="385"/>
        <v>1</v>
      </c>
      <c r="M1285" s="5">
        <f t="shared" si="386"/>
        <v>2023</v>
      </c>
      <c r="N1285" s="6">
        <v>187.5</v>
      </c>
      <c r="P1285" s="6">
        <f t="shared" si="402"/>
        <v>187.5</v>
      </c>
      <c r="Q1285" s="7">
        <f t="shared" si="403"/>
        <v>2387814.9500000011</v>
      </c>
      <c r="R1285" s="5" t="s">
        <v>5</v>
      </c>
    </row>
    <row r="1286" spans="1:19" hidden="1" x14ac:dyDescent="0.35">
      <c r="A1286" s="4">
        <v>44935</v>
      </c>
      <c r="B1286" s="5">
        <f t="shared" si="400"/>
        <v>1</v>
      </c>
      <c r="C1286" s="5">
        <f t="shared" si="401"/>
        <v>2023</v>
      </c>
      <c r="D1286" s="5" t="s">
        <v>1182</v>
      </c>
      <c r="E1286" s="1" t="s">
        <v>482</v>
      </c>
      <c r="F1286" s="1" t="s">
        <v>499</v>
      </c>
      <c r="G1286" s="90" t="s">
        <v>725</v>
      </c>
      <c r="H1286" s="5">
        <v>1</v>
      </c>
      <c r="I1286" s="5" t="s">
        <v>5</v>
      </c>
      <c r="J1286" s="5">
        <v>0</v>
      </c>
      <c r="K1286" s="4">
        <f t="shared" si="382"/>
        <v>44935</v>
      </c>
      <c r="L1286" s="5">
        <f t="shared" si="385"/>
        <v>1</v>
      </c>
      <c r="M1286" s="5">
        <f t="shared" si="386"/>
        <v>2023</v>
      </c>
      <c r="N1286" s="97">
        <v>1870</v>
      </c>
      <c r="P1286" s="6">
        <f t="shared" si="402"/>
        <v>1870</v>
      </c>
      <c r="Q1286" s="7">
        <f t="shared" si="403"/>
        <v>2389684.9500000011</v>
      </c>
      <c r="R1286" s="5" t="s">
        <v>5</v>
      </c>
    </row>
    <row r="1287" spans="1:19" hidden="1" x14ac:dyDescent="0.35">
      <c r="A1287" s="4">
        <v>44935</v>
      </c>
      <c r="B1287" s="5">
        <f t="shared" si="400"/>
        <v>1</v>
      </c>
      <c r="C1287" s="5">
        <f t="shared" si="401"/>
        <v>2023</v>
      </c>
      <c r="D1287" s="5" t="s">
        <v>1182</v>
      </c>
      <c r="E1287" s="1" t="s">
        <v>482</v>
      </c>
      <c r="F1287" s="1" t="s">
        <v>499</v>
      </c>
      <c r="G1287" s="90" t="s">
        <v>663</v>
      </c>
      <c r="H1287" s="5">
        <v>2</v>
      </c>
      <c r="I1287" s="5" t="s">
        <v>5</v>
      </c>
      <c r="J1287" s="5">
        <v>0</v>
      </c>
      <c r="K1287" s="4">
        <f t="shared" si="382"/>
        <v>44935</v>
      </c>
      <c r="L1287" s="5">
        <f t="shared" si="385"/>
        <v>1</v>
      </c>
      <c r="M1287" s="5">
        <f t="shared" si="386"/>
        <v>2023</v>
      </c>
      <c r="N1287" s="97">
        <v>510</v>
      </c>
      <c r="P1287" s="6">
        <f t="shared" si="402"/>
        <v>510</v>
      </c>
      <c r="Q1287" s="7">
        <f t="shared" si="403"/>
        <v>2390194.9500000011</v>
      </c>
      <c r="R1287" s="5" t="s">
        <v>5</v>
      </c>
    </row>
    <row r="1288" spans="1:19" hidden="1" x14ac:dyDescent="0.35">
      <c r="A1288" s="4">
        <v>44935</v>
      </c>
      <c r="B1288" s="5">
        <f t="shared" si="400"/>
        <v>1</v>
      </c>
      <c r="C1288" s="5">
        <f t="shared" si="401"/>
        <v>2023</v>
      </c>
      <c r="D1288" s="5" t="s">
        <v>1182</v>
      </c>
      <c r="E1288" s="1" t="s">
        <v>482</v>
      </c>
      <c r="F1288" s="1" t="s">
        <v>499</v>
      </c>
      <c r="G1288" s="90" t="s">
        <v>46</v>
      </c>
      <c r="H1288" s="5">
        <v>1</v>
      </c>
      <c r="I1288" s="5" t="s">
        <v>5</v>
      </c>
      <c r="J1288" s="5">
        <v>0</v>
      </c>
      <c r="K1288" s="4">
        <f t="shared" ref="K1288:K1351" si="404">A1288+J1288</f>
        <v>44935</v>
      </c>
      <c r="L1288" s="5">
        <f t="shared" si="385"/>
        <v>1</v>
      </c>
      <c r="M1288" s="5">
        <f t="shared" si="386"/>
        <v>2023</v>
      </c>
      <c r="N1288" s="97">
        <v>105</v>
      </c>
      <c r="P1288" s="6">
        <f t="shared" si="402"/>
        <v>105</v>
      </c>
      <c r="Q1288" s="7">
        <f t="shared" si="403"/>
        <v>2390299.9500000011</v>
      </c>
      <c r="R1288" s="5" t="s">
        <v>5</v>
      </c>
    </row>
    <row r="1289" spans="1:19" hidden="1" x14ac:dyDescent="0.35">
      <c r="A1289" s="4">
        <v>44935</v>
      </c>
      <c r="B1289" s="5">
        <f t="shared" si="400"/>
        <v>1</v>
      </c>
      <c r="C1289" s="5">
        <f t="shared" si="401"/>
        <v>2023</v>
      </c>
      <c r="D1289" s="5" t="s">
        <v>1182</v>
      </c>
      <c r="E1289" s="1" t="s">
        <v>482</v>
      </c>
      <c r="F1289" s="1" t="s">
        <v>499</v>
      </c>
      <c r="G1289" s="90" t="s">
        <v>791</v>
      </c>
      <c r="H1289" s="5">
        <v>12</v>
      </c>
      <c r="I1289" s="5" t="s">
        <v>5</v>
      </c>
      <c r="J1289" s="5">
        <v>0</v>
      </c>
      <c r="K1289" s="4">
        <f t="shared" si="404"/>
        <v>44935</v>
      </c>
      <c r="L1289" s="5">
        <f t="shared" si="385"/>
        <v>1</v>
      </c>
      <c r="M1289" s="5">
        <f t="shared" si="386"/>
        <v>2023</v>
      </c>
      <c r="N1289" s="97">
        <v>576</v>
      </c>
      <c r="P1289" s="6">
        <f t="shared" si="402"/>
        <v>576</v>
      </c>
      <c r="Q1289" s="7">
        <f t="shared" si="403"/>
        <v>2390875.9500000011</v>
      </c>
      <c r="R1289" s="5" t="s">
        <v>5</v>
      </c>
    </row>
    <row r="1290" spans="1:19" hidden="1" x14ac:dyDescent="0.35">
      <c r="A1290" s="4">
        <v>44935</v>
      </c>
      <c r="B1290" s="5">
        <f t="shared" si="400"/>
        <v>1</v>
      </c>
      <c r="C1290" s="5">
        <f t="shared" si="401"/>
        <v>2023</v>
      </c>
      <c r="D1290" s="5" t="s">
        <v>1182</v>
      </c>
      <c r="E1290" s="1" t="s">
        <v>482</v>
      </c>
      <c r="F1290" s="1" t="s">
        <v>499</v>
      </c>
      <c r="G1290" s="90" t="s">
        <v>1119</v>
      </c>
      <c r="H1290" s="5">
        <v>5</v>
      </c>
      <c r="I1290" s="5" t="s">
        <v>5</v>
      </c>
      <c r="J1290" s="5">
        <v>0</v>
      </c>
      <c r="K1290" s="4">
        <f t="shared" si="404"/>
        <v>44935</v>
      </c>
      <c r="L1290" s="5">
        <f t="shared" ref="L1290:L1352" si="405">MONTH(K1290)</f>
        <v>1</v>
      </c>
      <c r="M1290" s="5">
        <f t="shared" ref="M1290:M1352" si="406">YEAR(K1290)</f>
        <v>2023</v>
      </c>
      <c r="N1290" s="97">
        <v>312.5</v>
      </c>
      <c r="P1290" s="6">
        <f t="shared" si="402"/>
        <v>312.5</v>
      </c>
      <c r="Q1290" s="7">
        <f t="shared" si="403"/>
        <v>2391188.4500000011</v>
      </c>
      <c r="R1290" s="5" t="s">
        <v>5</v>
      </c>
    </row>
    <row r="1291" spans="1:19" hidden="1" x14ac:dyDescent="0.35">
      <c r="A1291" s="4">
        <v>44935</v>
      </c>
      <c r="B1291" s="5">
        <f t="shared" ref="B1291:B1312" si="407">MONTH(A1291)</f>
        <v>1</v>
      </c>
      <c r="C1291" s="5">
        <f t="shared" ref="C1291:C1312" si="408">YEAR(A1291)</f>
        <v>2023</v>
      </c>
      <c r="D1291" s="5" t="s">
        <v>1183</v>
      </c>
      <c r="E1291" s="1" t="s">
        <v>673</v>
      </c>
      <c r="F1291" s="1" t="s">
        <v>674</v>
      </c>
      <c r="G1291" s="90" t="s">
        <v>725</v>
      </c>
      <c r="H1291" s="5">
        <v>1</v>
      </c>
      <c r="I1291" s="5" t="s">
        <v>5</v>
      </c>
      <c r="J1291" s="5">
        <v>0</v>
      </c>
      <c r="K1291" s="4">
        <f t="shared" si="404"/>
        <v>44935</v>
      </c>
      <c r="L1291" s="5">
        <f t="shared" si="405"/>
        <v>1</v>
      </c>
      <c r="M1291" s="5">
        <f t="shared" si="406"/>
        <v>2023</v>
      </c>
      <c r="N1291" s="6">
        <v>1738</v>
      </c>
      <c r="O1291" s="6">
        <f>-N1291</f>
        <v>-1738</v>
      </c>
      <c r="P1291" s="6">
        <f t="shared" ref="P1291:P1312" si="409">SUM(N1291+O1291)</f>
        <v>0</v>
      </c>
      <c r="Q1291" s="7">
        <f t="shared" ref="Q1291:Q1312" si="410">SUM(Q1290+N1291)</f>
        <v>2392926.4500000011</v>
      </c>
      <c r="R1291" s="5" t="s">
        <v>5</v>
      </c>
      <c r="S1291" s="1" t="s">
        <v>1220</v>
      </c>
    </row>
    <row r="1292" spans="1:19" hidden="1" x14ac:dyDescent="0.35">
      <c r="A1292" s="4">
        <v>44935</v>
      </c>
      <c r="B1292" s="5">
        <f t="shared" si="407"/>
        <v>1</v>
      </c>
      <c r="C1292" s="5">
        <f t="shared" si="408"/>
        <v>2023</v>
      </c>
      <c r="D1292" s="5" t="s">
        <v>1183</v>
      </c>
      <c r="E1292" s="1" t="s">
        <v>673</v>
      </c>
      <c r="F1292" s="1" t="s">
        <v>674</v>
      </c>
      <c r="G1292" s="90" t="s">
        <v>922</v>
      </c>
      <c r="H1292" s="5">
        <v>4</v>
      </c>
      <c r="I1292" s="5" t="s">
        <v>5</v>
      </c>
      <c r="J1292" s="5">
        <v>0</v>
      </c>
      <c r="K1292" s="4">
        <f t="shared" si="404"/>
        <v>44935</v>
      </c>
      <c r="L1292" s="5">
        <f t="shared" si="405"/>
        <v>1</v>
      </c>
      <c r="M1292" s="5">
        <f t="shared" si="406"/>
        <v>2023</v>
      </c>
      <c r="N1292" s="6">
        <v>936</v>
      </c>
      <c r="O1292" s="6">
        <f>-N1292</f>
        <v>-936</v>
      </c>
      <c r="P1292" s="6">
        <f t="shared" si="409"/>
        <v>0</v>
      </c>
      <c r="Q1292" s="7">
        <f t="shared" si="410"/>
        <v>2393862.4500000011</v>
      </c>
      <c r="R1292" s="5" t="s">
        <v>5</v>
      </c>
      <c r="S1292" s="1" t="s">
        <v>1220</v>
      </c>
    </row>
    <row r="1293" spans="1:19" hidden="1" x14ac:dyDescent="0.35">
      <c r="A1293" s="4">
        <v>44935</v>
      </c>
      <c r="B1293" s="5">
        <f t="shared" si="407"/>
        <v>1</v>
      </c>
      <c r="C1293" s="5">
        <f t="shared" si="408"/>
        <v>2023</v>
      </c>
      <c r="D1293" s="5" t="s">
        <v>1183</v>
      </c>
      <c r="E1293" s="1" t="s">
        <v>673</v>
      </c>
      <c r="F1293" s="1" t="s">
        <v>674</v>
      </c>
      <c r="G1293" s="90" t="s">
        <v>1119</v>
      </c>
      <c r="H1293" s="5">
        <v>1</v>
      </c>
      <c r="I1293" s="5" t="s">
        <v>5</v>
      </c>
      <c r="J1293" s="5">
        <v>0</v>
      </c>
      <c r="K1293" s="4">
        <f t="shared" si="404"/>
        <v>44935</v>
      </c>
      <c r="L1293" s="5">
        <f t="shared" si="405"/>
        <v>1</v>
      </c>
      <c r="M1293" s="5">
        <f t="shared" si="406"/>
        <v>2023</v>
      </c>
      <c r="N1293" s="6">
        <v>62.5</v>
      </c>
      <c r="O1293" s="6">
        <f>-N1293</f>
        <v>-62.5</v>
      </c>
      <c r="P1293" s="6">
        <f t="shared" si="409"/>
        <v>0</v>
      </c>
      <c r="Q1293" s="7">
        <f t="shared" si="410"/>
        <v>2393924.9500000011</v>
      </c>
      <c r="R1293" s="5" t="s">
        <v>5</v>
      </c>
      <c r="S1293" s="1" t="s">
        <v>1220</v>
      </c>
    </row>
    <row r="1294" spans="1:19" hidden="1" x14ac:dyDescent="0.35">
      <c r="A1294" s="4">
        <v>44935</v>
      </c>
      <c r="B1294" s="5">
        <f t="shared" si="407"/>
        <v>1</v>
      </c>
      <c r="C1294" s="5">
        <f t="shared" si="408"/>
        <v>2023</v>
      </c>
      <c r="D1294" s="5" t="s">
        <v>1183</v>
      </c>
      <c r="E1294" s="1" t="s">
        <v>673</v>
      </c>
      <c r="F1294" s="1" t="s">
        <v>674</v>
      </c>
      <c r="G1294" s="90" t="s">
        <v>1179</v>
      </c>
      <c r="H1294" s="5">
        <v>1</v>
      </c>
      <c r="I1294" s="5" t="s">
        <v>5</v>
      </c>
      <c r="J1294" s="5">
        <v>0</v>
      </c>
      <c r="K1294" s="4">
        <f t="shared" si="404"/>
        <v>44935</v>
      </c>
      <c r="L1294" s="5">
        <f t="shared" si="405"/>
        <v>1</v>
      </c>
      <c r="M1294" s="5">
        <f t="shared" si="406"/>
        <v>2023</v>
      </c>
      <c r="N1294" s="6">
        <v>200</v>
      </c>
      <c r="O1294" s="6">
        <f>-N1294</f>
        <v>-200</v>
      </c>
      <c r="P1294" s="6">
        <f t="shared" si="409"/>
        <v>0</v>
      </c>
      <c r="Q1294" s="7">
        <f t="shared" si="410"/>
        <v>2394124.9500000011</v>
      </c>
      <c r="R1294" s="5" t="s">
        <v>5</v>
      </c>
      <c r="S1294" s="1" t="s">
        <v>1220</v>
      </c>
    </row>
    <row r="1295" spans="1:19" hidden="1" x14ac:dyDescent="0.35">
      <c r="A1295" s="4">
        <v>44935</v>
      </c>
      <c r="B1295" s="5">
        <f t="shared" si="407"/>
        <v>1</v>
      </c>
      <c r="C1295" s="5">
        <f t="shared" si="408"/>
        <v>2023</v>
      </c>
      <c r="D1295" s="5" t="s">
        <v>1184</v>
      </c>
      <c r="E1295" s="1" t="s">
        <v>415</v>
      </c>
      <c r="F1295" s="1" t="s">
        <v>416</v>
      </c>
      <c r="G1295" s="90" t="s">
        <v>1185</v>
      </c>
      <c r="H1295" s="5">
        <v>1</v>
      </c>
      <c r="I1295" s="5" t="s">
        <v>5</v>
      </c>
      <c r="J1295" s="5">
        <v>0</v>
      </c>
      <c r="K1295" s="4">
        <f t="shared" si="404"/>
        <v>44935</v>
      </c>
      <c r="L1295" s="5">
        <f t="shared" si="405"/>
        <v>1</v>
      </c>
      <c r="M1295" s="5">
        <f t="shared" si="406"/>
        <v>2023</v>
      </c>
      <c r="N1295" s="6">
        <v>800</v>
      </c>
      <c r="P1295" s="6">
        <f t="shared" si="409"/>
        <v>800</v>
      </c>
      <c r="Q1295" s="7">
        <f t="shared" si="410"/>
        <v>2394924.9500000011</v>
      </c>
      <c r="R1295" s="5" t="s">
        <v>5</v>
      </c>
    </row>
    <row r="1296" spans="1:19" hidden="1" x14ac:dyDescent="0.35">
      <c r="A1296" s="4">
        <v>44937</v>
      </c>
      <c r="B1296" s="5">
        <f t="shared" si="407"/>
        <v>1</v>
      </c>
      <c r="C1296" s="5">
        <f t="shared" si="408"/>
        <v>2023</v>
      </c>
      <c r="D1296" s="5" t="s">
        <v>1186</v>
      </c>
      <c r="E1296" s="1" t="s">
        <v>6</v>
      </c>
      <c r="F1296" s="1" t="s">
        <v>7</v>
      </c>
      <c r="G1296" s="11" t="s">
        <v>725</v>
      </c>
      <c r="H1296" s="5">
        <v>1</v>
      </c>
      <c r="I1296" s="5" t="s">
        <v>5</v>
      </c>
      <c r="J1296" s="5">
        <v>0</v>
      </c>
      <c r="K1296" s="4">
        <f t="shared" si="404"/>
        <v>44937</v>
      </c>
      <c r="L1296" s="5">
        <f t="shared" si="405"/>
        <v>1</v>
      </c>
      <c r="M1296" s="5">
        <f t="shared" si="406"/>
        <v>2023</v>
      </c>
      <c r="N1296" s="6">
        <v>1804</v>
      </c>
      <c r="O1296" s="6">
        <f>-N1296</f>
        <v>-1804</v>
      </c>
      <c r="P1296" s="6">
        <f t="shared" si="409"/>
        <v>0</v>
      </c>
      <c r="Q1296" s="7">
        <f t="shared" si="410"/>
        <v>2396728.9500000011</v>
      </c>
      <c r="R1296" s="5" t="s">
        <v>5</v>
      </c>
      <c r="S1296" s="1" t="s">
        <v>1233</v>
      </c>
    </row>
    <row r="1297" spans="1:19" hidden="1" x14ac:dyDescent="0.35">
      <c r="A1297" s="4">
        <v>44937</v>
      </c>
      <c r="B1297" s="5">
        <f t="shared" si="407"/>
        <v>1</v>
      </c>
      <c r="C1297" s="5">
        <f t="shared" si="408"/>
        <v>2023</v>
      </c>
      <c r="D1297" s="5" t="s">
        <v>1187</v>
      </c>
      <c r="E1297" s="1" t="s">
        <v>263</v>
      </c>
      <c r="F1297" s="1" t="s">
        <v>268</v>
      </c>
      <c r="G1297" s="90" t="s">
        <v>309</v>
      </c>
      <c r="H1297" s="89">
        <v>1</v>
      </c>
      <c r="I1297" s="5" t="s">
        <v>5</v>
      </c>
      <c r="J1297" s="5">
        <v>0</v>
      </c>
      <c r="K1297" s="4">
        <f t="shared" si="404"/>
        <v>44937</v>
      </c>
      <c r="L1297" s="5">
        <f t="shared" si="405"/>
        <v>1</v>
      </c>
      <c r="M1297" s="5">
        <f t="shared" si="406"/>
        <v>2023</v>
      </c>
      <c r="N1297" s="6">
        <v>1738</v>
      </c>
      <c r="O1297" s="6">
        <f t="shared" ref="O1297:O1300" si="411">-N1297</f>
        <v>-1738</v>
      </c>
      <c r="P1297" s="6">
        <f t="shared" si="409"/>
        <v>0</v>
      </c>
      <c r="Q1297" s="7">
        <f t="shared" si="410"/>
        <v>2398466.9500000011</v>
      </c>
      <c r="R1297" s="5" t="s">
        <v>5</v>
      </c>
      <c r="S1297" s="1" t="s">
        <v>1231</v>
      </c>
    </row>
    <row r="1298" spans="1:19" hidden="1" x14ac:dyDescent="0.35">
      <c r="A1298" s="4">
        <v>44937</v>
      </c>
      <c r="B1298" s="5">
        <f t="shared" si="407"/>
        <v>1</v>
      </c>
      <c r="C1298" s="5">
        <f t="shared" si="408"/>
        <v>2023</v>
      </c>
      <c r="D1298" s="5" t="s">
        <v>1187</v>
      </c>
      <c r="E1298" s="1" t="s">
        <v>263</v>
      </c>
      <c r="F1298" s="1" t="s">
        <v>268</v>
      </c>
      <c r="G1298" s="91" t="s">
        <v>1149</v>
      </c>
      <c r="H1298" s="89">
        <v>1</v>
      </c>
      <c r="I1298" s="5" t="s">
        <v>5</v>
      </c>
      <c r="J1298" s="5">
        <v>0</v>
      </c>
      <c r="K1298" s="4">
        <f t="shared" si="404"/>
        <v>44937</v>
      </c>
      <c r="L1298" s="5">
        <f t="shared" si="405"/>
        <v>1</v>
      </c>
      <c r="M1298" s="5">
        <f t="shared" si="406"/>
        <v>2023</v>
      </c>
      <c r="N1298" s="6">
        <v>237</v>
      </c>
      <c r="O1298" s="6">
        <f t="shared" si="411"/>
        <v>-237</v>
      </c>
      <c r="P1298" s="6">
        <f t="shared" si="409"/>
        <v>0</v>
      </c>
      <c r="Q1298" s="7">
        <f t="shared" si="410"/>
        <v>2398703.9500000011</v>
      </c>
      <c r="R1298" s="5" t="s">
        <v>5</v>
      </c>
      <c r="S1298" s="1" t="s">
        <v>1231</v>
      </c>
    </row>
    <row r="1299" spans="1:19" hidden="1" x14ac:dyDescent="0.35">
      <c r="A1299" s="4">
        <v>44937</v>
      </c>
      <c r="B1299" s="5">
        <f t="shared" si="407"/>
        <v>1</v>
      </c>
      <c r="C1299" s="5">
        <f t="shared" si="408"/>
        <v>2023</v>
      </c>
      <c r="D1299" s="5" t="s">
        <v>1187</v>
      </c>
      <c r="E1299" s="1" t="s">
        <v>263</v>
      </c>
      <c r="F1299" s="1" t="s">
        <v>268</v>
      </c>
      <c r="G1299" s="91" t="s">
        <v>675</v>
      </c>
      <c r="H1299" s="89">
        <v>1</v>
      </c>
      <c r="I1299" s="5" t="s">
        <v>5</v>
      </c>
      <c r="J1299" s="5">
        <v>0</v>
      </c>
      <c r="K1299" s="4">
        <f t="shared" si="404"/>
        <v>44937</v>
      </c>
      <c r="L1299" s="5">
        <f t="shared" si="405"/>
        <v>1</v>
      </c>
      <c r="M1299" s="5">
        <f t="shared" si="406"/>
        <v>2023</v>
      </c>
      <c r="N1299" s="6">
        <v>95</v>
      </c>
      <c r="O1299" s="6">
        <f t="shared" si="411"/>
        <v>-95</v>
      </c>
      <c r="P1299" s="6">
        <f t="shared" si="409"/>
        <v>0</v>
      </c>
      <c r="Q1299" s="7">
        <f t="shared" si="410"/>
        <v>2398798.9500000011</v>
      </c>
      <c r="R1299" s="5" t="s">
        <v>5</v>
      </c>
      <c r="S1299" s="1" t="s">
        <v>1231</v>
      </c>
    </row>
    <row r="1300" spans="1:19" hidden="1" x14ac:dyDescent="0.35">
      <c r="A1300" s="4">
        <v>44937</v>
      </c>
      <c r="B1300" s="5">
        <f t="shared" si="407"/>
        <v>1</v>
      </c>
      <c r="C1300" s="5">
        <f t="shared" si="408"/>
        <v>2023</v>
      </c>
      <c r="D1300" s="5" t="s">
        <v>1187</v>
      </c>
      <c r="E1300" s="1" t="s">
        <v>263</v>
      </c>
      <c r="F1300" s="1" t="s">
        <v>268</v>
      </c>
      <c r="G1300" s="91" t="s">
        <v>1119</v>
      </c>
      <c r="H1300" s="89">
        <v>1</v>
      </c>
      <c r="I1300" s="5" t="s">
        <v>5</v>
      </c>
      <c r="J1300" s="5">
        <v>0</v>
      </c>
      <c r="K1300" s="4">
        <f t="shared" si="404"/>
        <v>44937</v>
      </c>
      <c r="L1300" s="5">
        <f t="shared" si="405"/>
        <v>1</v>
      </c>
      <c r="M1300" s="5">
        <f t="shared" si="406"/>
        <v>2023</v>
      </c>
      <c r="N1300" s="6">
        <v>62.5</v>
      </c>
      <c r="O1300" s="6">
        <f t="shared" si="411"/>
        <v>-62.5</v>
      </c>
      <c r="P1300" s="6">
        <f t="shared" si="409"/>
        <v>0</v>
      </c>
      <c r="Q1300" s="7">
        <f t="shared" si="410"/>
        <v>2398861.4500000011</v>
      </c>
      <c r="R1300" s="5" t="s">
        <v>5</v>
      </c>
      <c r="S1300" s="1" t="s">
        <v>1231</v>
      </c>
    </row>
    <row r="1301" spans="1:19" hidden="1" x14ac:dyDescent="0.35">
      <c r="A1301" s="4">
        <v>44937</v>
      </c>
      <c r="B1301" s="5">
        <f t="shared" si="407"/>
        <v>1</v>
      </c>
      <c r="C1301" s="5">
        <f t="shared" si="408"/>
        <v>2023</v>
      </c>
      <c r="D1301" s="5" t="s">
        <v>1189</v>
      </c>
      <c r="E1301" s="1" t="s">
        <v>673</v>
      </c>
      <c r="F1301" s="1" t="s">
        <v>674</v>
      </c>
      <c r="G1301" s="90" t="s">
        <v>1188</v>
      </c>
      <c r="H1301" s="5">
        <v>1</v>
      </c>
      <c r="I1301" s="5" t="s">
        <v>5</v>
      </c>
      <c r="J1301" s="5">
        <v>0</v>
      </c>
      <c r="K1301" s="4">
        <f t="shared" si="404"/>
        <v>44937</v>
      </c>
      <c r="L1301" s="5">
        <f t="shared" si="405"/>
        <v>1</v>
      </c>
      <c r="M1301" s="5">
        <f t="shared" si="406"/>
        <v>2023</v>
      </c>
      <c r="N1301" s="6">
        <v>1738</v>
      </c>
      <c r="O1301" s="6">
        <f>-N1301</f>
        <v>-1738</v>
      </c>
      <c r="P1301" s="6">
        <f t="shared" si="409"/>
        <v>0</v>
      </c>
      <c r="Q1301" s="7">
        <f t="shared" si="410"/>
        <v>2400599.4500000011</v>
      </c>
      <c r="R1301" s="5" t="s">
        <v>5</v>
      </c>
      <c r="S1301" s="1" t="s">
        <v>1221</v>
      </c>
    </row>
    <row r="1302" spans="1:19" hidden="1" x14ac:dyDescent="0.35">
      <c r="A1302" s="4">
        <v>44937</v>
      </c>
      <c r="B1302" s="5">
        <f t="shared" si="407"/>
        <v>1</v>
      </c>
      <c r="C1302" s="5">
        <f t="shared" si="408"/>
        <v>2023</v>
      </c>
      <c r="D1302" s="5" t="s">
        <v>1189</v>
      </c>
      <c r="E1302" s="1" t="s">
        <v>673</v>
      </c>
      <c r="F1302" s="1" t="s">
        <v>674</v>
      </c>
      <c r="G1302" s="90" t="s">
        <v>922</v>
      </c>
      <c r="H1302" s="5">
        <v>3</v>
      </c>
      <c r="I1302" s="5" t="s">
        <v>5</v>
      </c>
      <c r="J1302" s="5">
        <v>0</v>
      </c>
      <c r="K1302" s="4">
        <f t="shared" si="404"/>
        <v>44937</v>
      </c>
      <c r="L1302" s="5">
        <f t="shared" si="405"/>
        <v>1</v>
      </c>
      <c r="M1302" s="5">
        <f t="shared" si="406"/>
        <v>2023</v>
      </c>
      <c r="N1302" s="6">
        <v>702</v>
      </c>
      <c r="O1302" s="6">
        <f>-N1302</f>
        <v>-702</v>
      </c>
      <c r="P1302" s="6">
        <f t="shared" si="409"/>
        <v>0</v>
      </c>
      <c r="Q1302" s="7">
        <f t="shared" si="410"/>
        <v>2401301.4500000011</v>
      </c>
      <c r="R1302" s="5" t="s">
        <v>5</v>
      </c>
      <c r="S1302" s="1" t="s">
        <v>1221</v>
      </c>
    </row>
    <row r="1303" spans="1:19" hidden="1" x14ac:dyDescent="0.35">
      <c r="A1303" s="4">
        <v>44938</v>
      </c>
      <c r="B1303" s="5">
        <f t="shared" si="407"/>
        <v>1</v>
      </c>
      <c r="C1303" s="5">
        <f t="shared" si="408"/>
        <v>2023</v>
      </c>
      <c r="D1303" s="5" t="s">
        <v>1190</v>
      </c>
      <c r="E1303" s="1" t="s">
        <v>63</v>
      </c>
      <c r="F1303" s="1" t="s">
        <v>64</v>
      </c>
      <c r="G1303" s="90" t="s">
        <v>1188</v>
      </c>
      <c r="H1303" s="5">
        <v>6</v>
      </c>
      <c r="I1303" s="5" t="s">
        <v>50</v>
      </c>
      <c r="J1303" s="5">
        <v>120</v>
      </c>
      <c r="K1303" s="4">
        <f t="shared" si="404"/>
        <v>45058</v>
      </c>
      <c r="L1303" s="5">
        <f t="shared" si="405"/>
        <v>5</v>
      </c>
      <c r="M1303" s="5">
        <f t="shared" si="406"/>
        <v>2023</v>
      </c>
      <c r="N1303" s="6">
        <v>9768</v>
      </c>
      <c r="P1303" s="6">
        <f t="shared" si="409"/>
        <v>9768</v>
      </c>
      <c r="Q1303" s="7">
        <f t="shared" si="410"/>
        <v>2411069.4500000011</v>
      </c>
      <c r="R1303" s="5" t="s">
        <v>5</v>
      </c>
    </row>
    <row r="1304" spans="1:19" hidden="1" x14ac:dyDescent="0.35">
      <c r="A1304" s="4">
        <v>44938</v>
      </c>
      <c r="B1304" s="5">
        <f t="shared" si="407"/>
        <v>1</v>
      </c>
      <c r="C1304" s="5">
        <f t="shared" si="408"/>
        <v>2023</v>
      </c>
      <c r="D1304" s="5" t="s">
        <v>1190</v>
      </c>
      <c r="E1304" s="1" t="s">
        <v>63</v>
      </c>
      <c r="F1304" s="1" t="s">
        <v>64</v>
      </c>
      <c r="G1304" s="90" t="s">
        <v>922</v>
      </c>
      <c r="H1304" s="5">
        <v>10</v>
      </c>
      <c r="I1304" s="5" t="s">
        <v>50</v>
      </c>
      <c r="J1304" s="5">
        <v>120</v>
      </c>
      <c r="K1304" s="4">
        <f t="shared" si="404"/>
        <v>45058</v>
      </c>
      <c r="L1304" s="5">
        <f t="shared" si="405"/>
        <v>5</v>
      </c>
      <c r="M1304" s="5">
        <f t="shared" si="406"/>
        <v>2023</v>
      </c>
      <c r="N1304" s="6">
        <v>2070</v>
      </c>
      <c r="P1304" s="6">
        <f t="shared" si="409"/>
        <v>2070</v>
      </c>
      <c r="Q1304" s="7">
        <f t="shared" si="410"/>
        <v>2413139.4500000011</v>
      </c>
      <c r="R1304" s="5" t="s">
        <v>5</v>
      </c>
    </row>
    <row r="1305" spans="1:19" hidden="1" x14ac:dyDescent="0.35">
      <c r="A1305" s="4">
        <v>44938</v>
      </c>
      <c r="B1305" s="5">
        <f t="shared" si="407"/>
        <v>1</v>
      </c>
      <c r="C1305" s="5">
        <f t="shared" si="408"/>
        <v>2023</v>
      </c>
      <c r="D1305" s="5" t="s">
        <v>1190</v>
      </c>
      <c r="E1305" s="1" t="s">
        <v>63</v>
      </c>
      <c r="F1305" s="1" t="s">
        <v>64</v>
      </c>
      <c r="G1305" s="90" t="s">
        <v>800</v>
      </c>
      <c r="H1305" s="5">
        <v>10</v>
      </c>
      <c r="I1305" s="5" t="s">
        <v>50</v>
      </c>
      <c r="J1305" s="5">
        <v>120</v>
      </c>
      <c r="K1305" s="4">
        <f t="shared" si="404"/>
        <v>45058</v>
      </c>
      <c r="L1305" s="5">
        <f t="shared" si="405"/>
        <v>5</v>
      </c>
      <c r="M1305" s="5">
        <f t="shared" si="406"/>
        <v>2023</v>
      </c>
      <c r="N1305" s="6">
        <v>575</v>
      </c>
      <c r="P1305" s="6">
        <f t="shared" si="409"/>
        <v>575</v>
      </c>
      <c r="Q1305" s="7">
        <f t="shared" si="410"/>
        <v>2413714.4500000011</v>
      </c>
      <c r="R1305" s="5" t="s">
        <v>5</v>
      </c>
    </row>
    <row r="1306" spans="1:19" hidden="1" x14ac:dyDescent="0.35">
      <c r="A1306" s="4">
        <v>44938</v>
      </c>
      <c r="B1306" s="5">
        <f t="shared" si="407"/>
        <v>1</v>
      </c>
      <c r="C1306" s="5">
        <f t="shared" si="408"/>
        <v>2023</v>
      </c>
      <c r="D1306" s="5" t="s">
        <v>1190</v>
      </c>
      <c r="E1306" s="1" t="s">
        <v>63</v>
      </c>
      <c r="F1306" s="1" t="s">
        <v>64</v>
      </c>
      <c r="G1306" s="90" t="s">
        <v>46</v>
      </c>
      <c r="H1306" s="5">
        <v>8</v>
      </c>
      <c r="I1306" s="5" t="s">
        <v>50</v>
      </c>
      <c r="J1306" s="5">
        <v>120</v>
      </c>
      <c r="K1306" s="4">
        <f t="shared" si="404"/>
        <v>45058</v>
      </c>
      <c r="L1306" s="5">
        <f t="shared" si="405"/>
        <v>5</v>
      </c>
      <c r="M1306" s="5">
        <f t="shared" si="406"/>
        <v>2023</v>
      </c>
      <c r="N1306" s="6">
        <v>840</v>
      </c>
      <c r="P1306" s="6">
        <f t="shared" si="409"/>
        <v>840</v>
      </c>
      <c r="Q1306" s="7">
        <f t="shared" si="410"/>
        <v>2414554.4500000011</v>
      </c>
      <c r="R1306" s="5" t="s">
        <v>5</v>
      </c>
    </row>
    <row r="1307" spans="1:19" hidden="1" x14ac:dyDescent="0.35">
      <c r="A1307" s="4">
        <v>44938</v>
      </c>
      <c r="B1307" s="5">
        <f t="shared" si="407"/>
        <v>1</v>
      </c>
      <c r="C1307" s="5">
        <f t="shared" si="408"/>
        <v>2023</v>
      </c>
      <c r="D1307" s="5" t="s">
        <v>1190</v>
      </c>
      <c r="E1307" s="1" t="s">
        <v>63</v>
      </c>
      <c r="F1307" s="1" t="s">
        <v>64</v>
      </c>
      <c r="G1307" s="90" t="s">
        <v>1102</v>
      </c>
      <c r="H1307" s="5">
        <v>4</v>
      </c>
      <c r="I1307" s="5" t="s">
        <v>50</v>
      </c>
      <c r="J1307" s="5">
        <v>120</v>
      </c>
      <c r="K1307" s="4">
        <f t="shared" si="404"/>
        <v>45058</v>
      </c>
      <c r="L1307" s="5">
        <f t="shared" si="405"/>
        <v>5</v>
      </c>
      <c r="M1307" s="5">
        <f t="shared" si="406"/>
        <v>2023</v>
      </c>
      <c r="N1307" s="6">
        <v>200</v>
      </c>
      <c r="P1307" s="6">
        <f t="shared" si="409"/>
        <v>200</v>
      </c>
      <c r="Q1307" s="7">
        <f t="shared" si="410"/>
        <v>2414754.4500000011</v>
      </c>
      <c r="R1307" s="5" t="s">
        <v>5</v>
      </c>
    </row>
    <row r="1308" spans="1:19" hidden="1" x14ac:dyDescent="0.35">
      <c r="A1308" s="4">
        <v>44938</v>
      </c>
      <c r="B1308" s="5">
        <f t="shared" si="407"/>
        <v>1</v>
      </c>
      <c r="C1308" s="5">
        <f t="shared" si="408"/>
        <v>2023</v>
      </c>
      <c r="D1308" s="5" t="s">
        <v>1190</v>
      </c>
      <c r="E1308" s="1" t="s">
        <v>63</v>
      </c>
      <c r="F1308" s="1" t="s">
        <v>64</v>
      </c>
      <c r="G1308" s="90" t="s">
        <v>623</v>
      </c>
      <c r="H1308" s="5">
        <v>1</v>
      </c>
      <c r="I1308" s="5" t="s">
        <v>50</v>
      </c>
      <c r="J1308" s="5">
        <v>120</v>
      </c>
      <c r="K1308" s="4">
        <f t="shared" si="404"/>
        <v>45058</v>
      </c>
      <c r="L1308" s="5">
        <f t="shared" si="405"/>
        <v>5</v>
      </c>
      <c r="M1308" s="5">
        <f t="shared" si="406"/>
        <v>2023</v>
      </c>
      <c r="N1308" s="6">
        <v>395</v>
      </c>
      <c r="P1308" s="6">
        <f t="shared" si="409"/>
        <v>395</v>
      </c>
      <c r="Q1308" s="7">
        <f t="shared" si="410"/>
        <v>2415149.4500000011</v>
      </c>
      <c r="R1308" s="5" t="s">
        <v>5</v>
      </c>
    </row>
    <row r="1309" spans="1:19" hidden="1" x14ac:dyDescent="0.35">
      <c r="A1309" s="4">
        <v>44938</v>
      </c>
      <c r="B1309" s="5">
        <f t="shared" si="407"/>
        <v>1</v>
      </c>
      <c r="C1309" s="5">
        <f t="shared" si="408"/>
        <v>2023</v>
      </c>
      <c r="D1309" s="5" t="s">
        <v>1190</v>
      </c>
      <c r="E1309" s="1" t="s">
        <v>63</v>
      </c>
      <c r="F1309" s="1" t="s">
        <v>64</v>
      </c>
      <c r="G1309" s="90" t="s">
        <v>953</v>
      </c>
      <c r="H1309" s="5">
        <v>1</v>
      </c>
      <c r="I1309" s="5" t="s">
        <v>50</v>
      </c>
      <c r="J1309" s="5">
        <v>120</v>
      </c>
      <c r="K1309" s="4">
        <f t="shared" si="404"/>
        <v>45058</v>
      </c>
      <c r="L1309" s="5">
        <f t="shared" si="405"/>
        <v>5</v>
      </c>
      <c r="M1309" s="5">
        <f t="shared" si="406"/>
        <v>2023</v>
      </c>
      <c r="N1309" s="6">
        <v>420</v>
      </c>
      <c r="P1309" s="6">
        <f t="shared" si="409"/>
        <v>420</v>
      </c>
      <c r="Q1309" s="7">
        <f t="shared" si="410"/>
        <v>2415569.4500000011</v>
      </c>
      <c r="R1309" s="5" t="s">
        <v>5</v>
      </c>
    </row>
    <row r="1310" spans="1:19" hidden="1" x14ac:dyDescent="0.35">
      <c r="A1310" s="4">
        <v>44938</v>
      </c>
      <c r="B1310" s="5">
        <f t="shared" si="407"/>
        <v>1</v>
      </c>
      <c r="C1310" s="5">
        <f t="shared" si="408"/>
        <v>2023</v>
      </c>
      <c r="D1310" s="5" t="s">
        <v>1191</v>
      </c>
      <c r="E1310" s="1" t="s">
        <v>415</v>
      </c>
      <c r="F1310" s="1" t="s">
        <v>416</v>
      </c>
      <c r="G1310" s="90" t="s">
        <v>1188</v>
      </c>
      <c r="H1310" s="5">
        <v>5</v>
      </c>
      <c r="I1310" s="5" t="s">
        <v>5</v>
      </c>
      <c r="J1310" s="5">
        <v>0</v>
      </c>
      <c r="K1310" s="4">
        <f t="shared" si="404"/>
        <v>44938</v>
      </c>
      <c r="L1310" s="5">
        <f t="shared" si="405"/>
        <v>1</v>
      </c>
      <c r="M1310" s="5">
        <f t="shared" si="406"/>
        <v>2023</v>
      </c>
      <c r="N1310" s="6">
        <v>8690</v>
      </c>
      <c r="P1310" s="6">
        <f t="shared" si="409"/>
        <v>8690</v>
      </c>
      <c r="Q1310" s="7">
        <f t="shared" si="410"/>
        <v>2424259.4500000011</v>
      </c>
      <c r="R1310" s="5" t="s">
        <v>5</v>
      </c>
    </row>
    <row r="1311" spans="1:19" hidden="1" x14ac:dyDescent="0.35">
      <c r="A1311" s="4">
        <v>44938</v>
      </c>
      <c r="B1311" s="5">
        <f t="shared" si="407"/>
        <v>1</v>
      </c>
      <c r="C1311" s="5">
        <f t="shared" si="408"/>
        <v>2023</v>
      </c>
      <c r="D1311" s="5" t="s">
        <v>1191</v>
      </c>
      <c r="E1311" s="1" t="s">
        <v>415</v>
      </c>
      <c r="F1311" s="1" t="s">
        <v>416</v>
      </c>
      <c r="G1311" s="90" t="s">
        <v>922</v>
      </c>
      <c r="H1311" s="5">
        <v>15</v>
      </c>
      <c r="I1311" s="5" t="s">
        <v>5</v>
      </c>
      <c r="J1311" s="5">
        <v>0</v>
      </c>
      <c r="K1311" s="4">
        <f t="shared" si="404"/>
        <v>44938</v>
      </c>
      <c r="L1311" s="5">
        <f t="shared" si="405"/>
        <v>1</v>
      </c>
      <c r="M1311" s="5">
        <f t="shared" si="406"/>
        <v>2023</v>
      </c>
      <c r="N1311" s="6">
        <v>3510</v>
      </c>
      <c r="P1311" s="6">
        <f t="shared" si="409"/>
        <v>3510</v>
      </c>
      <c r="Q1311" s="7">
        <f t="shared" si="410"/>
        <v>2427769.4500000011</v>
      </c>
      <c r="R1311" s="5" t="s">
        <v>5</v>
      </c>
    </row>
    <row r="1312" spans="1:19" hidden="1" x14ac:dyDescent="0.35">
      <c r="A1312" s="4">
        <v>44938</v>
      </c>
      <c r="B1312" s="5">
        <f t="shared" si="407"/>
        <v>1</v>
      </c>
      <c r="C1312" s="5">
        <f t="shared" si="408"/>
        <v>2023</v>
      </c>
      <c r="D1312" s="5" t="s">
        <v>1191</v>
      </c>
      <c r="E1312" s="1" t="s">
        <v>415</v>
      </c>
      <c r="F1312" s="1" t="s">
        <v>416</v>
      </c>
      <c r="G1312" s="90" t="s">
        <v>1178</v>
      </c>
      <c r="H1312" s="5">
        <v>6</v>
      </c>
      <c r="I1312" s="5" t="s">
        <v>5</v>
      </c>
      <c r="J1312" s="5">
        <v>0</v>
      </c>
      <c r="K1312" s="4">
        <f t="shared" si="404"/>
        <v>44938</v>
      </c>
      <c r="L1312" s="5">
        <f t="shared" si="405"/>
        <v>1</v>
      </c>
      <c r="M1312" s="5">
        <f t="shared" si="406"/>
        <v>2023</v>
      </c>
      <c r="N1312" s="6">
        <v>1638</v>
      </c>
      <c r="P1312" s="6">
        <f t="shared" si="409"/>
        <v>1638</v>
      </c>
      <c r="Q1312" s="7">
        <f t="shared" si="410"/>
        <v>2429407.4500000011</v>
      </c>
      <c r="R1312" s="5" t="s">
        <v>5</v>
      </c>
    </row>
    <row r="1313" spans="1:19" hidden="1" x14ac:dyDescent="0.35">
      <c r="A1313" s="4">
        <v>44938</v>
      </c>
      <c r="B1313" s="5">
        <f t="shared" ref="B1313:B1319" si="412">MONTH(A1313)</f>
        <v>1</v>
      </c>
      <c r="C1313" s="5">
        <f t="shared" ref="C1313:C1319" si="413">YEAR(A1313)</f>
        <v>2023</v>
      </c>
      <c r="D1313" s="5" t="s">
        <v>1191</v>
      </c>
      <c r="E1313" s="1" t="s">
        <v>415</v>
      </c>
      <c r="F1313" s="1" t="s">
        <v>416</v>
      </c>
      <c r="G1313" s="90" t="s">
        <v>1082</v>
      </c>
      <c r="H1313" s="5">
        <v>1</v>
      </c>
      <c r="I1313" s="5" t="s">
        <v>5</v>
      </c>
      <c r="J1313" s="5">
        <v>0</v>
      </c>
      <c r="K1313" s="4">
        <f t="shared" si="404"/>
        <v>44938</v>
      </c>
      <c r="L1313" s="5">
        <f t="shared" si="405"/>
        <v>1</v>
      </c>
      <c r="M1313" s="5">
        <f t="shared" si="406"/>
        <v>2023</v>
      </c>
      <c r="N1313" s="6">
        <v>1000</v>
      </c>
      <c r="P1313" s="6">
        <f t="shared" ref="P1313:P1326" si="414">SUM(N1313+O1313)</f>
        <v>1000</v>
      </c>
      <c r="Q1313" s="7">
        <f t="shared" ref="Q1313:Q1318" si="415">SUM(Q1312+N1313)</f>
        <v>2430407.4500000011</v>
      </c>
      <c r="R1313" s="5" t="s">
        <v>5</v>
      </c>
    </row>
    <row r="1314" spans="1:19" hidden="1" x14ac:dyDescent="0.35">
      <c r="A1314" s="4">
        <v>44938</v>
      </c>
      <c r="B1314" s="5">
        <f t="shared" si="412"/>
        <v>1</v>
      </c>
      <c r="C1314" s="5">
        <f t="shared" si="413"/>
        <v>2023</v>
      </c>
      <c r="D1314" s="5" t="s">
        <v>1191</v>
      </c>
      <c r="E1314" s="1" t="s">
        <v>415</v>
      </c>
      <c r="F1314" s="1" t="s">
        <v>416</v>
      </c>
      <c r="G1314" s="90" t="s">
        <v>1119</v>
      </c>
      <c r="H1314" s="5">
        <v>5</v>
      </c>
      <c r="I1314" s="5" t="s">
        <v>5</v>
      </c>
      <c r="J1314" s="5">
        <v>0</v>
      </c>
      <c r="K1314" s="4">
        <f t="shared" si="404"/>
        <v>44938</v>
      </c>
      <c r="L1314" s="5">
        <f t="shared" si="405"/>
        <v>1</v>
      </c>
      <c r="M1314" s="5">
        <f t="shared" si="406"/>
        <v>2023</v>
      </c>
      <c r="N1314" s="6">
        <v>312.5</v>
      </c>
      <c r="P1314" s="6">
        <f t="shared" si="414"/>
        <v>312.5</v>
      </c>
      <c r="Q1314" s="7">
        <f t="shared" si="415"/>
        <v>2430719.9500000011</v>
      </c>
      <c r="R1314" s="5" t="s">
        <v>5</v>
      </c>
    </row>
    <row r="1315" spans="1:19" hidden="1" x14ac:dyDescent="0.35">
      <c r="A1315" s="4">
        <v>44938</v>
      </c>
      <c r="B1315" s="5">
        <f t="shared" si="412"/>
        <v>1</v>
      </c>
      <c r="C1315" s="5">
        <f t="shared" si="413"/>
        <v>2023</v>
      </c>
      <c r="D1315" s="5" t="s">
        <v>1191</v>
      </c>
      <c r="E1315" s="1" t="s">
        <v>415</v>
      </c>
      <c r="F1315" s="1" t="s">
        <v>416</v>
      </c>
      <c r="G1315" s="90" t="s">
        <v>46</v>
      </c>
      <c r="H1315" s="5">
        <v>4</v>
      </c>
      <c r="I1315" s="5" t="s">
        <v>5</v>
      </c>
      <c r="J1315" s="5">
        <v>0</v>
      </c>
      <c r="K1315" s="4">
        <f t="shared" si="404"/>
        <v>44938</v>
      </c>
      <c r="L1315" s="5">
        <f t="shared" si="405"/>
        <v>1</v>
      </c>
      <c r="M1315" s="5">
        <f t="shared" si="406"/>
        <v>2023</v>
      </c>
      <c r="N1315" s="6">
        <v>420</v>
      </c>
      <c r="P1315" s="6">
        <f t="shared" si="414"/>
        <v>420</v>
      </c>
      <c r="Q1315" s="7">
        <f t="shared" si="415"/>
        <v>2431139.9500000011</v>
      </c>
      <c r="R1315" s="5" t="s">
        <v>5</v>
      </c>
    </row>
    <row r="1316" spans="1:19" hidden="1" x14ac:dyDescent="0.35">
      <c r="A1316" s="4">
        <v>44938</v>
      </c>
      <c r="B1316" s="5">
        <f t="shared" si="412"/>
        <v>1</v>
      </c>
      <c r="C1316" s="5">
        <f t="shared" si="413"/>
        <v>2023</v>
      </c>
      <c r="D1316" s="5" t="s">
        <v>1192</v>
      </c>
      <c r="E1316" s="1" t="s">
        <v>645</v>
      </c>
      <c r="F1316" s="1" t="s">
        <v>646</v>
      </c>
      <c r="G1316" s="105" t="s">
        <v>780</v>
      </c>
      <c r="H1316" s="5">
        <v>1</v>
      </c>
      <c r="I1316" s="5" t="s">
        <v>5</v>
      </c>
      <c r="J1316" s="5">
        <v>0</v>
      </c>
      <c r="K1316" s="4">
        <f t="shared" si="404"/>
        <v>44938</v>
      </c>
      <c r="L1316" s="5">
        <f t="shared" si="405"/>
        <v>1</v>
      </c>
      <c r="M1316" s="5">
        <f t="shared" si="406"/>
        <v>2023</v>
      </c>
      <c r="N1316" s="6">
        <v>256</v>
      </c>
      <c r="P1316" s="6">
        <f t="shared" si="414"/>
        <v>256</v>
      </c>
      <c r="Q1316" s="7">
        <f t="shared" si="415"/>
        <v>2431395.9500000011</v>
      </c>
      <c r="R1316" s="5" t="s">
        <v>5</v>
      </c>
    </row>
    <row r="1317" spans="1:19" hidden="1" x14ac:dyDescent="0.35">
      <c r="A1317" s="4">
        <v>44939</v>
      </c>
      <c r="B1317" s="5">
        <f t="shared" si="412"/>
        <v>1</v>
      </c>
      <c r="C1317" s="5">
        <f t="shared" si="413"/>
        <v>2023</v>
      </c>
      <c r="D1317" s="5" t="s">
        <v>1193</v>
      </c>
      <c r="E1317" s="1" t="s">
        <v>673</v>
      </c>
      <c r="F1317" s="1" t="s">
        <v>674</v>
      </c>
      <c r="G1317" s="90" t="s">
        <v>1188</v>
      </c>
      <c r="H1317" s="5">
        <v>1</v>
      </c>
      <c r="I1317" s="5" t="s">
        <v>5</v>
      </c>
      <c r="J1317" s="5">
        <v>0</v>
      </c>
      <c r="K1317" s="4">
        <f t="shared" si="404"/>
        <v>44939</v>
      </c>
      <c r="L1317" s="5">
        <f t="shared" si="405"/>
        <v>1</v>
      </c>
      <c r="M1317" s="5">
        <f t="shared" si="406"/>
        <v>2023</v>
      </c>
      <c r="N1317" s="6">
        <v>1738</v>
      </c>
      <c r="O1317" s="6">
        <f>-N1317</f>
        <v>-1738</v>
      </c>
      <c r="P1317" s="6">
        <f t="shared" si="414"/>
        <v>0</v>
      </c>
      <c r="Q1317" s="7">
        <f t="shared" si="415"/>
        <v>2433133.9500000011</v>
      </c>
      <c r="R1317" s="5" t="s">
        <v>5</v>
      </c>
      <c r="S1317" s="1" t="s">
        <v>1222</v>
      </c>
    </row>
    <row r="1318" spans="1:19" hidden="1" x14ac:dyDescent="0.35">
      <c r="A1318" s="4">
        <v>44939</v>
      </c>
      <c r="B1318" s="5">
        <f t="shared" si="412"/>
        <v>1</v>
      </c>
      <c r="C1318" s="5">
        <f t="shared" si="413"/>
        <v>2023</v>
      </c>
      <c r="D1318" s="5" t="s">
        <v>1193</v>
      </c>
      <c r="E1318" s="1" t="s">
        <v>673</v>
      </c>
      <c r="F1318" s="1" t="s">
        <v>674</v>
      </c>
      <c r="G1318" s="90" t="s">
        <v>1119</v>
      </c>
      <c r="H1318" s="5">
        <v>1</v>
      </c>
      <c r="I1318" s="5" t="s">
        <v>5</v>
      </c>
      <c r="J1318" s="5">
        <v>0</v>
      </c>
      <c r="K1318" s="4">
        <f t="shared" si="404"/>
        <v>44939</v>
      </c>
      <c r="L1318" s="5">
        <f t="shared" si="405"/>
        <v>1</v>
      </c>
      <c r="M1318" s="5">
        <f t="shared" si="406"/>
        <v>2023</v>
      </c>
      <c r="N1318" s="6">
        <v>62.5</v>
      </c>
      <c r="O1318" s="6">
        <f>-N1318</f>
        <v>-62.5</v>
      </c>
      <c r="P1318" s="6">
        <f t="shared" si="414"/>
        <v>0</v>
      </c>
      <c r="Q1318" s="7">
        <f t="shared" si="415"/>
        <v>2433196.4500000011</v>
      </c>
      <c r="R1318" s="5" t="s">
        <v>5</v>
      </c>
      <c r="S1318" s="1" t="s">
        <v>1222</v>
      </c>
    </row>
    <row r="1319" spans="1:19" hidden="1" x14ac:dyDescent="0.35">
      <c r="A1319" s="4">
        <v>44940</v>
      </c>
      <c r="B1319" s="5">
        <f t="shared" si="412"/>
        <v>1</v>
      </c>
      <c r="C1319" s="5">
        <f t="shared" si="413"/>
        <v>2023</v>
      </c>
      <c r="D1319" s="5" t="s">
        <v>1198</v>
      </c>
      <c r="E1319" s="1" t="s">
        <v>938</v>
      </c>
      <c r="F1319" s="1" t="s">
        <v>967</v>
      </c>
      <c r="G1319" s="90" t="s">
        <v>66</v>
      </c>
      <c r="H1319" s="5">
        <v>4</v>
      </c>
      <c r="I1319" s="5" t="s">
        <v>5</v>
      </c>
      <c r="J1319" s="5">
        <v>0</v>
      </c>
      <c r="K1319" s="4">
        <f t="shared" si="404"/>
        <v>44940</v>
      </c>
      <c r="L1319" s="5">
        <f t="shared" si="405"/>
        <v>1</v>
      </c>
      <c r="M1319" s="5">
        <f t="shared" si="406"/>
        <v>2023</v>
      </c>
      <c r="N1319" s="6">
        <v>250</v>
      </c>
      <c r="O1319" s="6">
        <f t="shared" ref="O1319" si="416">-N1319</f>
        <v>-250</v>
      </c>
      <c r="P1319" s="6">
        <f t="shared" si="414"/>
        <v>0</v>
      </c>
      <c r="Q1319" s="7">
        <f t="shared" ref="Q1319:Q1326" si="417">SUM(Q1318+N1319)</f>
        <v>2433446.4500000011</v>
      </c>
      <c r="R1319" s="5" t="s">
        <v>5</v>
      </c>
      <c r="S1319" s="1" t="s">
        <v>1232</v>
      </c>
    </row>
    <row r="1320" spans="1:19" hidden="1" x14ac:dyDescent="0.35">
      <c r="A1320" s="4">
        <v>44940</v>
      </c>
      <c r="B1320" s="5">
        <f t="shared" ref="B1320:B1326" si="418">MONTH(A1320)</f>
        <v>1</v>
      </c>
      <c r="C1320" s="5">
        <f t="shared" ref="C1320:C1326" si="419">YEAR(A1320)</f>
        <v>2023</v>
      </c>
      <c r="D1320" s="5" t="s">
        <v>1199</v>
      </c>
      <c r="E1320" s="1" t="s">
        <v>415</v>
      </c>
      <c r="F1320" s="1" t="s">
        <v>416</v>
      </c>
      <c r="G1320" s="90" t="s">
        <v>725</v>
      </c>
      <c r="H1320" s="5">
        <v>5</v>
      </c>
      <c r="I1320" s="5" t="s">
        <v>5</v>
      </c>
      <c r="J1320" s="5">
        <v>0</v>
      </c>
      <c r="K1320" s="4">
        <f t="shared" si="404"/>
        <v>44940</v>
      </c>
      <c r="L1320" s="5">
        <f t="shared" si="405"/>
        <v>1</v>
      </c>
      <c r="M1320" s="5">
        <f t="shared" si="406"/>
        <v>2023</v>
      </c>
      <c r="N1320" s="6">
        <v>8690</v>
      </c>
      <c r="P1320" s="6">
        <f t="shared" si="414"/>
        <v>8690</v>
      </c>
      <c r="Q1320" s="7">
        <f t="shared" si="417"/>
        <v>2442136.4500000011</v>
      </c>
      <c r="R1320" s="5" t="s">
        <v>5</v>
      </c>
    </row>
    <row r="1321" spans="1:19" hidden="1" x14ac:dyDescent="0.35">
      <c r="A1321" s="4">
        <v>44940</v>
      </c>
      <c r="B1321" s="5">
        <f t="shared" si="418"/>
        <v>1</v>
      </c>
      <c r="C1321" s="5">
        <f t="shared" si="419"/>
        <v>2023</v>
      </c>
      <c r="D1321" s="5" t="s">
        <v>1199</v>
      </c>
      <c r="E1321" s="1" t="s">
        <v>415</v>
      </c>
      <c r="F1321" s="1" t="s">
        <v>416</v>
      </c>
      <c r="G1321" s="90" t="s">
        <v>922</v>
      </c>
      <c r="H1321" s="5">
        <v>15</v>
      </c>
      <c r="I1321" s="5" t="s">
        <v>5</v>
      </c>
      <c r="J1321" s="5">
        <v>0</v>
      </c>
      <c r="K1321" s="4">
        <f t="shared" si="404"/>
        <v>44940</v>
      </c>
      <c r="L1321" s="5">
        <f t="shared" si="405"/>
        <v>1</v>
      </c>
      <c r="M1321" s="5">
        <f t="shared" si="406"/>
        <v>2023</v>
      </c>
      <c r="N1321" s="6">
        <v>3510</v>
      </c>
      <c r="P1321" s="6">
        <f t="shared" si="414"/>
        <v>3510</v>
      </c>
      <c r="Q1321" s="7">
        <f t="shared" si="417"/>
        <v>2445646.4500000011</v>
      </c>
      <c r="R1321" s="5" t="s">
        <v>5</v>
      </c>
    </row>
    <row r="1322" spans="1:19" hidden="1" x14ac:dyDescent="0.35">
      <c r="A1322" s="4">
        <v>44940</v>
      </c>
      <c r="B1322" s="5">
        <f t="shared" si="418"/>
        <v>1</v>
      </c>
      <c r="C1322" s="5">
        <f t="shared" si="419"/>
        <v>2023</v>
      </c>
      <c r="D1322" s="5" t="s">
        <v>1199</v>
      </c>
      <c r="E1322" s="1" t="s">
        <v>415</v>
      </c>
      <c r="F1322" s="1" t="s">
        <v>416</v>
      </c>
      <c r="G1322" s="90" t="s">
        <v>1178</v>
      </c>
      <c r="H1322" s="5">
        <v>6</v>
      </c>
      <c r="I1322" s="5" t="s">
        <v>5</v>
      </c>
      <c r="J1322" s="5">
        <v>0</v>
      </c>
      <c r="K1322" s="4">
        <f t="shared" si="404"/>
        <v>44940</v>
      </c>
      <c r="L1322" s="5">
        <f t="shared" si="405"/>
        <v>1</v>
      </c>
      <c r="M1322" s="5">
        <f t="shared" si="406"/>
        <v>2023</v>
      </c>
      <c r="N1322" s="6">
        <v>1638</v>
      </c>
      <c r="P1322" s="6">
        <f t="shared" si="414"/>
        <v>1638</v>
      </c>
      <c r="Q1322" s="7">
        <f t="shared" si="417"/>
        <v>2447284.4500000011</v>
      </c>
      <c r="R1322" s="5" t="s">
        <v>5</v>
      </c>
    </row>
    <row r="1323" spans="1:19" hidden="1" x14ac:dyDescent="0.35">
      <c r="A1323" s="4">
        <v>44940</v>
      </c>
      <c r="B1323" s="5">
        <f t="shared" si="418"/>
        <v>1</v>
      </c>
      <c r="C1323" s="5">
        <f t="shared" si="419"/>
        <v>2023</v>
      </c>
      <c r="D1323" s="5" t="s">
        <v>1199</v>
      </c>
      <c r="E1323" s="1" t="s">
        <v>415</v>
      </c>
      <c r="F1323" s="1" t="s">
        <v>416</v>
      </c>
      <c r="G1323" s="90" t="s">
        <v>1119</v>
      </c>
      <c r="H1323" s="5">
        <v>5</v>
      </c>
      <c r="I1323" s="5" t="s">
        <v>5</v>
      </c>
      <c r="J1323" s="5">
        <v>0</v>
      </c>
      <c r="K1323" s="4">
        <f t="shared" si="404"/>
        <v>44940</v>
      </c>
      <c r="L1323" s="5">
        <f t="shared" si="405"/>
        <v>1</v>
      </c>
      <c r="M1323" s="5">
        <f t="shared" si="406"/>
        <v>2023</v>
      </c>
      <c r="N1323" s="6">
        <v>312.5</v>
      </c>
      <c r="P1323" s="6">
        <f t="shared" si="414"/>
        <v>312.5</v>
      </c>
      <c r="Q1323" s="7">
        <f t="shared" si="417"/>
        <v>2447596.9500000011</v>
      </c>
      <c r="R1323" s="5" t="s">
        <v>5</v>
      </c>
    </row>
    <row r="1324" spans="1:19" hidden="1" x14ac:dyDescent="0.35">
      <c r="A1324" s="4">
        <v>44942</v>
      </c>
      <c r="B1324" s="5">
        <f t="shared" si="418"/>
        <v>1</v>
      </c>
      <c r="C1324" s="5">
        <f t="shared" si="419"/>
        <v>2023</v>
      </c>
      <c r="D1324" s="5" t="s">
        <v>1200</v>
      </c>
      <c r="E1324" s="1" t="s">
        <v>482</v>
      </c>
      <c r="F1324" s="1" t="s">
        <v>499</v>
      </c>
      <c r="G1324" s="90" t="s">
        <v>725</v>
      </c>
      <c r="H1324" s="5">
        <v>1</v>
      </c>
      <c r="I1324" s="5" t="s">
        <v>5</v>
      </c>
      <c r="J1324" s="5">
        <v>0</v>
      </c>
      <c r="K1324" s="4">
        <f t="shared" si="404"/>
        <v>44942</v>
      </c>
      <c r="L1324" s="5">
        <f t="shared" si="405"/>
        <v>1</v>
      </c>
      <c r="M1324" s="5">
        <f t="shared" si="406"/>
        <v>2023</v>
      </c>
      <c r="N1324" s="6">
        <v>1936</v>
      </c>
      <c r="P1324" s="6">
        <f t="shared" si="414"/>
        <v>1936</v>
      </c>
      <c r="Q1324" s="7">
        <f t="shared" si="417"/>
        <v>2449532.9500000011</v>
      </c>
      <c r="R1324" s="5" t="s">
        <v>5</v>
      </c>
    </row>
    <row r="1325" spans="1:19" hidden="1" x14ac:dyDescent="0.35">
      <c r="A1325" s="4">
        <v>44942</v>
      </c>
      <c r="B1325" s="5">
        <f t="shared" si="418"/>
        <v>1</v>
      </c>
      <c r="C1325" s="5">
        <f t="shared" si="419"/>
        <v>2023</v>
      </c>
      <c r="D1325" s="5" t="s">
        <v>1200</v>
      </c>
      <c r="E1325" s="1" t="s">
        <v>482</v>
      </c>
      <c r="F1325" s="1" t="s">
        <v>499</v>
      </c>
      <c r="G1325" s="90" t="s">
        <v>663</v>
      </c>
      <c r="H1325" s="5">
        <v>3</v>
      </c>
      <c r="I1325" s="5" t="s">
        <v>5</v>
      </c>
      <c r="J1325" s="5">
        <v>0</v>
      </c>
      <c r="K1325" s="4">
        <f t="shared" si="404"/>
        <v>44942</v>
      </c>
      <c r="L1325" s="5">
        <f t="shared" si="405"/>
        <v>1</v>
      </c>
      <c r="M1325" s="5">
        <f t="shared" si="406"/>
        <v>2023</v>
      </c>
      <c r="N1325" s="6">
        <v>801</v>
      </c>
      <c r="P1325" s="6">
        <f t="shared" si="414"/>
        <v>801</v>
      </c>
      <c r="Q1325" s="7">
        <f t="shared" si="417"/>
        <v>2450333.9500000011</v>
      </c>
      <c r="R1325" s="5" t="s">
        <v>5</v>
      </c>
    </row>
    <row r="1326" spans="1:19" hidden="1" x14ac:dyDescent="0.35">
      <c r="A1326" s="4">
        <v>44942</v>
      </c>
      <c r="B1326" s="5">
        <f t="shared" si="418"/>
        <v>1</v>
      </c>
      <c r="C1326" s="5">
        <f t="shared" si="419"/>
        <v>2023</v>
      </c>
      <c r="D1326" s="5" t="s">
        <v>1200</v>
      </c>
      <c r="E1326" s="1" t="s">
        <v>482</v>
      </c>
      <c r="F1326" s="1" t="s">
        <v>499</v>
      </c>
      <c r="G1326" s="90" t="s">
        <v>675</v>
      </c>
      <c r="H1326" s="5">
        <v>1</v>
      </c>
      <c r="I1326" s="5" t="s">
        <v>5</v>
      </c>
      <c r="J1326" s="5">
        <v>0</v>
      </c>
      <c r="K1326" s="4">
        <f t="shared" si="404"/>
        <v>44942</v>
      </c>
      <c r="L1326" s="5">
        <f t="shared" si="405"/>
        <v>1</v>
      </c>
      <c r="M1326" s="5">
        <f t="shared" si="406"/>
        <v>2023</v>
      </c>
      <c r="N1326" s="6">
        <v>95</v>
      </c>
      <c r="P1326" s="6">
        <f t="shared" si="414"/>
        <v>95</v>
      </c>
      <c r="Q1326" s="7">
        <f t="shared" si="417"/>
        <v>2450428.9500000011</v>
      </c>
      <c r="R1326" s="5" t="s">
        <v>5</v>
      </c>
    </row>
    <row r="1327" spans="1:19" hidden="1" x14ac:dyDescent="0.35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1201</v>
      </c>
      <c r="E1327" s="1" t="s">
        <v>645</v>
      </c>
      <c r="F1327" s="1" t="s">
        <v>646</v>
      </c>
      <c r="G1327" s="90" t="s">
        <v>99</v>
      </c>
      <c r="H1327" s="5">
        <v>1</v>
      </c>
      <c r="I1327" s="5" t="s">
        <v>5</v>
      </c>
      <c r="J1327" s="5">
        <v>0</v>
      </c>
      <c r="K1327" s="4">
        <f t="shared" si="404"/>
        <v>44944</v>
      </c>
      <c r="L1327" s="5">
        <f t="shared" si="405"/>
        <v>1</v>
      </c>
      <c r="M1327" s="5">
        <f t="shared" si="406"/>
        <v>2023</v>
      </c>
      <c r="N1327" s="6">
        <v>1936</v>
      </c>
      <c r="P1327" s="6">
        <f t="shared" ref="P1327:P1346" si="422">SUM(N1327+O1327)</f>
        <v>1936</v>
      </c>
      <c r="Q1327" s="7">
        <f t="shared" ref="Q1327:Q1346" si="423">SUM(Q1326+N1327)</f>
        <v>2452364.9500000011</v>
      </c>
      <c r="R1327" s="5" t="s">
        <v>5</v>
      </c>
    </row>
    <row r="1328" spans="1:19" hidden="1" x14ac:dyDescent="0.35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1202</v>
      </c>
      <c r="E1328" s="1" t="s">
        <v>63</v>
      </c>
      <c r="F1328" s="1" t="s">
        <v>64</v>
      </c>
      <c r="G1328" s="90" t="s">
        <v>1188</v>
      </c>
      <c r="H1328" s="5">
        <v>8</v>
      </c>
      <c r="I1328" s="5" t="s">
        <v>50</v>
      </c>
      <c r="J1328" s="5">
        <v>120</v>
      </c>
      <c r="K1328" s="4">
        <f t="shared" si="404"/>
        <v>45064</v>
      </c>
      <c r="L1328" s="5">
        <f t="shared" si="405"/>
        <v>5</v>
      </c>
      <c r="M1328" s="5">
        <f t="shared" si="406"/>
        <v>2023</v>
      </c>
      <c r="N1328" s="6">
        <v>13024</v>
      </c>
      <c r="P1328" s="6">
        <f t="shared" si="422"/>
        <v>13024</v>
      </c>
      <c r="Q1328" s="7">
        <f t="shared" si="423"/>
        <v>2465388.9500000011</v>
      </c>
      <c r="R1328" s="5" t="s">
        <v>5</v>
      </c>
    </row>
    <row r="1329" spans="1:18" hidden="1" x14ac:dyDescent="0.35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1202</v>
      </c>
      <c r="E1329" s="1" t="s">
        <v>63</v>
      </c>
      <c r="F1329" s="1" t="s">
        <v>64</v>
      </c>
      <c r="G1329" s="90" t="s">
        <v>922</v>
      </c>
      <c r="H1329" s="5">
        <v>10</v>
      </c>
      <c r="I1329" s="5" t="s">
        <v>50</v>
      </c>
      <c r="J1329" s="5">
        <v>120</v>
      </c>
      <c r="K1329" s="4">
        <f t="shared" si="404"/>
        <v>45064</v>
      </c>
      <c r="L1329" s="5">
        <f t="shared" si="405"/>
        <v>5</v>
      </c>
      <c r="M1329" s="5">
        <f t="shared" si="406"/>
        <v>2023</v>
      </c>
      <c r="N1329" s="6">
        <v>2070</v>
      </c>
      <c r="P1329" s="6">
        <f t="shared" si="422"/>
        <v>2070</v>
      </c>
      <c r="Q1329" s="7">
        <f t="shared" si="423"/>
        <v>2467458.9500000011</v>
      </c>
      <c r="R1329" s="5" t="s">
        <v>5</v>
      </c>
    </row>
    <row r="1330" spans="1:18" hidden="1" x14ac:dyDescent="0.35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1202</v>
      </c>
      <c r="E1330" s="1" t="s">
        <v>63</v>
      </c>
      <c r="F1330" s="1" t="s">
        <v>64</v>
      </c>
      <c r="G1330" s="90" t="s">
        <v>800</v>
      </c>
      <c r="H1330" s="5">
        <v>10</v>
      </c>
      <c r="I1330" s="5" t="s">
        <v>50</v>
      </c>
      <c r="J1330" s="5">
        <v>120</v>
      </c>
      <c r="K1330" s="4">
        <f t="shared" si="404"/>
        <v>45064</v>
      </c>
      <c r="L1330" s="5">
        <f t="shared" si="405"/>
        <v>5</v>
      </c>
      <c r="M1330" s="5">
        <f t="shared" si="406"/>
        <v>2023</v>
      </c>
      <c r="N1330" s="6">
        <v>575</v>
      </c>
      <c r="P1330" s="6">
        <f t="shared" si="422"/>
        <v>575</v>
      </c>
      <c r="Q1330" s="7">
        <f t="shared" si="423"/>
        <v>2468033.9500000011</v>
      </c>
      <c r="R1330" s="5" t="s">
        <v>5</v>
      </c>
    </row>
    <row r="1331" spans="1:18" hidden="1" x14ac:dyDescent="0.35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1202</v>
      </c>
      <c r="E1331" s="1" t="s">
        <v>63</v>
      </c>
      <c r="F1331" s="1" t="s">
        <v>64</v>
      </c>
      <c r="G1331" s="90" t="s">
        <v>46</v>
      </c>
      <c r="H1331" s="5">
        <v>8</v>
      </c>
      <c r="I1331" s="5" t="s">
        <v>50</v>
      </c>
      <c r="J1331" s="5">
        <v>120</v>
      </c>
      <c r="K1331" s="4">
        <f t="shared" si="404"/>
        <v>45064</v>
      </c>
      <c r="L1331" s="5">
        <f t="shared" si="405"/>
        <v>5</v>
      </c>
      <c r="M1331" s="5">
        <f t="shared" si="406"/>
        <v>2023</v>
      </c>
      <c r="N1331" s="6">
        <v>840</v>
      </c>
      <c r="P1331" s="6">
        <f t="shared" si="422"/>
        <v>840</v>
      </c>
      <c r="Q1331" s="7">
        <f t="shared" si="423"/>
        <v>2468873.9500000011</v>
      </c>
      <c r="R1331" s="5" t="s">
        <v>5</v>
      </c>
    </row>
    <row r="1332" spans="1:18" hidden="1" x14ac:dyDescent="0.35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1202</v>
      </c>
      <c r="E1332" s="1" t="s">
        <v>63</v>
      </c>
      <c r="F1332" s="1" t="s">
        <v>64</v>
      </c>
      <c r="G1332" s="90" t="s">
        <v>1102</v>
      </c>
      <c r="H1332" s="5">
        <v>4</v>
      </c>
      <c r="I1332" s="5" t="s">
        <v>50</v>
      </c>
      <c r="J1332" s="5">
        <v>120</v>
      </c>
      <c r="K1332" s="4">
        <f t="shared" si="404"/>
        <v>45064</v>
      </c>
      <c r="L1332" s="5">
        <f t="shared" si="405"/>
        <v>5</v>
      </c>
      <c r="M1332" s="5">
        <f t="shared" si="406"/>
        <v>2023</v>
      </c>
      <c r="N1332" s="6">
        <v>200</v>
      </c>
      <c r="P1332" s="6">
        <f t="shared" si="422"/>
        <v>200</v>
      </c>
      <c r="Q1332" s="7">
        <f t="shared" si="423"/>
        <v>2469073.9500000011</v>
      </c>
      <c r="R1332" s="5" t="s">
        <v>5</v>
      </c>
    </row>
    <row r="1333" spans="1:18" hidden="1" x14ac:dyDescent="0.35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1202</v>
      </c>
      <c r="E1333" s="1" t="s">
        <v>63</v>
      </c>
      <c r="F1333" s="1" t="s">
        <v>64</v>
      </c>
      <c r="G1333" s="90" t="s">
        <v>953</v>
      </c>
      <c r="H1333" s="5">
        <v>1</v>
      </c>
      <c r="I1333" s="5" t="s">
        <v>50</v>
      </c>
      <c r="J1333" s="5">
        <v>120</v>
      </c>
      <c r="K1333" s="4">
        <f t="shared" si="404"/>
        <v>45064</v>
      </c>
      <c r="L1333" s="5">
        <f t="shared" si="405"/>
        <v>5</v>
      </c>
      <c r="M1333" s="5">
        <f t="shared" si="406"/>
        <v>2023</v>
      </c>
      <c r="N1333" s="6">
        <v>420</v>
      </c>
      <c r="P1333" s="6">
        <f t="shared" si="422"/>
        <v>420</v>
      </c>
      <c r="Q1333" s="7">
        <f t="shared" si="423"/>
        <v>2469493.9500000011</v>
      </c>
      <c r="R1333" s="5" t="s">
        <v>5</v>
      </c>
    </row>
    <row r="1334" spans="1:18" hidden="1" x14ac:dyDescent="0.35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1203</v>
      </c>
      <c r="E1334" s="1" t="s">
        <v>415</v>
      </c>
      <c r="F1334" s="1" t="s">
        <v>416</v>
      </c>
      <c r="G1334" s="90" t="s">
        <v>99</v>
      </c>
      <c r="H1334" s="5">
        <v>5</v>
      </c>
      <c r="I1334" s="5" t="s">
        <v>5</v>
      </c>
      <c r="J1334" s="5">
        <v>0</v>
      </c>
      <c r="K1334" s="4">
        <f t="shared" si="404"/>
        <v>44945</v>
      </c>
      <c r="L1334" s="5">
        <f t="shared" si="405"/>
        <v>1</v>
      </c>
      <c r="M1334" s="5">
        <f t="shared" si="406"/>
        <v>2023</v>
      </c>
      <c r="N1334" s="6">
        <v>8690</v>
      </c>
      <c r="P1334" s="6">
        <f t="shared" si="422"/>
        <v>8690</v>
      </c>
      <c r="Q1334" s="7">
        <f t="shared" si="423"/>
        <v>2478183.9500000011</v>
      </c>
      <c r="R1334" s="5" t="s">
        <v>5</v>
      </c>
    </row>
    <row r="1335" spans="1:18" hidden="1" x14ac:dyDescent="0.35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1203</v>
      </c>
      <c r="E1335" s="1" t="s">
        <v>415</v>
      </c>
      <c r="F1335" s="1" t="s">
        <v>416</v>
      </c>
      <c r="G1335" s="90" t="s">
        <v>922</v>
      </c>
      <c r="H1335" s="5">
        <v>15</v>
      </c>
      <c r="I1335" s="5" t="s">
        <v>5</v>
      </c>
      <c r="J1335" s="5">
        <v>0</v>
      </c>
      <c r="K1335" s="4">
        <f t="shared" si="404"/>
        <v>44945</v>
      </c>
      <c r="L1335" s="5">
        <f t="shared" si="405"/>
        <v>1</v>
      </c>
      <c r="M1335" s="5">
        <f t="shared" si="406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5" t="s">
        <v>5</v>
      </c>
    </row>
    <row r="1336" spans="1:18" hidden="1" x14ac:dyDescent="0.35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1203</v>
      </c>
      <c r="E1336" s="1" t="s">
        <v>415</v>
      </c>
      <c r="F1336" s="1" t="s">
        <v>416</v>
      </c>
      <c r="G1336" s="90" t="s">
        <v>1178</v>
      </c>
      <c r="H1336" s="5">
        <v>5</v>
      </c>
      <c r="I1336" s="5" t="s">
        <v>5</v>
      </c>
      <c r="J1336" s="5">
        <v>0</v>
      </c>
      <c r="K1336" s="4">
        <f t="shared" si="404"/>
        <v>44945</v>
      </c>
      <c r="L1336" s="5">
        <f t="shared" si="405"/>
        <v>1</v>
      </c>
      <c r="M1336" s="5">
        <f t="shared" si="406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5" t="s">
        <v>5</v>
      </c>
    </row>
    <row r="1337" spans="1:18" hidden="1" x14ac:dyDescent="0.35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1203</v>
      </c>
      <c r="E1337" s="1" t="s">
        <v>415</v>
      </c>
      <c r="F1337" s="1" t="s">
        <v>416</v>
      </c>
      <c r="G1337" s="90" t="s">
        <v>1082</v>
      </c>
      <c r="H1337" s="5">
        <v>1</v>
      </c>
      <c r="I1337" s="5" t="s">
        <v>5</v>
      </c>
      <c r="J1337" s="5">
        <v>0</v>
      </c>
      <c r="K1337" s="4">
        <f t="shared" si="404"/>
        <v>44945</v>
      </c>
      <c r="L1337" s="5">
        <f t="shared" si="405"/>
        <v>1</v>
      </c>
      <c r="M1337" s="5">
        <f t="shared" si="406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5" t="s">
        <v>5</v>
      </c>
    </row>
    <row r="1338" spans="1:18" x14ac:dyDescent="0.35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1204</v>
      </c>
      <c r="E1338" s="1" t="s">
        <v>406</v>
      </c>
      <c r="F1338" s="1" t="s">
        <v>407</v>
      </c>
      <c r="G1338" s="90" t="s">
        <v>728</v>
      </c>
      <c r="H1338" s="5">
        <v>2</v>
      </c>
      <c r="I1338" s="5" t="s">
        <v>5</v>
      </c>
      <c r="J1338" s="5">
        <v>0</v>
      </c>
      <c r="K1338" s="4">
        <f t="shared" si="404"/>
        <v>44946</v>
      </c>
      <c r="L1338" s="5">
        <f t="shared" si="405"/>
        <v>1</v>
      </c>
      <c r="M1338" s="5">
        <f t="shared" si="406"/>
        <v>2023</v>
      </c>
      <c r="N1338" s="6">
        <v>3476</v>
      </c>
      <c r="P1338" s="6">
        <f t="shared" si="422"/>
        <v>3476</v>
      </c>
      <c r="Q1338" s="7">
        <f t="shared" si="423"/>
        <v>2487534.9500000011</v>
      </c>
      <c r="R1338" s="5" t="s">
        <v>5</v>
      </c>
    </row>
    <row r="1339" spans="1:18" x14ac:dyDescent="0.35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1204</v>
      </c>
      <c r="E1339" s="1" t="s">
        <v>406</v>
      </c>
      <c r="F1339" s="1" t="s">
        <v>407</v>
      </c>
      <c r="G1339" s="90" t="s">
        <v>1140</v>
      </c>
      <c r="H1339" s="5">
        <v>3</v>
      </c>
      <c r="I1339" s="5" t="s">
        <v>5</v>
      </c>
      <c r="J1339" s="5">
        <v>0</v>
      </c>
      <c r="K1339" s="4">
        <f t="shared" si="404"/>
        <v>44946</v>
      </c>
      <c r="L1339" s="5">
        <f t="shared" si="405"/>
        <v>1</v>
      </c>
      <c r="M1339" s="5">
        <f t="shared" si="406"/>
        <v>2023</v>
      </c>
      <c r="N1339" s="6">
        <v>1263.5999999999999</v>
      </c>
      <c r="P1339" s="6">
        <f t="shared" si="422"/>
        <v>1263.5999999999999</v>
      </c>
      <c r="Q1339" s="7">
        <f t="shared" si="423"/>
        <v>2488798.5500000012</v>
      </c>
      <c r="R1339" s="5" t="s">
        <v>5</v>
      </c>
    </row>
    <row r="1340" spans="1:18" x14ac:dyDescent="0.35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1204</v>
      </c>
      <c r="E1340" s="1" t="s">
        <v>406</v>
      </c>
      <c r="F1340" s="1" t="s">
        <v>407</v>
      </c>
      <c r="G1340" s="90" t="s">
        <v>66</v>
      </c>
      <c r="H1340" s="5">
        <v>5</v>
      </c>
      <c r="I1340" s="5" t="s">
        <v>5</v>
      </c>
      <c r="J1340" s="5">
        <v>0</v>
      </c>
      <c r="K1340" s="4">
        <f t="shared" si="404"/>
        <v>44946</v>
      </c>
      <c r="L1340" s="5">
        <f t="shared" si="405"/>
        <v>1</v>
      </c>
      <c r="M1340" s="5">
        <f t="shared" si="406"/>
        <v>2023</v>
      </c>
      <c r="N1340" s="6">
        <v>312.5</v>
      </c>
      <c r="P1340" s="6">
        <f t="shared" si="422"/>
        <v>312.5</v>
      </c>
      <c r="Q1340" s="7">
        <f t="shared" si="423"/>
        <v>2489111.0500000012</v>
      </c>
      <c r="R1340" s="5" t="s">
        <v>5</v>
      </c>
    </row>
    <row r="1341" spans="1:18" x14ac:dyDescent="0.35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1204</v>
      </c>
      <c r="E1341" s="1" t="s">
        <v>406</v>
      </c>
      <c r="F1341" s="1" t="s">
        <v>407</v>
      </c>
      <c r="G1341" s="90" t="s">
        <v>575</v>
      </c>
      <c r="H1341" s="5">
        <v>2</v>
      </c>
      <c r="I1341" s="5" t="s">
        <v>5</v>
      </c>
      <c r="J1341" s="5">
        <v>0</v>
      </c>
      <c r="K1341" s="4">
        <f t="shared" si="404"/>
        <v>44946</v>
      </c>
      <c r="L1341" s="5">
        <f t="shared" si="405"/>
        <v>1</v>
      </c>
      <c r="M1341" s="5">
        <f t="shared" si="406"/>
        <v>2023</v>
      </c>
      <c r="N1341" s="6">
        <v>210</v>
      </c>
      <c r="P1341" s="6">
        <f t="shared" si="422"/>
        <v>210</v>
      </c>
      <c r="Q1341" s="7">
        <f t="shared" si="423"/>
        <v>2489321.0500000012</v>
      </c>
      <c r="R1341" s="5" t="s">
        <v>5</v>
      </c>
    </row>
    <row r="1342" spans="1:18" x14ac:dyDescent="0.35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1204</v>
      </c>
      <c r="E1342" s="1" t="s">
        <v>406</v>
      </c>
      <c r="F1342" s="1" t="s">
        <v>407</v>
      </c>
      <c r="G1342" s="90" t="s">
        <v>1141</v>
      </c>
      <c r="H1342" s="5">
        <v>1</v>
      </c>
      <c r="I1342" s="5" t="s">
        <v>5</v>
      </c>
      <c r="J1342" s="5">
        <v>0</v>
      </c>
      <c r="K1342" s="4">
        <f t="shared" si="404"/>
        <v>44946</v>
      </c>
      <c r="L1342" s="5">
        <f t="shared" si="405"/>
        <v>1</v>
      </c>
      <c r="M1342" s="5">
        <f t="shared" si="406"/>
        <v>2023</v>
      </c>
      <c r="N1342" s="6">
        <v>440</v>
      </c>
      <c r="P1342" s="6">
        <f t="shared" si="422"/>
        <v>440</v>
      </c>
      <c r="Q1342" s="7">
        <f t="shared" si="423"/>
        <v>2489761.0500000012</v>
      </c>
      <c r="R1342" s="5" t="s">
        <v>5</v>
      </c>
    </row>
    <row r="1343" spans="1:18" x14ac:dyDescent="0.35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1204</v>
      </c>
      <c r="E1343" s="1" t="s">
        <v>406</v>
      </c>
      <c r="F1343" s="1" t="s">
        <v>407</v>
      </c>
      <c r="G1343" s="90" t="s">
        <v>298</v>
      </c>
      <c r="H1343" s="5">
        <v>1</v>
      </c>
      <c r="I1343" s="5" t="s">
        <v>5</v>
      </c>
      <c r="J1343" s="5">
        <v>0</v>
      </c>
      <c r="K1343" s="4">
        <f t="shared" si="404"/>
        <v>44946</v>
      </c>
      <c r="L1343" s="5">
        <f t="shared" si="405"/>
        <v>1</v>
      </c>
      <c r="M1343" s="5">
        <f t="shared" si="406"/>
        <v>2023</v>
      </c>
      <c r="N1343" s="6">
        <v>450</v>
      </c>
      <c r="P1343" s="6">
        <f t="shared" si="422"/>
        <v>450</v>
      </c>
      <c r="Q1343" s="7">
        <f t="shared" si="423"/>
        <v>2490211.0500000012</v>
      </c>
      <c r="R1343" s="5" t="s">
        <v>5</v>
      </c>
    </row>
    <row r="1344" spans="1:18" hidden="1" x14ac:dyDescent="0.35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1205</v>
      </c>
      <c r="E1344" s="1" t="s">
        <v>61</v>
      </c>
      <c r="F1344" s="1" t="s">
        <v>60</v>
      </c>
      <c r="G1344" s="90" t="s">
        <v>99</v>
      </c>
      <c r="H1344" s="5">
        <v>2</v>
      </c>
      <c r="I1344" s="5" t="s">
        <v>51</v>
      </c>
      <c r="J1344" s="5">
        <v>60</v>
      </c>
      <c r="K1344" s="4">
        <f t="shared" si="404"/>
        <v>45013</v>
      </c>
      <c r="L1344" s="5">
        <f t="shared" si="405"/>
        <v>3</v>
      </c>
      <c r="M1344" s="5">
        <f t="shared" si="406"/>
        <v>2023</v>
      </c>
      <c r="N1344" s="6">
        <v>3256</v>
      </c>
      <c r="P1344" s="6">
        <f t="shared" si="422"/>
        <v>3256</v>
      </c>
      <c r="Q1344" s="7">
        <f t="shared" si="423"/>
        <v>2493467.0500000012</v>
      </c>
      <c r="R1344" s="5" t="s">
        <v>5</v>
      </c>
    </row>
    <row r="1345" spans="1:19" hidden="1" x14ac:dyDescent="0.35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1205</v>
      </c>
      <c r="E1345" s="1" t="s">
        <v>61</v>
      </c>
      <c r="F1345" s="1" t="s">
        <v>60</v>
      </c>
      <c r="G1345" s="90" t="s">
        <v>625</v>
      </c>
      <c r="H1345" s="5">
        <v>1</v>
      </c>
      <c r="I1345" s="5" t="s">
        <v>51</v>
      </c>
      <c r="J1345" s="5">
        <v>60</v>
      </c>
      <c r="K1345" s="4">
        <f t="shared" si="404"/>
        <v>45013</v>
      </c>
      <c r="L1345" s="5">
        <f t="shared" si="405"/>
        <v>3</v>
      </c>
      <c r="M1345" s="5">
        <f t="shared" si="406"/>
        <v>2023</v>
      </c>
      <c r="N1345" s="6">
        <v>1628</v>
      </c>
      <c r="P1345" s="6">
        <f t="shared" si="422"/>
        <v>1628</v>
      </c>
      <c r="Q1345" s="7">
        <f t="shared" si="423"/>
        <v>2495095.0500000012</v>
      </c>
      <c r="R1345" s="5" t="s">
        <v>5</v>
      </c>
    </row>
    <row r="1346" spans="1:19" hidden="1" x14ac:dyDescent="0.35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1205</v>
      </c>
      <c r="E1346" s="1" t="s">
        <v>61</v>
      </c>
      <c r="F1346" s="1" t="s">
        <v>60</v>
      </c>
      <c r="G1346" s="90" t="s">
        <v>874</v>
      </c>
      <c r="H1346" s="5">
        <v>3</v>
      </c>
      <c r="I1346" s="5" t="s">
        <v>51</v>
      </c>
      <c r="J1346" s="5">
        <v>60</v>
      </c>
      <c r="K1346" s="4">
        <f t="shared" si="404"/>
        <v>45013</v>
      </c>
      <c r="L1346" s="5">
        <f t="shared" si="405"/>
        <v>3</v>
      </c>
      <c r="M1346" s="5">
        <f t="shared" si="406"/>
        <v>2023</v>
      </c>
      <c r="N1346" s="6">
        <v>732</v>
      </c>
      <c r="P1346" s="6">
        <f t="shared" si="422"/>
        <v>732</v>
      </c>
      <c r="Q1346" s="7">
        <f t="shared" si="423"/>
        <v>2495827.0500000012</v>
      </c>
      <c r="R1346" s="5" t="s">
        <v>5</v>
      </c>
    </row>
    <row r="1347" spans="1:19" hidden="1" x14ac:dyDescent="0.35">
      <c r="A1347" s="4">
        <v>44953</v>
      </c>
      <c r="B1347" s="5">
        <f t="shared" ref="B1347:B1360" si="424">MONTH(A1347)</f>
        <v>1</v>
      </c>
      <c r="C1347" s="5">
        <f t="shared" ref="C1347:C1360" si="425">YEAR(A1347)</f>
        <v>2023</v>
      </c>
      <c r="D1347" s="5" t="s">
        <v>1213</v>
      </c>
      <c r="E1347" s="1" t="s">
        <v>1212</v>
      </c>
      <c r="F1347" s="1" t="s">
        <v>1206</v>
      </c>
      <c r="G1347" s="90" t="s">
        <v>1207</v>
      </c>
      <c r="H1347" s="5">
        <v>1</v>
      </c>
      <c r="I1347" s="5" t="s">
        <v>5</v>
      </c>
      <c r="J1347" s="5">
        <v>0</v>
      </c>
      <c r="K1347" s="4">
        <f t="shared" si="404"/>
        <v>44953</v>
      </c>
      <c r="L1347" s="5">
        <f t="shared" si="405"/>
        <v>1</v>
      </c>
      <c r="M1347" s="5">
        <f t="shared" si="406"/>
        <v>2023</v>
      </c>
      <c r="N1347" s="6">
        <v>1738</v>
      </c>
      <c r="O1347" s="6">
        <f t="shared" ref="O1347:O1352" si="426">-N1347</f>
        <v>-1738</v>
      </c>
      <c r="P1347" s="6">
        <f t="shared" ref="P1347:P1360" si="427">SUM(N1347+O1347)</f>
        <v>0</v>
      </c>
      <c r="Q1347" s="7">
        <f t="shared" ref="Q1347:Q1360" si="428">SUM(Q1346+N1347)</f>
        <v>2497565.0500000012</v>
      </c>
      <c r="R1347" s="5" t="s">
        <v>5</v>
      </c>
      <c r="S1347" s="1" t="s">
        <v>1240</v>
      </c>
    </row>
    <row r="1348" spans="1:19" hidden="1" x14ac:dyDescent="0.35">
      <c r="A1348" s="4">
        <v>44953</v>
      </c>
      <c r="B1348" s="5">
        <f t="shared" si="424"/>
        <v>1</v>
      </c>
      <c r="C1348" s="5">
        <f t="shared" si="425"/>
        <v>2023</v>
      </c>
      <c r="D1348" s="5" t="s">
        <v>1213</v>
      </c>
      <c r="E1348" s="1" t="s">
        <v>1212</v>
      </c>
      <c r="F1348" s="1" t="s">
        <v>1206</v>
      </c>
      <c r="G1348" s="90" t="s">
        <v>663</v>
      </c>
      <c r="H1348" s="5">
        <v>2</v>
      </c>
      <c r="I1348" s="5" t="s">
        <v>5</v>
      </c>
      <c r="J1348" s="5">
        <v>0</v>
      </c>
      <c r="K1348" s="4">
        <f t="shared" si="404"/>
        <v>44953</v>
      </c>
      <c r="L1348" s="5">
        <f t="shared" si="405"/>
        <v>1</v>
      </c>
      <c r="M1348" s="5">
        <f t="shared" si="406"/>
        <v>2023</v>
      </c>
      <c r="N1348" s="6">
        <v>438</v>
      </c>
      <c r="O1348" s="6">
        <f t="shared" si="426"/>
        <v>-438</v>
      </c>
      <c r="P1348" s="6">
        <f t="shared" si="427"/>
        <v>0</v>
      </c>
      <c r="Q1348" s="7">
        <f t="shared" si="428"/>
        <v>2498003.0500000012</v>
      </c>
      <c r="R1348" s="5" t="s">
        <v>5</v>
      </c>
      <c r="S1348" s="1" t="s">
        <v>1240</v>
      </c>
    </row>
    <row r="1349" spans="1:19" hidden="1" x14ac:dyDescent="0.35">
      <c r="A1349" s="4">
        <v>44953</v>
      </c>
      <c r="B1349" s="5">
        <f t="shared" si="424"/>
        <v>1</v>
      </c>
      <c r="C1349" s="5">
        <f t="shared" si="425"/>
        <v>2023</v>
      </c>
      <c r="D1349" s="5" t="s">
        <v>1213</v>
      </c>
      <c r="E1349" s="1" t="s">
        <v>1212</v>
      </c>
      <c r="F1349" s="1" t="s">
        <v>1206</v>
      </c>
      <c r="G1349" s="90" t="s">
        <v>1208</v>
      </c>
      <c r="H1349" s="5">
        <v>1</v>
      </c>
      <c r="I1349" s="5" t="s">
        <v>5</v>
      </c>
      <c r="J1349" s="5">
        <v>0</v>
      </c>
      <c r="K1349" s="4">
        <f t="shared" si="404"/>
        <v>44953</v>
      </c>
      <c r="L1349" s="5">
        <f t="shared" si="405"/>
        <v>1</v>
      </c>
      <c r="M1349" s="5">
        <f t="shared" si="406"/>
        <v>2023</v>
      </c>
      <c r="N1349" s="6">
        <v>219</v>
      </c>
      <c r="O1349" s="6">
        <f t="shared" si="426"/>
        <v>-219</v>
      </c>
      <c r="P1349" s="6">
        <f t="shared" si="427"/>
        <v>0</v>
      </c>
      <c r="Q1349" s="7">
        <f t="shared" si="428"/>
        <v>2498222.0500000012</v>
      </c>
      <c r="R1349" s="5" t="s">
        <v>5</v>
      </c>
      <c r="S1349" s="1" t="s">
        <v>1240</v>
      </c>
    </row>
    <row r="1350" spans="1:19" hidden="1" x14ac:dyDescent="0.35">
      <c r="A1350" s="4">
        <v>44953</v>
      </c>
      <c r="B1350" s="5">
        <f t="shared" si="424"/>
        <v>1</v>
      </c>
      <c r="C1350" s="5">
        <f t="shared" si="425"/>
        <v>2023</v>
      </c>
      <c r="D1350" s="5" t="s">
        <v>1213</v>
      </c>
      <c r="E1350" s="1" t="s">
        <v>1212</v>
      </c>
      <c r="F1350" s="1" t="s">
        <v>1206</v>
      </c>
      <c r="G1350" s="90" t="s">
        <v>1209</v>
      </c>
      <c r="H1350" s="5">
        <v>2</v>
      </c>
      <c r="I1350" s="5" t="s">
        <v>5</v>
      </c>
      <c r="J1350" s="5">
        <v>0</v>
      </c>
      <c r="K1350" s="4">
        <f t="shared" si="404"/>
        <v>44953</v>
      </c>
      <c r="L1350" s="5">
        <f t="shared" si="405"/>
        <v>1</v>
      </c>
      <c r="M1350" s="5">
        <f t="shared" si="406"/>
        <v>2023</v>
      </c>
      <c r="N1350" s="6">
        <v>394.8</v>
      </c>
      <c r="O1350" s="6">
        <f t="shared" si="426"/>
        <v>-394.8</v>
      </c>
      <c r="P1350" s="6">
        <f t="shared" si="427"/>
        <v>0</v>
      </c>
      <c r="Q1350" s="7">
        <f t="shared" si="428"/>
        <v>2498616.850000001</v>
      </c>
      <c r="R1350" s="5" t="s">
        <v>5</v>
      </c>
      <c r="S1350" s="1" t="s">
        <v>1240</v>
      </c>
    </row>
    <row r="1351" spans="1:19" hidden="1" x14ac:dyDescent="0.35">
      <c r="A1351" s="4">
        <v>44953</v>
      </c>
      <c r="B1351" s="5">
        <f t="shared" si="424"/>
        <v>1</v>
      </c>
      <c r="C1351" s="5">
        <f t="shared" si="425"/>
        <v>2023</v>
      </c>
      <c r="D1351" s="5" t="s">
        <v>1213</v>
      </c>
      <c r="E1351" s="1" t="s">
        <v>1212</v>
      </c>
      <c r="F1351" s="1" t="s">
        <v>1206</v>
      </c>
      <c r="G1351" s="90" t="s">
        <v>1210</v>
      </c>
      <c r="H1351" s="5">
        <v>1</v>
      </c>
      <c r="I1351" s="5" t="s">
        <v>5</v>
      </c>
      <c r="J1351" s="5">
        <v>0</v>
      </c>
      <c r="K1351" s="4">
        <f t="shared" si="404"/>
        <v>44953</v>
      </c>
      <c r="L1351" s="5">
        <f t="shared" si="405"/>
        <v>1</v>
      </c>
      <c r="M1351" s="5">
        <f t="shared" si="406"/>
        <v>2023</v>
      </c>
      <c r="N1351" s="6">
        <v>64</v>
      </c>
      <c r="O1351" s="6">
        <f t="shared" si="426"/>
        <v>-64</v>
      </c>
      <c r="P1351" s="6">
        <f t="shared" si="427"/>
        <v>0</v>
      </c>
      <c r="Q1351" s="7">
        <f t="shared" si="428"/>
        <v>2498680.850000001</v>
      </c>
      <c r="R1351" s="5" t="s">
        <v>5</v>
      </c>
      <c r="S1351" s="1" t="s">
        <v>1240</v>
      </c>
    </row>
    <row r="1352" spans="1:19" hidden="1" x14ac:dyDescent="0.35">
      <c r="A1352" s="4">
        <v>44953</v>
      </c>
      <c r="B1352" s="5">
        <f t="shared" si="424"/>
        <v>1</v>
      </c>
      <c r="C1352" s="5">
        <f t="shared" si="425"/>
        <v>2023</v>
      </c>
      <c r="D1352" s="5" t="s">
        <v>1213</v>
      </c>
      <c r="E1352" s="1" t="s">
        <v>1212</v>
      </c>
      <c r="F1352" s="1" t="s">
        <v>1206</v>
      </c>
      <c r="G1352" s="90" t="s">
        <v>1211</v>
      </c>
      <c r="H1352" s="5">
        <v>1</v>
      </c>
      <c r="I1352" s="5" t="s">
        <v>5</v>
      </c>
      <c r="J1352" s="5">
        <v>0</v>
      </c>
      <c r="K1352" s="4">
        <f t="shared" ref="K1352" si="429">A1352+J1352</f>
        <v>44953</v>
      </c>
      <c r="L1352" s="5">
        <f t="shared" si="405"/>
        <v>1</v>
      </c>
      <c r="M1352" s="5">
        <f t="shared" si="406"/>
        <v>2023</v>
      </c>
      <c r="N1352" s="6">
        <v>64</v>
      </c>
      <c r="O1352" s="6">
        <f t="shared" si="426"/>
        <v>-64</v>
      </c>
      <c r="P1352" s="6">
        <f t="shared" si="427"/>
        <v>0</v>
      </c>
      <c r="Q1352" s="7">
        <f t="shared" si="428"/>
        <v>2498744.850000001</v>
      </c>
      <c r="R1352" s="5" t="s">
        <v>5</v>
      </c>
      <c r="S1352" s="1" t="s">
        <v>1240</v>
      </c>
    </row>
    <row r="1353" spans="1:19" hidden="1" x14ac:dyDescent="0.35">
      <c r="A1353" s="4">
        <v>44956</v>
      </c>
      <c r="B1353" s="5">
        <f t="shared" si="424"/>
        <v>1</v>
      </c>
      <c r="C1353" s="5">
        <f t="shared" si="425"/>
        <v>2023</v>
      </c>
      <c r="D1353" s="5" t="s">
        <v>1214</v>
      </c>
      <c r="E1353" s="1" t="s">
        <v>415</v>
      </c>
      <c r="F1353" s="1" t="s">
        <v>416</v>
      </c>
      <c r="G1353" s="90" t="s">
        <v>1188</v>
      </c>
      <c r="H1353" s="5">
        <v>5</v>
      </c>
      <c r="I1353" s="5" t="s">
        <v>5</v>
      </c>
      <c r="J1353" s="5">
        <v>0</v>
      </c>
      <c r="K1353" s="4">
        <f t="shared" ref="K1353:K1359" si="430">A1353+J1353</f>
        <v>44956</v>
      </c>
      <c r="L1353" s="5">
        <f t="shared" ref="L1353:L1359" si="431">MONTH(K1353)</f>
        <v>1</v>
      </c>
      <c r="M1353" s="5">
        <f t="shared" ref="M1353:M1359" si="432">YEAR(K1353)</f>
        <v>2023</v>
      </c>
      <c r="N1353" s="6">
        <v>8690</v>
      </c>
      <c r="P1353" s="6">
        <f t="shared" si="427"/>
        <v>8690</v>
      </c>
      <c r="Q1353" s="7">
        <f t="shared" si="428"/>
        <v>2507434.850000001</v>
      </c>
      <c r="R1353" s="5" t="s">
        <v>5</v>
      </c>
    </row>
    <row r="1354" spans="1:19" hidden="1" x14ac:dyDescent="0.35">
      <c r="A1354" s="4">
        <v>44956</v>
      </c>
      <c r="B1354" s="5">
        <f t="shared" si="424"/>
        <v>1</v>
      </c>
      <c r="C1354" s="5">
        <f t="shared" si="425"/>
        <v>2023</v>
      </c>
      <c r="D1354" s="5" t="s">
        <v>1214</v>
      </c>
      <c r="E1354" s="1" t="s">
        <v>415</v>
      </c>
      <c r="F1354" s="1" t="s">
        <v>416</v>
      </c>
      <c r="G1354" s="90" t="s">
        <v>663</v>
      </c>
      <c r="H1354" s="5">
        <v>3</v>
      </c>
      <c r="I1354" s="5" t="s">
        <v>5</v>
      </c>
      <c r="J1354" s="5">
        <v>0</v>
      </c>
      <c r="K1354" s="4">
        <f t="shared" si="430"/>
        <v>44956</v>
      </c>
      <c r="L1354" s="5">
        <f t="shared" si="431"/>
        <v>1</v>
      </c>
      <c r="M1354" s="5">
        <f t="shared" si="432"/>
        <v>2023</v>
      </c>
      <c r="N1354" s="6">
        <v>702</v>
      </c>
      <c r="P1354" s="6">
        <f t="shared" si="427"/>
        <v>702</v>
      </c>
      <c r="Q1354" s="7">
        <f t="shared" si="428"/>
        <v>2508136.850000001</v>
      </c>
      <c r="R1354" s="5" t="s">
        <v>5</v>
      </c>
    </row>
    <row r="1355" spans="1:19" hidden="1" x14ac:dyDescent="0.35">
      <c r="A1355" s="4">
        <v>44956</v>
      </c>
      <c r="B1355" s="5">
        <f t="shared" si="424"/>
        <v>1</v>
      </c>
      <c r="C1355" s="5">
        <f t="shared" si="425"/>
        <v>2023</v>
      </c>
      <c r="D1355" s="5" t="s">
        <v>1214</v>
      </c>
      <c r="E1355" s="1" t="s">
        <v>415</v>
      </c>
      <c r="F1355" s="1" t="s">
        <v>416</v>
      </c>
      <c r="G1355" s="90" t="s">
        <v>716</v>
      </c>
      <c r="H1355" s="5">
        <v>4</v>
      </c>
      <c r="I1355" s="5" t="s">
        <v>5</v>
      </c>
      <c r="J1355" s="5">
        <v>0</v>
      </c>
      <c r="K1355" s="4">
        <f t="shared" si="430"/>
        <v>44956</v>
      </c>
      <c r="L1355" s="5">
        <f t="shared" si="431"/>
        <v>1</v>
      </c>
      <c r="M1355" s="5">
        <f t="shared" si="432"/>
        <v>2023</v>
      </c>
      <c r="N1355" s="6">
        <v>1684.8</v>
      </c>
      <c r="P1355" s="6">
        <f t="shared" si="427"/>
        <v>1684.8</v>
      </c>
      <c r="Q1355" s="7">
        <f t="shared" si="428"/>
        <v>2509821.6500000008</v>
      </c>
      <c r="R1355" s="5" t="s">
        <v>5</v>
      </c>
    </row>
    <row r="1356" spans="1:19" hidden="1" x14ac:dyDescent="0.35">
      <c r="A1356" s="4">
        <v>44956</v>
      </c>
      <c r="B1356" s="5">
        <f t="shared" si="424"/>
        <v>1</v>
      </c>
      <c r="C1356" s="5">
        <f t="shared" si="425"/>
        <v>2023</v>
      </c>
      <c r="D1356" s="5" t="s">
        <v>1214</v>
      </c>
      <c r="E1356" s="1" t="s">
        <v>415</v>
      </c>
      <c r="F1356" s="1" t="s">
        <v>416</v>
      </c>
      <c r="G1356" s="90" t="s">
        <v>1178</v>
      </c>
      <c r="H1356" s="5">
        <v>7</v>
      </c>
      <c r="I1356" s="5" t="s">
        <v>5</v>
      </c>
      <c r="J1356" s="5">
        <v>0</v>
      </c>
      <c r="K1356" s="4">
        <f t="shared" si="430"/>
        <v>44956</v>
      </c>
      <c r="L1356" s="5">
        <f t="shared" si="431"/>
        <v>1</v>
      </c>
      <c r="M1356" s="5">
        <f t="shared" si="432"/>
        <v>2023</v>
      </c>
      <c r="N1356" s="6">
        <v>1911</v>
      </c>
      <c r="P1356" s="6">
        <f t="shared" si="427"/>
        <v>1911</v>
      </c>
      <c r="Q1356" s="7">
        <f t="shared" si="428"/>
        <v>2511732.6500000008</v>
      </c>
      <c r="R1356" s="5" t="s">
        <v>5</v>
      </c>
    </row>
    <row r="1357" spans="1:19" hidden="1" x14ac:dyDescent="0.35">
      <c r="A1357" s="4">
        <v>44956</v>
      </c>
      <c r="B1357" s="5">
        <f t="shared" si="424"/>
        <v>1</v>
      </c>
      <c r="C1357" s="5">
        <f t="shared" si="425"/>
        <v>2023</v>
      </c>
      <c r="D1357" s="5" t="s">
        <v>1214</v>
      </c>
      <c r="E1357" s="1" t="s">
        <v>415</v>
      </c>
      <c r="F1357" s="1" t="s">
        <v>416</v>
      </c>
      <c r="G1357" s="90" t="s">
        <v>1082</v>
      </c>
      <c r="H1357" s="5">
        <v>1</v>
      </c>
      <c r="I1357" s="5" t="s">
        <v>5</v>
      </c>
      <c r="J1357" s="5">
        <v>0</v>
      </c>
      <c r="K1357" s="4">
        <f t="shared" si="430"/>
        <v>44956</v>
      </c>
      <c r="L1357" s="5">
        <f t="shared" si="431"/>
        <v>1</v>
      </c>
      <c r="M1357" s="5">
        <f t="shared" si="432"/>
        <v>2023</v>
      </c>
      <c r="N1357" s="6">
        <v>1000</v>
      </c>
      <c r="P1357" s="6">
        <f t="shared" si="427"/>
        <v>1000</v>
      </c>
      <c r="Q1357" s="7">
        <f t="shared" si="428"/>
        <v>2512732.6500000008</v>
      </c>
      <c r="R1357" s="5" t="s">
        <v>5</v>
      </c>
    </row>
    <row r="1358" spans="1:19" hidden="1" x14ac:dyDescent="0.35">
      <c r="A1358" s="4">
        <v>44956</v>
      </c>
      <c r="B1358" s="5">
        <f t="shared" si="424"/>
        <v>1</v>
      </c>
      <c r="C1358" s="5">
        <f t="shared" si="425"/>
        <v>2023</v>
      </c>
      <c r="D1358" s="5" t="s">
        <v>1214</v>
      </c>
      <c r="E1358" s="1" t="s">
        <v>415</v>
      </c>
      <c r="F1358" s="1" t="s">
        <v>416</v>
      </c>
      <c r="G1358" s="90" t="s">
        <v>1119</v>
      </c>
      <c r="H1358" s="5">
        <v>4</v>
      </c>
      <c r="I1358" s="5" t="s">
        <v>5</v>
      </c>
      <c r="J1358" s="5">
        <v>0</v>
      </c>
      <c r="K1358" s="4">
        <f t="shared" si="430"/>
        <v>44956</v>
      </c>
      <c r="L1358" s="5">
        <f t="shared" si="431"/>
        <v>1</v>
      </c>
      <c r="M1358" s="5">
        <f t="shared" si="432"/>
        <v>2023</v>
      </c>
      <c r="N1358" s="6">
        <v>250</v>
      </c>
      <c r="P1358" s="6">
        <f t="shared" si="427"/>
        <v>250</v>
      </c>
      <c r="Q1358" s="7">
        <f t="shared" si="428"/>
        <v>2512982.6500000008</v>
      </c>
      <c r="R1358" s="5" t="s">
        <v>5</v>
      </c>
    </row>
    <row r="1359" spans="1:19" hidden="1" x14ac:dyDescent="0.35">
      <c r="A1359" s="4">
        <v>44956</v>
      </c>
      <c r="B1359" s="5">
        <f t="shared" si="424"/>
        <v>1</v>
      </c>
      <c r="C1359" s="5">
        <f t="shared" si="425"/>
        <v>2023</v>
      </c>
      <c r="D1359" s="5" t="s">
        <v>1214</v>
      </c>
      <c r="E1359" s="1" t="s">
        <v>415</v>
      </c>
      <c r="F1359" s="1" t="s">
        <v>416</v>
      </c>
      <c r="G1359" s="90" t="s">
        <v>675</v>
      </c>
      <c r="H1359" s="5">
        <v>4</v>
      </c>
      <c r="I1359" s="5" t="s">
        <v>5</v>
      </c>
      <c r="J1359" s="5">
        <v>0</v>
      </c>
      <c r="K1359" s="4">
        <f t="shared" si="430"/>
        <v>44956</v>
      </c>
      <c r="L1359" s="5">
        <f t="shared" si="431"/>
        <v>1</v>
      </c>
      <c r="M1359" s="5">
        <f t="shared" si="432"/>
        <v>2023</v>
      </c>
      <c r="N1359" s="6">
        <v>380</v>
      </c>
      <c r="P1359" s="6">
        <f t="shared" si="427"/>
        <v>380</v>
      </c>
      <c r="Q1359" s="7">
        <f t="shared" si="428"/>
        <v>2513362.6500000008</v>
      </c>
      <c r="R1359" s="5" t="s">
        <v>5</v>
      </c>
    </row>
    <row r="1360" spans="1:19" hidden="1" x14ac:dyDescent="0.35">
      <c r="A1360" s="4">
        <v>44956</v>
      </c>
      <c r="B1360" s="5">
        <f t="shared" si="424"/>
        <v>1</v>
      </c>
      <c r="C1360" s="5">
        <f t="shared" si="425"/>
        <v>2023</v>
      </c>
      <c r="D1360" s="5" t="s">
        <v>1215</v>
      </c>
      <c r="E1360" s="1" t="s">
        <v>645</v>
      </c>
      <c r="F1360" s="1" t="s">
        <v>646</v>
      </c>
      <c r="G1360" s="90" t="s">
        <v>1216</v>
      </c>
      <c r="H1360" s="5">
        <v>2</v>
      </c>
      <c r="I1360" s="5" t="s">
        <v>5</v>
      </c>
      <c r="J1360" s="5">
        <v>0</v>
      </c>
      <c r="K1360" s="4">
        <f t="shared" ref="K1360" si="433">A1360+J1360</f>
        <v>44956</v>
      </c>
      <c r="L1360" s="5">
        <f t="shared" ref="L1360" si="434">MONTH(K1360)</f>
        <v>1</v>
      </c>
      <c r="M1360" s="5">
        <f t="shared" ref="M1360" si="435">YEAR(K1360)</f>
        <v>2023</v>
      </c>
      <c r="N1360" s="6">
        <v>570</v>
      </c>
      <c r="P1360" s="6">
        <f t="shared" si="427"/>
        <v>570</v>
      </c>
      <c r="Q1360" s="7">
        <f t="shared" si="428"/>
        <v>2513932.6500000008</v>
      </c>
      <c r="R1360" s="5" t="s">
        <v>5</v>
      </c>
    </row>
    <row r="1361" spans="1:17" x14ac:dyDescent="0.35">
      <c r="A1361" s="4"/>
      <c r="E1361" s="1"/>
      <c r="G1361" s="90"/>
      <c r="K1361" s="4"/>
      <c r="Q1361" s="7"/>
    </row>
    <row r="1362" spans="1:17" x14ac:dyDescent="0.35">
      <c r="A1362" s="4"/>
      <c r="E1362" s="1"/>
      <c r="G1362" s="90"/>
      <c r="K1362" s="4"/>
      <c r="Q1362" s="7"/>
    </row>
    <row r="1363" spans="1:17" x14ac:dyDescent="0.35">
      <c r="A1363" s="4"/>
      <c r="E1363" s="1"/>
      <c r="G1363" s="90"/>
      <c r="K1363" s="4"/>
      <c r="Q1363" s="7"/>
    </row>
    <row r="1364" spans="1:17" x14ac:dyDescent="0.35">
      <c r="A1364" s="4"/>
      <c r="E1364" s="1"/>
      <c r="K1364" s="4"/>
      <c r="Q1364" s="7"/>
    </row>
    <row r="1365" spans="1:17" x14ac:dyDescent="0.35">
      <c r="A1365" s="4"/>
      <c r="K1365" s="4"/>
      <c r="Q1365" s="52"/>
    </row>
    <row r="1366" spans="1:17" x14ac:dyDescent="0.35">
      <c r="K1366" s="4"/>
      <c r="Q1366" s="52"/>
    </row>
    <row r="1367" spans="1:17" x14ac:dyDescent="0.35">
      <c r="K1367" s="11" t="s">
        <v>199</v>
      </c>
      <c r="N1367" s="30">
        <f>SUM(N2:N1366)</f>
        <v>2513932.6500000008</v>
      </c>
      <c r="O1367" s="32">
        <f>SUM(O2:O1366)</f>
        <v>-1965678.4500000009</v>
      </c>
      <c r="P1367" s="34">
        <f>SUM(P2:P1366)</f>
        <v>548254.20000000007</v>
      </c>
      <c r="Q1367" s="53">
        <f>SUM(N1367+O1367)</f>
        <v>548254.19999999995</v>
      </c>
    </row>
    <row r="1368" spans="1:17" x14ac:dyDescent="0.35">
      <c r="N1368" s="31" t="s">
        <v>202</v>
      </c>
      <c r="O1368" s="33" t="s">
        <v>200</v>
      </c>
      <c r="P1368" s="35" t="s">
        <v>201</v>
      </c>
      <c r="Q1368" s="54"/>
    </row>
    <row r="1369" spans="1:17" x14ac:dyDescent="0.35">
      <c r="N1369" s="28"/>
      <c r="O1369" s="28"/>
      <c r="P1369" s="28"/>
      <c r="Q1369" s="28"/>
    </row>
    <row r="1370" spans="1:17" x14ac:dyDescent="0.35">
      <c r="Q1370" s="52"/>
    </row>
    <row r="1371" spans="1:17" x14ac:dyDescent="0.35">
      <c r="O1371" s="32">
        <f>SUM(O1367)</f>
        <v>-1965678.4500000009</v>
      </c>
      <c r="P1371" s="27" t="s">
        <v>198</v>
      </c>
      <c r="Q1371" s="55" t="s">
        <v>200</v>
      </c>
    </row>
    <row r="1372" spans="1:17" x14ac:dyDescent="0.35">
      <c r="O1372" s="6">
        <v>0.5</v>
      </c>
      <c r="P1372" s="27" t="s">
        <v>198</v>
      </c>
      <c r="Q1372" s="51" t="s">
        <v>290</v>
      </c>
    </row>
    <row r="1373" spans="1:17" x14ac:dyDescent="0.35">
      <c r="P1373" s="27"/>
      <c r="Q1373" s="51"/>
    </row>
    <row r="1374" spans="1:17" ht="16" thickBot="1" x14ac:dyDescent="0.4">
      <c r="O1374" s="29">
        <f>SUM(O1371:O1373)</f>
        <v>-1965677.9500000009</v>
      </c>
      <c r="P1374" s="27" t="s">
        <v>198</v>
      </c>
      <c r="Q1374" s="50" t="s">
        <v>1176</v>
      </c>
    </row>
    <row r="1375" spans="1:17" ht="16" thickTop="1" x14ac:dyDescent="0.35">
      <c r="Q1375" s="52"/>
    </row>
    <row r="1376" spans="1:17" x14ac:dyDescent="0.35">
      <c r="Q1376" s="52"/>
    </row>
  </sheetData>
  <autoFilter ref="A1:T1360" xr:uid="{8F2CEF85-928F-4928-8630-1B326B03E41C}">
    <filterColumn colId="5">
      <filters>
        <filter val="Desuki Affela Empire Enterprise"/>
      </filters>
    </filterColumn>
  </autoFilter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A77" sqref="A77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208</v>
      </c>
      <c r="V1" t="s">
        <v>208</v>
      </c>
    </row>
    <row r="4" spans="1:42" x14ac:dyDescent="0.35">
      <c r="A4" s="14" t="s">
        <v>203</v>
      </c>
      <c r="C4" s="14" t="s">
        <v>91</v>
      </c>
      <c r="V4" s="14" t="s">
        <v>203</v>
      </c>
      <c r="W4" s="14" t="s">
        <v>230</v>
      </c>
      <c r="X4" s="14" t="s">
        <v>91</v>
      </c>
    </row>
    <row r="5" spans="1:42" x14ac:dyDescent="0.35">
      <c r="A5" s="14" t="s">
        <v>230</v>
      </c>
      <c r="B5" s="14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O5" t="s">
        <v>593</v>
      </c>
      <c r="AP5" t="s">
        <v>135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355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60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60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>
        <v>340</v>
      </c>
      <c r="AF11" s="18">
        <v>34142.5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54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54</v>
      </c>
      <c r="C16" s="18">
        <v>9082</v>
      </c>
      <c r="D16" s="18"/>
      <c r="E16" s="18"/>
      <c r="F16" s="18"/>
      <c r="G16" s="18"/>
      <c r="H16" s="18">
        <v>9082</v>
      </c>
      <c r="V16" t="s">
        <v>64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64</v>
      </c>
      <c r="C17" s="18"/>
      <c r="D17" s="18"/>
      <c r="E17" s="18"/>
      <c r="F17" s="18">
        <v>50446</v>
      </c>
      <c r="G17" s="18"/>
      <c r="H17" s="18">
        <v>50446</v>
      </c>
      <c r="V17" t="s">
        <v>178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178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228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228</v>
      </c>
      <c r="C19" s="18">
        <v>799.2</v>
      </c>
      <c r="D19" s="18"/>
      <c r="E19" s="18"/>
      <c r="F19" s="18"/>
      <c r="G19" s="18"/>
      <c r="H19" s="18">
        <v>799.2</v>
      </c>
      <c r="V19" t="s">
        <v>233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356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268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286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60</v>
      </c>
      <c r="C22" s="18"/>
      <c r="D22" s="18"/>
      <c r="E22" s="18">
        <v>23646.6</v>
      </c>
      <c r="F22" s="18"/>
      <c r="G22" s="18"/>
      <c r="H22" s="18">
        <v>23646.6</v>
      </c>
      <c r="V22" t="s">
        <v>295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371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381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407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416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476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54</v>
      </c>
      <c r="C28" s="18">
        <v>8568</v>
      </c>
      <c r="D28" s="18"/>
      <c r="E28" s="18"/>
      <c r="F28" s="18"/>
      <c r="G28" s="18"/>
      <c r="H28" s="18">
        <v>8568</v>
      </c>
      <c r="V28" t="s">
        <v>499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64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646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233</v>
      </c>
      <c r="C30" s="18">
        <v>29463.4</v>
      </c>
      <c r="D30" s="18"/>
      <c r="E30" s="18"/>
      <c r="F30" s="18"/>
      <c r="G30" s="18"/>
      <c r="H30" s="18">
        <v>29463.4</v>
      </c>
      <c r="V30" t="s">
        <v>674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268</v>
      </c>
      <c r="C31" s="18">
        <v>8402</v>
      </c>
      <c r="D31" s="18"/>
      <c r="E31" s="18"/>
      <c r="F31" s="18"/>
      <c r="G31" s="18"/>
      <c r="H31" s="18">
        <v>8402</v>
      </c>
      <c r="V31" t="s">
        <v>782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286</v>
      </c>
      <c r="C32" s="18">
        <v>4247</v>
      </c>
      <c r="D32" s="18"/>
      <c r="E32" s="18"/>
      <c r="F32" s="18"/>
      <c r="G32" s="18"/>
      <c r="H32" s="18">
        <v>4247</v>
      </c>
      <c r="V32" t="s">
        <v>718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295</v>
      </c>
      <c r="C33" s="18">
        <v>10807.25</v>
      </c>
      <c r="D33" s="18"/>
      <c r="E33" s="18"/>
      <c r="F33" s="18"/>
      <c r="G33" s="18"/>
      <c r="H33" s="18">
        <v>10807.25</v>
      </c>
      <c r="V33" t="s">
        <v>793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371</v>
      </c>
      <c r="C34" s="18">
        <v>855</v>
      </c>
      <c r="D34" s="18"/>
      <c r="E34" s="18"/>
      <c r="F34" s="18"/>
      <c r="G34" s="18"/>
      <c r="H34" s="18">
        <v>855</v>
      </c>
      <c r="V34" t="s">
        <v>868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381</v>
      </c>
      <c r="C35" s="18">
        <v>9592</v>
      </c>
      <c r="D35" s="18"/>
      <c r="E35" s="18"/>
      <c r="F35" s="18"/>
      <c r="G35" s="18"/>
      <c r="H35" s="18">
        <v>9592</v>
      </c>
      <c r="V35" t="s">
        <v>1053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407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967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416</v>
      </c>
      <c r="C37" s="18">
        <v>204219.6</v>
      </c>
      <c r="D37" s="18"/>
      <c r="E37" s="18"/>
      <c r="F37" s="18"/>
      <c r="G37" s="18"/>
      <c r="H37" s="18">
        <v>204219.6</v>
      </c>
      <c r="V37" t="s">
        <v>1060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476</v>
      </c>
      <c r="C38" s="18">
        <v>240</v>
      </c>
      <c r="D38" s="18"/>
      <c r="E38" s="18"/>
      <c r="F38" s="18"/>
      <c r="G38" s="18"/>
      <c r="H38" s="18">
        <v>240</v>
      </c>
      <c r="V38" t="s">
        <v>1066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499</v>
      </c>
      <c r="C39" s="18">
        <v>2024</v>
      </c>
      <c r="D39" s="18"/>
      <c r="E39" s="18"/>
      <c r="F39" s="18"/>
      <c r="G39" s="18"/>
      <c r="H39" s="18">
        <v>2024</v>
      </c>
      <c r="V39" t="s">
        <v>135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349316.65</v>
      </c>
      <c r="AF39" s="18">
        <v>34142.5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357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60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64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407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416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499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646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674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718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782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793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868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967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1053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1060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1066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1110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1109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593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60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64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268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407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416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499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646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674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967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1206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1247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135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6" t="s">
        <v>167</v>
      </c>
      <c r="B3" s="63" t="s">
        <v>313</v>
      </c>
      <c r="C3" s="64" t="s">
        <v>2</v>
      </c>
      <c r="D3" s="64" t="s">
        <v>1</v>
      </c>
      <c r="E3" s="67" t="s">
        <v>312</v>
      </c>
    </row>
    <row r="4" spans="1:5" x14ac:dyDescent="0.35">
      <c r="A4">
        <v>12</v>
      </c>
      <c r="B4" s="58">
        <v>43822</v>
      </c>
      <c r="C4" t="s">
        <v>317</v>
      </c>
      <c r="D4" t="s">
        <v>7</v>
      </c>
      <c r="E4" s="16">
        <v>80</v>
      </c>
    </row>
    <row r="5" spans="1:5" x14ac:dyDescent="0.35">
      <c r="A5" s="17" t="s">
        <v>227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8">
        <v>43984</v>
      </c>
      <c r="C6" t="s">
        <v>10</v>
      </c>
      <c r="D6" t="s">
        <v>7</v>
      </c>
      <c r="E6" s="16">
        <v>80</v>
      </c>
    </row>
    <row r="7" spans="1:5" x14ac:dyDescent="0.35">
      <c r="B7" s="58">
        <v>43993</v>
      </c>
      <c r="C7" t="s">
        <v>11</v>
      </c>
      <c r="D7" t="s">
        <v>14</v>
      </c>
      <c r="E7" s="16">
        <v>80</v>
      </c>
    </row>
    <row r="8" spans="1:5" x14ac:dyDescent="0.35">
      <c r="B8" s="58">
        <v>43999</v>
      </c>
      <c r="C8" t="s">
        <v>12</v>
      </c>
      <c r="D8" t="s">
        <v>7</v>
      </c>
      <c r="E8" s="16">
        <v>80</v>
      </c>
    </row>
    <row r="9" spans="1:5" x14ac:dyDescent="0.35">
      <c r="B9" s="58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145</v>
      </c>
      <c r="B10" s="17"/>
      <c r="C10" s="17"/>
      <c r="D10" s="17"/>
      <c r="E10" s="23">
        <f>SUM(E6:E9)</f>
        <v>320</v>
      </c>
    </row>
    <row r="11" spans="1:5" x14ac:dyDescent="0.35">
      <c r="A11" s="59" t="s">
        <v>315</v>
      </c>
      <c r="B11" s="59"/>
      <c r="C11" s="59"/>
      <c r="D11" s="59"/>
      <c r="E11" s="60">
        <f>SUM(E10,E5)</f>
        <v>400</v>
      </c>
    </row>
    <row r="12" spans="1:5" x14ac:dyDescent="0.35">
      <c r="E12" s="46"/>
    </row>
    <row r="13" spans="1:5" x14ac:dyDescent="0.35">
      <c r="E13" s="46"/>
    </row>
    <row r="14" spans="1:5" x14ac:dyDescent="0.35">
      <c r="A14" s="62" t="s">
        <v>167</v>
      </c>
      <c r="B14" s="63" t="s">
        <v>313</v>
      </c>
      <c r="C14" s="64" t="s">
        <v>2</v>
      </c>
      <c r="D14" s="64" t="s">
        <v>1</v>
      </c>
      <c r="E14" s="65" t="s">
        <v>312</v>
      </c>
    </row>
    <row r="15" spans="1:5" x14ac:dyDescent="0.35">
      <c r="A15">
        <v>7</v>
      </c>
      <c r="B15" s="58">
        <v>44013</v>
      </c>
      <c r="C15" t="s">
        <v>21</v>
      </c>
      <c r="D15" t="s">
        <v>23</v>
      </c>
      <c r="E15" s="16">
        <v>80</v>
      </c>
    </row>
    <row r="16" spans="1:5" x14ac:dyDescent="0.35">
      <c r="B16" s="58">
        <v>44026</v>
      </c>
      <c r="C16" t="s">
        <v>26</v>
      </c>
      <c r="D16" t="s">
        <v>20</v>
      </c>
      <c r="E16" s="16">
        <v>80</v>
      </c>
    </row>
    <row r="17" spans="1:5" x14ac:dyDescent="0.35">
      <c r="B17" s="58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146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8">
        <v>44044</v>
      </c>
      <c r="C19" t="s">
        <v>30</v>
      </c>
      <c r="D19" t="s">
        <v>23</v>
      </c>
      <c r="E19" s="16">
        <v>80</v>
      </c>
    </row>
    <row r="20" spans="1:5" x14ac:dyDescent="0.35">
      <c r="B20" s="58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8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8">
        <v>44055</v>
      </c>
      <c r="C24" t="s">
        <v>37</v>
      </c>
      <c r="D24" t="s">
        <v>7</v>
      </c>
      <c r="E24" s="16">
        <v>80</v>
      </c>
    </row>
    <row r="25" spans="1:5" x14ac:dyDescent="0.35">
      <c r="B25" s="58">
        <v>44056</v>
      </c>
      <c r="C25" t="s">
        <v>38</v>
      </c>
      <c r="D25" t="s">
        <v>7</v>
      </c>
      <c r="E25" s="16">
        <v>80</v>
      </c>
    </row>
    <row r="26" spans="1:5" x14ac:dyDescent="0.35">
      <c r="B26" s="58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8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52</v>
      </c>
      <c r="D29" t="s">
        <v>54</v>
      </c>
      <c r="E29" s="16">
        <v>80</v>
      </c>
    </row>
    <row r="30" spans="1:5" x14ac:dyDescent="0.35">
      <c r="B30" s="58">
        <v>44067</v>
      </c>
      <c r="C30" t="s">
        <v>55</v>
      </c>
      <c r="D30" t="s">
        <v>20</v>
      </c>
      <c r="E30" s="16">
        <v>80</v>
      </c>
    </row>
    <row r="31" spans="1:5" x14ac:dyDescent="0.35">
      <c r="B31" s="58">
        <v>44068</v>
      </c>
      <c r="C31" t="s">
        <v>57</v>
      </c>
      <c r="D31" t="s">
        <v>60</v>
      </c>
      <c r="E31" s="16">
        <v>80</v>
      </c>
    </row>
    <row r="32" spans="1:5" x14ac:dyDescent="0.35">
      <c r="C32" t="s">
        <v>58</v>
      </c>
      <c r="D32" t="s">
        <v>7</v>
      </c>
      <c r="E32" s="16">
        <v>80</v>
      </c>
    </row>
    <row r="33" spans="1:5" x14ac:dyDescent="0.35">
      <c r="B33" s="58">
        <v>44070</v>
      </c>
      <c r="C33" t="s">
        <v>62</v>
      </c>
      <c r="D33" t="s">
        <v>64</v>
      </c>
      <c r="E33" s="16">
        <v>80</v>
      </c>
    </row>
    <row r="34" spans="1:5" x14ac:dyDescent="0.35">
      <c r="A34" s="17" t="s">
        <v>147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8">
        <v>44075</v>
      </c>
      <c r="C35" t="s">
        <v>68</v>
      </c>
      <c r="D35" t="s">
        <v>54</v>
      </c>
      <c r="E35" s="16">
        <v>80</v>
      </c>
    </row>
    <row r="36" spans="1:5" x14ac:dyDescent="0.35">
      <c r="B36" s="58">
        <v>44076</v>
      </c>
      <c r="C36" t="s">
        <v>70</v>
      </c>
      <c r="D36" t="s">
        <v>7</v>
      </c>
      <c r="E36" s="16">
        <v>80</v>
      </c>
    </row>
    <row r="37" spans="1:5" x14ac:dyDescent="0.35">
      <c r="B37" s="58">
        <v>44079</v>
      </c>
      <c r="C37" t="s">
        <v>95</v>
      </c>
      <c r="D37" t="s">
        <v>7</v>
      </c>
      <c r="E37" s="16">
        <v>80</v>
      </c>
    </row>
    <row r="38" spans="1:5" x14ac:dyDescent="0.35">
      <c r="B38" s="58">
        <v>44091</v>
      </c>
      <c r="C38" t="s">
        <v>103</v>
      </c>
      <c r="D38" t="s">
        <v>23</v>
      </c>
      <c r="E38" s="16">
        <v>80</v>
      </c>
    </row>
    <row r="39" spans="1:5" x14ac:dyDescent="0.35">
      <c r="C39" t="s">
        <v>104</v>
      </c>
      <c r="D39" t="s">
        <v>7</v>
      </c>
      <c r="E39" s="16">
        <v>80</v>
      </c>
    </row>
    <row r="40" spans="1:5" x14ac:dyDescent="0.35">
      <c r="B40" s="58">
        <v>44096</v>
      </c>
      <c r="C40" t="s">
        <v>105</v>
      </c>
      <c r="D40" t="s">
        <v>23</v>
      </c>
      <c r="E40" s="16">
        <v>80</v>
      </c>
    </row>
    <row r="41" spans="1:5" x14ac:dyDescent="0.35">
      <c r="B41" s="58">
        <v>44097</v>
      </c>
      <c r="C41" t="s">
        <v>106</v>
      </c>
      <c r="D41" t="s">
        <v>64</v>
      </c>
      <c r="E41" s="16">
        <v>80</v>
      </c>
    </row>
    <row r="42" spans="1:5" x14ac:dyDescent="0.35">
      <c r="C42" t="s">
        <v>107</v>
      </c>
      <c r="D42" t="s">
        <v>7</v>
      </c>
      <c r="E42" s="16">
        <v>80</v>
      </c>
    </row>
    <row r="43" spans="1:5" x14ac:dyDescent="0.35">
      <c r="B43" s="58">
        <v>44100</v>
      </c>
      <c r="C43" t="s">
        <v>109</v>
      </c>
      <c r="D43" t="s">
        <v>7</v>
      </c>
      <c r="E43" s="16">
        <v>80</v>
      </c>
    </row>
    <row r="44" spans="1:5" x14ac:dyDescent="0.35">
      <c r="A44" s="17" t="s">
        <v>148</v>
      </c>
      <c r="B44" s="17"/>
      <c r="C44" s="17"/>
      <c r="D44" s="17"/>
      <c r="E44" s="23">
        <f>SUM(E35:E43)</f>
        <v>720</v>
      </c>
    </row>
    <row r="45" spans="1:5" x14ac:dyDescent="0.35">
      <c r="A45" s="59" t="s">
        <v>315</v>
      </c>
      <c r="B45" s="59"/>
      <c r="C45" s="59"/>
      <c r="D45" s="59"/>
      <c r="E45" s="60">
        <f>SUM(E44,E34,E18)</f>
        <v>2160</v>
      </c>
    </row>
    <row r="46" spans="1:5" x14ac:dyDescent="0.35">
      <c r="E46" s="46"/>
    </row>
    <row r="47" spans="1:5" x14ac:dyDescent="0.35">
      <c r="E47" s="46"/>
    </row>
    <row r="48" spans="1:5" x14ac:dyDescent="0.35">
      <c r="A48" s="66" t="s">
        <v>167</v>
      </c>
      <c r="B48" s="63" t="s">
        <v>313</v>
      </c>
      <c r="C48" s="64" t="s">
        <v>2</v>
      </c>
      <c r="D48" s="64" t="s">
        <v>1</v>
      </c>
      <c r="E48" s="67" t="s">
        <v>312</v>
      </c>
    </row>
    <row r="49" spans="1:5" x14ac:dyDescent="0.35">
      <c r="A49">
        <v>10</v>
      </c>
      <c r="B49" s="58">
        <v>44109</v>
      </c>
      <c r="C49" t="s">
        <v>110</v>
      </c>
      <c r="D49" t="s">
        <v>35</v>
      </c>
      <c r="E49" s="46">
        <v>80</v>
      </c>
    </row>
    <row r="50" spans="1:5" x14ac:dyDescent="0.35">
      <c r="C50" t="s">
        <v>113</v>
      </c>
      <c r="D50" t="s">
        <v>20</v>
      </c>
      <c r="E50" s="16">
        <v>80</v>
      </c>
    </row>
    <row r="51" spans="1:5" x14ac:dyDescent="0.35">
      <c r="B51" s="58">
        <v>44112</v>
      </c>
      <c r="C51" t="s">
        <v>114</v>
      </c>
      <c r="D51" t="s">
        <v>23</v>
      </c>
      <c r="E51" s="16">
        <v>80</v>
      </c>
    </row>
    <row r="52" spans="1:5" x14ac:dyDescent="0.35">
      <c r="B52" s="58">
        <v>44116</v>
      </c>
      <c r="C52" t="s">
        <v>116</v>
      </c>
      <c r="D52" t="s">
        <v>23</v>
      </c>
      <c r="E52" s="16">
        <v>80</v>
      </c>
    </row>
    <row r="53" spans="1:5" x14ac:dyDescent="0.35">
      <c r="C53" t="s">
        <v>120</v>
      </c>
      <c r="D53" t="s">
        <v>7</v>
      </c>
      <c r="E53" s="16">
        <v>80</v>
      </c>
    </row>
    <row r="54" spans="1:5" x14ac:dyDescent="0.35">
      <c r="B54" s="58">
        <v>44123</v>
      </c>
      <c r="C54" t="s">
        <v>121</v>
      </c>
      <c r="D54" t="s">
        <v>47</v>
      </c>
      <c r="E54" s="16">
        <v>80</v>
      </c>
    </row>
    <row r="55" spans="1:5" x14ac:dyDescent="0.35">
      <c r="B55" s="58">
        <v>44121</v>
      </c>
      <c r="C55" t="s">
        <v>122</v>
      </c>
      <c r="D55" t="s">
        <v>20</v>
      </c>
      <c r="E55" s="16">
        <v>80</v>
      </c>
    </row>
    <row r="56" spans="1:5" x14ac:dyDescent="0.35">
      <c r="C56" t="s">
        <v>124</v>
      </c>
      <c r="D56" t="s">
        <v>20</v>
      </c>
      <c r="E56" s="16">
        <v>80</v>
      </c>
    </row>
    <row r="57" spans="1:5" x14ac:dyDescent="0.35">
      <c r="C57" t="s">
        <v>126</v>
      </c>
      <c r="D57" t="s">
        <v>7</v>
      </c>
      <c r="E57" s="16">
        <v>80</v>
      </c>
    </row>
    <row r="58" spans="1:5" x14ac:dyDescent="0.35">
      <c r="C58" t="s">
        <v>127</v>
      </c>
      <c r="D58" t="s">
        <v>35</v>
      </c>
      <c r="E58" s="16">
        <v>80</v>
      </c>
    </row>
    <row r="59" spans="1:5" x14ac:dyDescent="0.35">
      <c r="B59" s="58">
        <v>44125</v>
      </c>
      <c r="C59" t="s">
        <v>130</v>
      </c>
      <c r="D59" t="s">
        <v>35</v>
      </c>
      <c r="E59" s="16">
        <v>80</v>
      </c>
    </row>
    <row r="60" spans="1:5" x14ac:dyDescent="0.35">
      <c r="C60" t="s">
        <v>131</v>
      </c>
      <c r="D60" t="s">
        <v>64</v>
      </c>
      <c r="E60" s="16">
        <v>80</v>
      </c>
    </row>
    <row r="61" spans="1:5" x14ac:dyDescent="0.35">
      <c r="B61" s="58">
        <v>44130</v>
      </c>
      <c r="C61" t="s">
        <v>134</v>
      </c>
      <c r="D61" t="s">
        <v>20</v>
      </c>
      <c r="E61" s="16">
        <v>80</v>
      </c>
    </row>
    <row r="62" spans="1:5" x14ac:dyDescent="0.35">
      <c r="B62" s="58">
        <v>44135</v>
      </c>
      <c r="C62" t="s">
        <v>152</v>
      </c>
      <c r="D62" t="s">
        <v>7</v>
      </c>
      <c r="E62" s="16">
        <v>80</v>
      </c>
    </row>
    <row r="63" spans="1:5" x14ac:dyDescent="0.35">
      <c r="C63" t="s">
        <v>153</v>
      </c>
      <c r="D63" t="s">
        <v>35</v>
      </c>
      <c r="E63" s="16">
        <v>80</v>
      </c>
    </row>
    <row r="64" spans="1:5" x14ac:dyDescent="0.35">
      <c r="A64" s="17" t="s">
        <v>149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8">
        <v>44144</v>
      </c>
      <c r="C65" t="s">
        <v>156</v>
      </c>
      <c r="D65" t="s">
        <v>43</v>
      </c>
      <c r="E65" s="16">
        <v>80</v>
      </c>
    </row>
    <row r="66" spans="1:5" x14ac:dyDescent="0.35">
      <c r="B66" s="58">
        <v>44145</v>
      </c>
      <c r="C66" t="s">
        <v>158</v>
      </c>
      <c r="D66" t="s">
        <v>7</v>
      </c>
      <c r="E66" s="16">
        <v>80</v>
      </c>
    </row>
    <row r="67" spans="1:5" x14ac:dyDescent="0.35">
      <c r="C67" t="s">
        <v>159</v>
      </c>
      <c r="D67" t="s">
        <v>35</v>
      </c>
      <c r="E67" s="16">
        <v>80</v>
      </c>
    </row>
    <row r="68" spans="1:5" ht="15" customHeight="1" x14ac:dyDescent="0.35">
      <c r="B68" s="58">
        <v>44146</v>
      </c>
      <c r="C68" t="s">
        <v>160</v>
      </c>
      <c r="D68" t="s">
        <v>60</v>
      </c>
      <c r="E68" s="16">
        <v>80</v>
      </c>
    </row>
    <row r="69" spans="1:5" ht="15" customHeight="1" x14ac:dyDescent="0.35">
      <c r="B69" s="58">
        <v>44153</v>
      </c>
      <c r="C69" t="s">
        <v>170</v>
      </c>
      <c r="D69" t="s">
        <v>7</v>
      </c>
      <c r="E69" s="16">
        <v>80</v>
      </c>
    </row>
    <row r="70" spans="1:5" ht="15" customHeight="1" x14ac:dyDescent="0.35">
      <c r="B70" s="58">
        <v>44159</v>
      </c>
      <c r="C70" t="s">
        <v>171</v>
      </c>
      <c r="D70" t="s">
        <v>7</v>
      </c>
      <c r="E70" s="16">
        <v>80</v>
      </c>
    </row>
    <row r="71" spans="1:5" ht="15" customHeight="1" x14ac:dyDescent="0.35">
      <c r="B71" s="58">
        <v>44155</v>
      </c>
      <c r="C71" t="s">
        <v>172</v>
      </c>
      <c r="D71" t="s">
        <v>64</v>
      </c>
      <c r="E71" s="16">
        <v>80</v>
      </c>
    </row>
    <row r="72" spans="1:5" ht="15" customHeight="1" x14ac:dyDescent="0.35">
      <c r="B72" s="58">
        <v>44156</v>
      </c>
      <c r="C72" t="s">
        <v>175</v>
      </c>
      <c r="D72" t="s">
        <v>54</v>
      </c>
      <c r="E72" s="16">
        <v>80</v>
      </c>
    </row>
    <row r="73" spans="1:5" ht="15" customHeight="1" x14ac:dyDescent="0.35">
      <c r="B73" s="58">
        <v>44158</v>
      </c>
      <c r="C73" t="s">
        <v>177</v>
      </c>
      <c r="D73" t="s">
        <v>35</v>
      </c>
      <c r="E73" s="16">
        <v>80</v>
      </c>
    </row>
    <row r="74" spans="1:5" ht="15" customHeight="1" x14ac:dyDescent="0.35">
      <c r="B74" s="58">
        <v>44159</v>
      </c>
      <c r="C74" t="s">
        <v>180</v>
      </c>
      <c r="D74" t="s">
        <v>178</v>
      </c>
      <c r="E74" s="16">
        <v>80</v>
      </c>
    </row>
    <row r="75" spans="1:5" ht="15" customHeight="1" x14ac:dyDescent="0.35">
      <c r="C75" t="s">
        <v>184</v>
      </c>
      <c r="D75" t="s">
        <v>20</v>
      </c>
      <c r="E75" s="16">
        <v>80</v>
      </c>
    </row>
    <row r="76" spans="1:5" ht="15" customHeight="1" x14ac:dyDescent="0.35">
      <c r="B76" s="58">
        <v>44162</v>
      </c>
      <c r="C76" t="s">
        <v>186</v>
      </c>
      <c r="D76" t="s">
        <v>7</v>
      </c>
      <c r="E76" s="16">
        <v>80</v>
      </c>
    </row>
    <row r="77" spans="1:5" ht="15" customHeight="1" x14ac:dyDescent="0.35">
      <c r="B77" s="58">
        <v>44163</v>
      </c>
      <c r="C77" t="s">
        <v>187</v>
      </c>
      <c r="D77" t="s">
        <v>60</v>
      </c>
      <c r="E77" s="16">
        <v>80</v>
      </c>
    </row>
    <row r="78" spans="1:5" ht="15" customHeight="1" x14ac:dyDescent="0.35">
      <c r="B78" s="58">
        <v>44165</v>
      </c>
      <c r="C78" t="s">
        <v>188</v>
      </c>
      <c r="D78" t="s">
        <v>54</v>
      </c>
      <c r="E78" s="16">
        <v>80</v>
      </c>
    </row>
    <row r="79" spans="1:5" ht="15" customHeight="1" x14ac:dyDescent="0.35">
      <c r="C79" t="s">
        <v>340</v>
      </c>
      <c r="D79" t="s">
        <v>64</v>
      </c>
      <c r="E79" s="16">
        <v>80</v>
      </c>
    </row>
    <row r="80" spans="1:5" ht="15" customHeight="1" x14ac:dyDescent="0.35">
      <c r="A80" s="17" t="s">
        <v>165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8">
        <v>44170</v>
      </c>
      <c r="C81" t="s">
        <v>214</v>
      </c>
      <c r="D81" t="s">
        <v>228</v>
      </c>
      <c r="E81" s="16">
        <v>80</v>
      </c>
    </row>
    <row r="82" spans="1:5" ht="15" customHeight="1" x14ac:dyDescent="0.35">
      <c r="B82" s="58">
        <v>44180</v>
      </c>
      <c r="C82" t="s">
        <v>215</v>
      </c>
      <c r="D82" t="s">
        <v>7</v>
      </c>
      <c r="E82" s="16">
        <v>80</v>
      </c>
    </row>
    <row r="83" spans="1:5" ht="15" customHeight="1" x14ac:dyDescent="0.35">
      <c r="B83" s="58">
        <v>44191</v>
      </c>
      <c r="C83" t="s">
        <v>216</v>
      </c>
      <c r="D83" t="s">
        <v>23</v>
      </c>
      <c r="E83" s="16">
        <v>80</v>
      </c>
    </row>
    <row r="84" spans="1:5" ht="15" customHeight="1" x14ac:dyDescent="0.35">
      <c r="B84" s="58">
        <v>44195</v>
      </c>
      <c r="C84" t="s">
        <v>221</v>
      </c>
      <c r="D84" t="s">
        <v>20</v>
      </c>
      <c r="E84" s="16">
        <v>80</v>
      </c>
    </row>
    <row r="85" spans="1:5" ht="15" customHeight="1" x14ac:dyDescent="0.35">
      <c r="B85" s="58">
        <v>44196</v>
      </c>
      <c r="C85" t="s">
        <v>222</v>
      </c>
      <c r="D85" t="s">
        <v>64</v>
      </c>
      <c r="E85" s="16">
        <v>80</v>
      </c>
    </row>
    <row r="86" spans="1:5" x14ac:dyDescent="0.35">
      <c r="A86" s="17" t="s">
        <v>227</v>
      </c>
      <c r="B86" s="17"/>
      <c r="C86" s="17"/>
      <c r="D86" s="17"/>
      <c r="E86" s="23">
        <f>SUM(E81:E85)</f>
        <v>400</v>
      </c>
    </row>
    <row r="87" spans="1:5" x14ac:dyDescent="0.35">
      <c r="A87" s="59" t="s">
        <v>315</v>
      </c>
      <c r="B87" s="59"/>
      <c r="C87" s="59"/>
      <c r="D87" s="59"/>
      <c r="E87" s="60">
        <f>SUM(E86,E80,E64)</f>
        <v>2800</v>
      </c>
    </row>
    <row r="88" spans="1:5" x14ac:dyDescent="0.35">
      <c r="E88" s="46"/>
    </row>
    <row r="89" spans="1:5" x14ac:dyDescent="0.35">
      <c r="E89" s="46"/>
    </row>
    <row r="90" spans="1:5" x14ac:dyDescent="0.35">
      <c r="A90" s="66" t="s">
        <v>167</v>
      </c>
      <c r="B90" s="63" t="s">
        <v>313</v>
      </c>
      <c r="C90" s="64" t="s">
        <v>2</v>
      </c>
      <c r="D90" s="64" t="s">
        <v>1</v>
      </c>
      <c r="E90" s="67" t="s">
        <v>312</v>
      </c>
    </row>
    <row r="91" spans="1:5" x14ac:dyDescent="0.35">
      <c r="A91">
        <v>1</v>
      </c>
      <c r="B91" s="58">
        <v>44200</v>
      </c>
      <c r="C91" t="s">
        <v>231</v>
      </c>
      <c r="D91" t="s">
        <v>233</v>
      </c>
      <c r="E91" s="46">
        <v>80</v>
      </c>
    </row>
    <row r="92" spans="1:5" x14ac:dyDescent="0.35">
      <c r="B92" s="58">
        <v>44207</v>
      </c>
      <c r="C92" t="s">
        <v>244</v>
      </c>
      <c r="D92" t="s">
        <v>64</v>
      </c>
      <c r="E92" s="46">
        <v>80</v>
      </c>
    </row>
    <row r="93" spans="1:5" x14ac:dyDescent="0.35">
      <c r="B93" s="58">
        <v>44204</v>
      </c>
      <c r="C93" t="s">
        <v>247</v>
      </c>
      <c r="D93" t="s">
        <v>233</v>
      </c>
      <c r="E93" s="46">
        <v>80</v>
      </c>
    </row>
    <row r="94" spans="1:5" x14ac:dyDescent="0.35">
      <c r="B94" s="58">
        <v>44205</v>
      </c>
      <c r="C94" t="s">
        <v>250</v>
      </c>
      <c r="D94" t="s">
        <v>20</v>
      </c>
      <c r="E94" s="46">
        <v>80</v>
      </c>
    </row>
    <row r="95" spans="1:5" x14ac:dyDescent="0.35">
      <c r="B95" s="58">
        <v>44214</v>
      </c>
      <c r="C95" t="s">
        <v>252</v>
      </c>
      <c r="D95" t="s">
        <v>233</v>
      </c>
      <c r="E95" s="46">
        <v>80</v>
      </c>
    </row>
    <row r="96" spans="1:5" x14ac:dyDescent="0.35">
      <c r="B96" s="58">
        <v>44223</v>
      </c>
      <c r="C96" t="s">
        <v>256</v>
      </c>
      <c r="D96" t="s">
        <v>20</v>
      </c>
      <c r="E96" s="46">
        <v>80</v>
      </c>
    </row>
    <row r="97" spans="1:7" x14ac:dyDescent="0.35">
      <c r="B97" s="58">
        <v>44225</v>
      </c>
      <c r="C97" t="s">
        <v>258</v>
      </c>
      <c r="D97" t="s">
        <v>7</v>
      </c>
      <c r="E97" s="46">
        <v>80</v>
      </c>
    </row>
    <row r="98" spans="1:7" x14ac:dyDescent="0.35">
      <c r="C98" t="s">
        <v>259</v>
      </c>
      <c r="D98" t="s">
        <v>64</v>
      </c>
      <c r="E98" s="46">
        <v>80</v>
      </c>
    </row>
    <row r="99" spans="1:7" x14ac:dyDescent="0.35">
      <c r="A99" s="17" t="s">
        <v>260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8">
        <v>44230</v>
      </c>
      <c r="C100" t="s">
        <v>262</v>
      </c>
      <c r="D100" t="s">
        <v>268</v>
      </c>
      <c r="E100" s="48">
        <v>80</v>
      </c>
    </row>
    <row r="101" spans="1:7" x14ac:dyDescent="0.35">
      <c r="B101" s="58">
        <v>44229</v>
      </c>
      <c r="C101" t="s">
        <v>266</v>
      </c>
      <c r="D101" t="s">
        <v>35</v>
      </c>
      <c r="E101" s="48">
        <v>80</v>
      </c>
    </row>
    <row r="102" spans="1:7" x14ac:dyDescent="0.35">
      <c r="B102" s="58">
        <v>44233</v>
      </c>
      <c r="C102" t="s">
        <v>267</v>
      </c>
      <c r="D102" t="s">
        <v>268</v>
      </c>
      <c r="E102" s="48">
        <v>80</v>
      </c>
    </row>
    <row r="103" spans="1:7" x14ac:dyDescent="0.35">
      <c r="B103" s="58">
        <v>44236</v>
      </c>
      <c r="C103" t="s">
        <v>271</v>
      </c>
      <c r="D103" t="s">
        <v>233</v>
      </c>
      <c r="E103" s="48">
        <v>80</v>
      </c>
    </row>
    <row r="104" spans="1:7" x14ac:dyDescent="0.35">
      <c r="B104" s="58">
        <v>44244</v>
      </c>
      <c r="C104" t="s">
        <v>272</v>
      </c>
      <c r="D104" t="s">
        <v>35</v>
      </c>
      <c r="E104" s="48">
        <v>80</v>
      </c>
    </row>
    <row r="105" spans="1:7" x14ac:dyDescent="0.35">
      <c r="B105" s="58">
        <v>44246</v>
      </c>
      <c r="C105" t="s">
        <v>279</v>
      </c>
      <c r="D105" t="s">
        <v>7</v>
      </c>
      <c r="E105" s="48">
        <v>80</v>
      </c>
    </row>
    <row r="106" spans="1:7" x14ac:dyDescent="0.35">
      <c r="B106" s="58">
        <v>44249</v>
      </c>
      <c r="C106" t="s">
        <v>280</v>
      </c>
      <c r="D106" t="s">
        <v>23</v>
      </c>
      <c r="E106" s="48">
        <v>80</v>
      </c>
    </row>
    <row r="107" spans="1:7" x14ac:dyDescent="0.35">
      <c r="B107" s="58">
        <v>44250</v>
      </c>
      <c r="C107" t="s">
        <v>281</v>
      </c>
      <c r="D107" t="s">
        <v>54</v>
      </c>
      <c r="E107" s="48">
        <v>80</v>
      </c>
    </row>
    <row r="108" spans="1:7" x14ac:dyDescent="0.35">
      <c r="B108" s="58">
        <v>44253</v>
      </c>
      <c r="C108" t="s">
        <v>284</v>
      </c>
      <c r="D108" t="s">
        <v>286</v>
      </c>
      <c r="E108" s="48">
        <v>80</v>
      </c>
    </row>
    <row r="109" spans="1:7" x14ac:dyDescent="0.35">
      <c r="A109" s="17" t="s">
        <v>278</v>
      </c>
      <c r="B109" s="17"/>
      <c r="C109" s="17"/>
      <c r="D109" s="17"/>
      <c r="E109" s="23">
        <f>SUM(E100:E108)</f>
        <v>720</v>
      </c>
    </row>
    <row r="110" spans="1:7" x14ac:dyDescent="0.35">
      <c r="A110" s="59" t="s">
        <v>315</v>
      </c>
      <c r="B110" s="59"/>
      <c r="C110" s="59"/>
      <c r="D110" s="59"/>
      <c r="E110" s="60">
        <f>SUM(E109,E99)</f>
        <v>1360</v>
      </c>
      <c r="G110" s="61">
        <f>SUM(E11+E45+E87+E110)</f>
        <v>6720</v>
      </c>
    </row>
    <row r="111" spans="1:7" x14ac:dyDescent="0.35">
      <c r="E111" s="46"/>
    </row>
    <row r="113" spans="1:5" x14ac:dyDescent="0.35">
      <c r="A113" s="66" t="s">
        <v>167</v>
      </c>
      <c r="B113" s="63" t="s">
        <v>313</v>
      </c>
      <c r="C113" s="64" t="s">
        <v>2</v>
      </c>
      <c r="D113" s="64" t="s">
        <v>1</v>
      </c>
      <c r="E113" s="67" t="s">
        <v>312</v>
      </c>
    </row>
    <row r="114" spans="1:5" x14ac:dyDescent="0.35">
      <c r="A114">
        <v>3</v>
      </c>
      <c r="B114" s="58">
        <v>44263</v>
      </c>
      <c r="C114" t="s">
        <v>291</v>
      </c>
      <c r="D114" t="s">
        <v>23</v>
      </c>
      <c r="E114" s="48">
        <v>80</v>
      </c>
    </row>
    <row r="115" spans="1:5" x14ac:dyDescent="0.35">
      <c r="B115" s="58">
        <v>44265</v>
      </c>
      <c r="C115" t="s">
        <v>321</v>
      </c>
      <c r="D115" t="s">
        <v>295</v>
      </c>
      <c r="E115" s="48">
        <v>80</v>
      </c>
    </row>
    <row r="116" spans="1:5" ht="15" customHeight="1" x14ac:dyDescent="0.35">
      <c r="B116" s="58">
        <v>44266</v>
      </c>
      <c r="C116" t="s">
        <v>322</v>
      </c>
      <c r="D116" t="s">
        <v>60</v>
      </c>
      <c r="E116" s="48">
        <v>80</v>
      </c>
    </row>
    <row r="117" spans="1:5" ht="15" customHeight="1" x14ac:dyDescent="0.35">
      <c r="B117" s="58">
        <v>44278</v>
      </c>
      <c r="C117" t="s">
        <v>324</v>
      </c>
      <c r="D117" t="s">
        <v>23</v>
      </c>
      <c r="E117" s="48">
        <v>80</v>
      </c>
    </row>
    <row r="118" spans="1:5" ht="15" customHeight="1" x14ac:dyDescent="0.35">
      <c r="B118" s="58">
        <v>44279</v>
      </c>
      <c r="C118" t="s">
        <v>325</v>
      </c>
      <c r="D118" t="s">
        <v>60</v>
      </c>
      <c r="E118" s="48">
        <v>80</v>
      </c>
    </row>
    <row r="119" spans="1:5" ht="15" customHeight="1" x14ac:dyDescent="0.35">
      <c r="C119" t="s">
        <v>326</v>
      </c>
      <c r="D119" t="s">
        <v>64</v>
      </c>
      <c r="E119" s="48">
        <v>80</v>
      </c>
    </row>
    <row r="120" spans="1:5" ht="15" customHeight="1" x14ac:dyDescent="0.35">
      <c r="B120" s="58">
        <v>44280</v>
      </c>
      <c r="C120" t="s">
        <v>327</v>
      </c>
      <c r="D120" t="s">
        <v>268</v>
      </c>
      <c r="E120" s="48">
        <v>80</v>
      </c>
    </row>
    <row r="121" spans="1:5" ht="15" customHeight="1" x14ac:dyDescent="0.35">
      <c r="B121" s="58">
        <v>44285</v>
      </c>
      <c r="C121" t="s">
        <v>328</v>
      </c>
      <c r="D121" t="s">
        <v>23</v>
      </c>
      <c r="E121" s="48">
        <v>80</v>
      </c>
    </row>
    <row r="122" spans="1:5" x14ac:dyDescent="0.35">
      <c r="A122" s="17" t="s">
        <v>606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8">
        <v>44287</v>
      </c>
      <c r="C123" t="s">
        <v>339</v>
      </c>
      <c r="D123" t="s">
        <v>20</v>
      </c>
      <c r="E123" s="48">
        <v>100</v>
      </c>
    </row>
    <row r="124" spans="1:5" x14ac:dyDescent="0.35">
      <c r="B124" s="58">
        <v>44294</v>
      </c>
      <c r="C124" t="s">
        <v>331</v>
      </c>
      <c r="D124" t="s">
        <v>286</v>
      </c>
      <c r="E124" s="48">
        <v>80</v>
      </c>
    </row>
    <row r="125" spans="1:5" x14ac:dyDescent="0.35">
      <c r="C125" t="s">
        <v>332</v>
      </c>
      <c r="D125" t="s">
        <v>64</v>
      </c>
      <c r="E125" s="48">
        <v>80</v>
      </c>
    </row>
    <row r="126" spans="1:5" x14ac:dyDescent="0.35">
      <c r="B126" s="58">
        <v>44295</v>
      </c>
      <c r="C126" t="s">
        <v>333</v>
      </c>
      <c r="D126" t="s">
        <v>7</v>
      </c>
      <c r="E126" s="48">
        <v>80</v>
      </c>
    </row>
    <row r="127" spans="1:5" x14ac:dyDescent="0.35">
      <c r="B127" s="58">
        <v>44313</v>
      </c>
      <c r="C127" t="s">
        <v>334</v>
      </c>
      <c r="D127" t="s">
        <v>60</v>
      </c>
      <c r="E127" s="48">
        <v>80</v>
      </c>
    </row>
    <row r="128" spans="1:5" x14ac:dyDescent="0.35">
      <c r="B128" s="58">
        <v>44315</v>
      </c>
      <c r="C128" t="s">
        <v>337</v>
      </c>
      <c r="D128" t="s">
        <v>64</v>
      </c>
      <c r="E128" s="48">
        <v>80</v>
      </c>
    </row>
    <row r="129" spans="1:5" x14ac:dyDescent="0.35">
      <c r="A129" s="17" t="s">
        <v>605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8">
        <v>44319</v>
      </c>
      <c r="C130" t="s">
        <v>335</v>
      </c>
      <c r="D130" t="s">
        <v>23</v>
      </c>
      <c r="E130" s="46">
        <v>80</v>
      </c>
    </row>
    <row r="131" spans="1:5" x14ac:dyDescent="0.35">
      <c r="B131" s="58">
        <v>44322</v>
      </c>
      <c r="C131" t="s">
        <v>343</v>
      </c>
      <c r="D131" t="s">
        <v>35</v>
      </c>
      <c r="E131" s="46">
        <v>80</v>
      </c>
    </row>
    <row r="132" spans="1:5" x14ac:dyDescent="0.35">
      <c r="B132" s="58">
        <v>44323</v>
      </c>
      <c r="C132" t="s">
        <v>344</v>
      </c>
      <c r="D132" t="s">
        <v>7</v>
      </c>
      <c r="E132" s="46">
        <v>80</v>
      </c>
    </row>
    <row r="133" spans="1:5" x14ac:dyDescent="0.35">
      <c r="B133" s="58" t="s">
        <v>359</v>
      </c>
      <c r="C133" t="s">
        <v>358</v>
      </c>
      <c r="D133" t="s">
        <v>35</v>
      </c>
      <c r="E133" s="46">
        <v>100</v>
      </c>
    </row>
    <row r="134" spans="1:5" x14ac:dyDescent="0.35">
      <c r="B134" s="58">
        <v>44337</v>
      </c>
      <c r="C134" t="s">
        <v>347</v>
      </c>
      <c r="D134" t="s">
        <v>20</v>
      </c>
      <c r="E134" s="46">
        <v>80</v>
      </c>
    </row>
    <row r="135" spans="1:5" x14ac:dyDescent="0.35">
      <c r="B135" s="58">
        <v>44337</v>
      </c>
      <c r="C135" t="s">
        <v>323</v>
      </c>
      <c r="D135" t="s">
        <v>233</v>
      </c>
      <c r="E135" s="46">
        <v>80</v>
      </c>
    </row>
    <row r="136" spans="1:5" x14ac:dyDescent="0.35">
      <c r="A136" s="17" t="s">
        <v>603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8">
        <v>44348</v>
      </c>
      <c r="C137" t="s">
        <v>367</v>
      </c>
      <c r="D137" t="s">
        <v>64</v>
      </c>
      <c r="E137" s="46">
        <v>100</v>
      </c>
    </row>
    <row r="138" spans="1:5" x14ac:dyDescent="0.35">
      <c r="B138" s="58">
        <v>44348</v>
      </c>
      <c r="C138" t="s">
        <v>368</v>
      </c>
      <c r="D138" t="s">
        <v>60</v>
      </c>
      <c r="E138" s="46">
        <v>100</v>
      </c>
    </row>
    <row r="139" spans="1:5" x14ac:dyDescent="0.35">
      <c r="A139" s="17" t="s">
        <v>602</v>
      </c>
      <c r="B139" s="17"/>
      <c r="C139" s="17"/>
      <c r="D139" s="17"/>
      <c r="E139" s="23">
        <f>SUM(E137:E138)</f>
        <v>200</v>
      </c>
    </row>
    <row r="140" spans="1:5" x14ac:dyDescent="0.35">
      <c r="A140" s="59" t="s">
        <v>764</v>
      </c>
      <c r="B140" s="59"/>
      <c r="C140" s="59"/>
      <c r="D140" s="59"/>
      <c r="E140" s="60">
        <f>SUM(E139,E136,E129,E122)</f>
        <v>1840</v>
      </c>
    </row>
    <row r="141" spans="1:5" x14ac:dyDescent="0.35">
      <c r="E141" s="46"/>
    </row>
    <row r="142" spans="1:5" x14ac:dyDescent="0.35">
      <c r="A142" s="66" t="s">
        <v>167</v>
      </c>
      <c r="B142" s="63" t="s">
        <v>313</v>
      </c>
      <c r="C142" s="64" t="s">
        <v>2</v>
      </c>
      <c r="D142" s="103" t="s">
        <v>1</v>
      </c>
      <c r="E142" s="67" t="s">
        <v>312</v>
      </c>
    </row>
    <row r="143" spans="1:5" x14ac:dyDescent="0.35">
      <c r="A143">
        <v>9</v>
      </c>
      <c r="B143" s="58">
        <v>44440</v>
      </c>
      <c r="C143" t="s">
        <v>369</v>
      </c>
      <c r="D143" t="s">
        <v>371</v>
      </c>
      <c r="E143" s="46">
        <v>80</v>
      </c>
    </row>
    <row r="144" spans="1:5" x14ac:dyDescent="0.35">
      <c r="B144" s="58">
        <v>44440</v>
      </c>
      <c r="C144" t="s">
        <v>474</v>
      </c>
      <c r="D144" t="s">
        <v>35</v>
      </c>
      <c r="E144" s="46">
        <v>90</v>
      </c>
    </row>
    <row r="145" spans="1:5" x14ac:dyDescent="0.35">
      <c r="B145" s="58">
        <v>44440</v>
      </c>
      <c r="C145" t="s">
        <v>375</v>
      </c>
      <c r="D145" t="s">
        <v>23</v>
      </c>
      <c r="E145" s="46">
        <v>80</v>
      </c>
    </row>
    <row r="146" spans="1:5" x14ac:dyDescent="0.35">
      <c r="B146" s="58">
        <v>44440</v>
      </c>
      <c r="C146" t="s">
        <v>376</v>
      </c>
      <c r="D146" t="s">
        <v>14</v>
      </c>
      <c r="E146" s="46">
        <v>80</v>
      </c>
    </row>
    <row r="147" spans="1:5" x14ac:dyDescent="0.35">
      <c r="B147" s="58">
        <v>44453</v>
      </c>
      <c r="C147" t="s">
        <v>377</v>
      </c>
      <c r="D147" t="s">
        <v>20</v>
      </c>
      <c r="E147" s="46">
        <v>80</v>
      </c>
    </row>
    <row r="148" spans="1:5" x14ac:dyDescent="0.35">
      <c r="B148" s="58">
        <v>44453</v>
      </c>
      <c r="C148" t="s">
        <v>378</v>
      </c>
      <c r="D148" t="s">
        <v>64</v>
      </c>
      <c r="E148" s="46">
        <v>80</v>
      </c>
    </row>
    <row r="149" spans="1:5" x14ac:dyDescent="0.35">
      <c r="B149" s="58">
        <v>44460</v>
      </c>
      <c r="C149" t="s">
        <v>379</v>
      </c>
      <c r="D149" t="s">
        <v>381</v>
      </c>
      <c r="E149" s="46">
        <v>80</v>
      </c>
    </row>
    <row r="150" spans="1:5" x14ac:dyDescent="0.35">
      <c r="B150" s="58">
        <v>44464</v>
      </c>
      <c r="C150" t="s">
        <v>382</v>
      </c>
      <c r="D150" t="s">
        <v>7</v>
      </c>
      <c r="E150" s="46">
        <v>80</v>
      </c>
    </row>
    <row r="151" spans="1:5" ht="14" customHeight="1" x14ac:dyDescent="0.35">
      <c r="B151" t="s">
        <v>765</v>
      </c>
      <c r="C151" t="s">
        <v>473</v>
      </c>
      <c r="D151" t="s">
        <v>23</v>
      </c>
      <c r="E151" s="46">
        <v>100</v>
      </c>
    </row>
    <row r="152" spans="1:5" ht="14" customHeight="1" x14ac:dyDescent="0.35">
      <c r="B152" s="58">
        <v>44467</v>
      </c>
      <c r="C152" t="s">
        <v>385</v>
      </c>
      <c r="D152" t="s">
        <v>35</v>
      </c>
      <c r="E152" s="46">
        <v>80</v>
      </c>
    </row>
    <row r="153" spans="1:5" ht="14" customHeight="1" x14ac:dyDescent="0.35">
      <c r="A153" s="17" t="s">
        <v>604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8">
        <v>44470</v>
      </c>
      <c r="C154" t="s">
        <v>404</v>
      </c>
      <c r="D154" t="s">
        <v>43</v>
      </c>
      <c r="E154" s="46">
        <v>80</v>
      </c>
    </row>
    <row r="155" spans="1:5" x14ac:dyDescent="0.35">
      <c r="B155" s="58">
        <v>44471</v>
      </c>
      <c r="C155" t="s">
        <v>594</v>
      </c>
      <c r="D155" t="s">
        <v>407</v>
      </c>
      <c r="E155" s="46">
        <v>90</v>
      </c>
    </row>
    <row r="156" spans="1:5" x14ac:dyDescent="0.35">
      <c r="B156" s="58">
        <v>44474</v>
      </c>
      <c r="C156" t="s">
        <v>409</v>
      </c>
      <c r="D156" t="s">
        <v>64</v>
      </c>
      <c r="E156" s="46">
        <v>80</v>
      </c>
    </row>
    <row r="157" spans="1:5" x14ac:dyDescent="0.35">
      <c r="B157" s="58">
        <v>44476</v>
      </c>
      <c r="C157" t="s">
        <v>410</v>
      </c>
      <c r="D157" t="s">
        <v>20</v>
      </c>
      <c r="E157" s="46">
        <v>80</v>
      </c>
    </row>
    <row r="158" spans="1:5" x14ac:dyDescent="0.35">
      <c r="B158" s="58">
        <v>44477</v>
      </c>
      <c r="C158" t="s">
        <v>412</v>
      </c>
      <c r="D158" t="s">
        <v>20</v>
      </c>
      <c r="E158" s="46">
        <v>80</v>
      </c>
    </row>
    <row r="159" spans="1:5" x14ac:dyDescent="0.35">
      <c r="B159" s="58">
        <v>44478</v>
      </c>
      <c r="C159" t="s">
        <v>414</v>
      </c>
      <c r="D159" t="s">
        <v>416</v>
      </c>
      <c r="E159" s="46">
        <v>100</v>
      </c>
    </row>
    <row r="160" spans="1:5" x14ac:dyDescent="0.35">
      <c r="B160" s="58">
        <v>44480</v>
      </c>
      <c r="C160" t="s">
        <v>417</v>
      </c>
      <c r="D160" t="s">
        <v>595</v>
      </c>
      <c r="E160" s="46">
        <v>80</v>
      </c>
    </row>
    <row r="161" spans="2:5" x14ac:dyDescent="0.35">
      <c r="B161" s="58">
        <v>44481</v>
      </c>
      <c r="C161" t="s">
        <v>418</v>
      </c>
      <c r="D161" t="s">
        <v>416</v>
      </c>
      <c r="E161" s="46">
        <v>150</v>
      </c>
    </row>
    <row r="162" spans="2:5" x14ac:dyDescent="0.35">
      <c r="B162" t="s">
        <v>766</v>
      </c>
      <c r="C162" t="s">
        <v>596</v>
      </c>
      <c r="D162" t="s">
        <v>407</v>
      </c>
      <c r="E162" s="46">
        <v>90</v>
      </c>
    </row>
    <row r="163" spans="2:5" x14ac:dyDescent="0.35">
      <c r="B163" s="58">
        <v>44483</v>
      </c>
      <c r="C163" t="s">
        <v>425</v>
      </c>
      <c r="D163" t="s">
        <v>60</v>
      </c>
      <c r="E163" s="46">
        <v>80</v>
      </c>
    </row>
    <row r="164" spans="2:5" x14ac:dyDescent="0.35">
      <c r="B164" s="58">
        <v>44484</v>
      </c>
      <c r="C164" t="s">
        <v>426</v>
      </c>
      <c r="D164" t="s">
        <v>268</v>
      </c>
      <c r="E164" s="46">
        <v>80</v>
      </c>
    </row>
    <row r="165" spans="2:5" x14ac:dyDescent="0.35">
      <c r="B165" s="58">
        <v>44484</v>
      </c>
      <c r="C165" t="s">
        <v>430</v>
      </c>
      <c r="D165" t="s">
        <v>35</v>
      </c>
      <c r="E165" s="46">
        <v>80</v>
      </c>
    </row>
    <row r="166" spans="2:5" x14ac:dyDescent="0.35">
      <c r="B166" s="58">
        <v>44487</v>
      </c>
      <c r="C166" t="s">
        <v>432</v>
      </c>
      <c r="D166" t="s">
        <v>416</v>
      </c>
      <c r="E166" s="46">
        <v>150</v>
      </c>
    </row>
    <row r="167" spans="2:5" x14ac:dyDescent="0.35">
      <c r="B167" s="58">
        <v>44488</v>
      </c>
      <c r="C167" t="s">
        <v>433</v>
      </c>
      <c r="D167" t="s">
        <v>416</v>
      </c>
      <c r="E167" s="46">
        <v>100</v>
      </c>
    </row>
    <row r="168" spans="2:5" x14ac:dyDescent="0.35">
      <c r="B168" s="58">
        <v>44489</v>
      </c>
      <c r="C168" t="s">
        <v>434</v>
      </c>
      <c r="D168" t="s">
        <v>416</v>
      </c>
      <c r="E168" s="46">
        <v>150</v>
      </c>
    </row>
    <row r="169" spans="2:5" x14ac:dyDescent="0.35">
      <c r="B169" s="58">
        <v>44492</v>
      </c>
      <c r="C169" t="s">
        <v>448</v>
      </c>
      <c r="D169" t="s">
        <v>54</v>
      </c>
      <c r="E169" s="46">
        <v>100</v>
      </c>
    </row>
    <row r="170" spans="2:5" x14ac:dyDescent="0.35">
      <c r="B170" s="58">
        <v>44495</v>
      </c>
      <c r="C170" t="s">
        <v>449</v>
      </c>
      <c r="D170" t="s">
        <v>7</v>
      </c>
      <c r="E170" s="46">
        <v>80</v>
      </c>
    </row>
    <row r="171" spans="2:5" x14ac:dyDescent="0.35">
      <c r="B171" s="58">
        <v>44495</v>
      </c>
      <c r="C171" t="s">
        <v>450</v>
      </c>
      <c r="D171" t="s">
        <v>416</v>
      </c>
      <c r="E171" s="46">
        <v>150</v>
      </c>
    </row>
    <row r="172" spans="2:5" x14ac:dyDescent="0.35">
      <c r="B172" s="58">
        <v>44497</v>
      </c>
      <c r="C172" t="s">
        <v>451</v>
      </c>
      <c r="D172" t="s">
        <v>54</v>
      </c>
      <c r="E172" s="46">
        <v>90</v>
      </c>
    </row>
    <row r="173" spans="2:5" x14ac:dyDescent="0.35">
      <c r="B173" s="58">
        <v>44496</v>
      </c>
      <c r="C173" t="s">
        <v>452</v>
      </c>
      <c r="D173" t="s">
        <v>416</v>
      </c>
      <c r="E173" s="46">
        <v>150</v>
      </c>
    </row>
    <row r="174" spans="2:5" x14ac:dyDescent="0.35">
      <c r="B174" s="58">
        <v>44497</v>
      </c>
      <c r="C174" t="s">
        <v>453</v>
      </c>
      <c r="D174" t="s">
        <v>64</v>
      </c>
      <c r="E174" s="46">
        <v>80</v>
      </c>
    </row>
    <row r="175" spans="2:5" x14ac:dyDescent="0.35">
      <c r="B175" s="58">
        <v>44497</v>
      </c>
      <c r="C175" t="s">
        <v>454</v>
      </c>
      <c r="D175" t="s">
        <v>407</v>
      </c>
      <c r="E175" s="46">
        <v>80</v>
      </c>
    </row>
    <row r="176" spans="2:5" x14ac:dyDescent="0.35">
      <c r="B176" s="58">
        <v>44499</v>
      </c>
      <c r="C176" t="s">
        <v>456</v>
      </c>
      <c r="D176" t="s">
        <v>64</v>
      </c>
      <c r="E176" s="46">
        <v>80</v>
      </c>
    </row>
    <row r="177" spans="1:5" x14ac:dyDescent="0.35">
      <c r="A177" s="17" t="s">
        <v>607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8">
        <v>44501</v>
      </c>
      <c r="C178" t="s">
        <v>462</v>
      </c>
      <c r="D178" t="s">
        <v>35</v>
      </c>
      <c r="E178" s="46">
        <v>80</v>
      </c>
    </row>
    <row r="179" spans="1:5" x14ac:dyDescent="0.35">
      <c r="B179" s="58">
        <v>44502</v>
      </c>
      <c r="C179" t="s">
        <v>464</v>
      </c>
      <c r="D179" t="s">
        <v>407</v>
      </c>
      <c r="E179" s="46">
        <v>80</v>
      </c>
    </row>
    <row r="180" spans="1:5" x14ac:dyDescent="0.35">
      <c r="B180" s="58">
        <v>44502</v>
      </c>
      <c r="C180" t="s">
        <v>465</v>
      </c>
      <c r="D180" t="s">
        <v>20</v>
      </c>
      <c r="E180" s="46">
        <v>80</v>
      </c>
    </row>
    <row r="181" spans="1:5" x14ac:dyDescent="0.35">
      <c r="B181" s="58">
        <v>44503</v>
      </c>
      <c r="C181" t="s">
        <v>466</v>
      </c>
      <c r="D181" t="s">
        <v>416</v>
      </c>
      <c r="E181" s="46">
        <v>150</v>
      </c>
    </row>
    <row r="182" spans="1:5" x14ac:dyDescent="0.35">
      <c r="B182" s="58">
        <v>44503</v>
      </c>
      <c r="C182" t="s">
        <v>467</v>
      </c>
      <c r="D182" t="s">
        <v>64</v>
      </c>
      <c r="E182" s="46">
        <v>80</v>
      </c>
    </row>
    <row r="183" spans="1:5" x14ac:dyDescent="0.35">
      <c r="B183" s="58">
        <v>44506</v>
      </c>
      <c r="C183" t="s">
        <v>471</v>
      </c>
      <c r="D183" t="s">
        <v>416</v>
      </c>
      <c r="E183" s="46">
        <v>150</v>
      </c>
    </row>
    <row r="184" spans="1:5" x14ac:dyDescent="0.35">
      <c r="B184" s="58">
        <v>44508</v>
      </c>
      <c r="C184" t="s">
        <v>472</v>
      </c>
      <c r="D184" t="s">
        <v>64</v>
      </c>
      <c r="E184" s="46">
        <v>80</v>
      </c>
    </row>
    <row r="185" spans="1:5" x14ac:dyDescent="0.35">
      <c r="B185" s="58">
        <v>44510</v>
      </c>
      <c r="C185" t="s">
        <v>480</v>
      </c>
      <c r="D185" t="s">
        <v>499</v>
      </c>
      <c r="E185" s="46">
        <v>80</v>
      </c>
    </row>
    <row r="186" spans="1:5" x14ac:dyDescent="0.35">
      <c r="B186" s="58">
        <v>44511</v>
      </c>
      <c r="C186" t="s">
        <v>597</v>
      </c>
      <c r="D186" t="s">
        <v>416</v>
      </c>
      <c r="E186" s="46">
        <v>150</v>
      </c>
    </row>
    <row r="187" spans="1:5" x14ac:dyDescent="0.35">
      <c r="B187" s="58">
        <v>44510</v>
      </c>
      <c r="C187" t="s">
        <v>484</v>
      </c>
      <c r="D187" t="s">
        <v>595</v>
      </c>
      <c r="E187" s="46">
        <v>80</v>
      </c>
    </row>
    <row r="188" spans="1:5" x14ac:dyDescent="0.35">
      <c r="B188" s="58">
        <v>44513</v>
      </c>
      <c r="C188" t="s">
        <v>485</v>
      </c>
      <c r="D188" t="s">
        <v>407</v>
      </c>
      <c r="E188" s="46">
        <v>80</v>
      </c>
    </row>
    <row r="189" spans="1:5" x14ac:dyDescent="0.35">
      <c r="B189" s="58">
        <v>44523</v>
      </c>
      <c r="C189" t="s">
        <v>488</v>
      </c>
      <c r="D189" t="s">
        <v>20</v>
      </c>
      <c r="E189" s="46">
        <v>80</v>
      </c>
    </row>
    <row r="190" spans="1:5" x14ac:dyDescent="0.35">
      <c r="B190" s="58">
        <v>44526</v>
      </c>
      <c r="C190" t="s">
        <v>598</v>
      </c>
      <c r="D190" t="s">
        <v>407</v>
      </c>
      <c r="E190" s="46">
        <v>100</v>
      </c>
    </row>
    <row r="191" spans="1:5" x14ac:dyDescent="0.35">
      <c r="B191" s="58">
        <v>44529</v>
      </c>
      <c r="C191" t="s">
        <v>492</v>
      </c>
      <c r="D191" t="s">
        <v>54</v>
      </c>
      <c r="E191" s="46">
        <v>80</v>
      </c>
    </row>
    <row r="192" spans="1:5" x14ac:dyDescent="0.35">
      <c r="A192" s="17" t="s">
        <v>608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8">
        <v>44537</v>
      </c>
      <c r="C193" t="s">
        <v>509</v>
      </c>
      <c r="D193" t="s">
        <v>416</v>
      </c>
      <c r="E193" s="46">
        <v>150</v>
      </c>
    </row>
    <row r="194" spans="1:5" x14ac:dyDescent="0.35">
      <c r="B194" s="58">
        <v>44540</v>
      </c>
      <c r="C194" t="s">
        <v>510</v>
      </c>
      <c r="D194" t="s">
        <v>595</v>
      </c>
      <c r="E194" s="46">
        <v>80</v>
      </c>
    </row>
    <row r="195" spans="1:5" x14ac:dyDescent="0.35">
      <c r="B195" s="58">
        <v>44540</v>
      </c>
      <c r="C195" t="s">
        <v>512</v>
      </c>
      <c r="D195" t="s">
        <v>416</v>
      </c>
      <c r="E195" s="46">
        <v>80</v>
      </c>
    </row>
    <row r="196" spans="1:5" x14ac:dyDescent="0.35">
      <c r="B196" s="58">
        <v>44545</v>
      </c>
      <c r="C196" t="s">
        <v>515</v>
      </c>
      <c r="D196" t="s">
        <v>64</v>
      </c>
      <c r="E196" s="46">
        <v>80</v>
      </c>
    </row>
    <row r="197" spans="1:5" x14ac:dyDescent="0.35">
      <c r="B197" t="s">
        <v>767</v>
      </c>
      <c r="C197" t="s">
        <v>599</v>
      </c>
      <c r="D197" t="s">
        <v>23</v>
      </c>
      <c r="E197" s="46">
        <v>100</v>
      </c>
    </row>
    <row r="198" spans="1:5" x14ac:dyDescent="0.35">
      <c r="B198" s="58">
        <v>44550</v>
      </c>
      <c r="C198" t="s">
        <v>520</v>
      </c>
      <c r="D198" t="s">
        <v>416</v>
      </c>
      <c r="E198" s="46">
        <v>150</v>
      </c>
    </row>
    <row r="199" spans="1:5" x14ac:dyDescent="0.35">
      <c r="B199" s="58">
        <v>44551</v>
      </c>
      <c r="C199" t="s">
        <v>521</v>
      </c>
      <c r="D199" t="s">
        <v>23</v>
      </c>
      <c r="E199" s="46">
        <v>80</v>
      </c>
    </row>
    <row r="200" spans="1:5" x14ac:dyDescent="0.35">
      <c r="B200" s="58">
        <v>44552</v>
      </c>
      <c r="C200" t="s">
        <v>531</v>
      </c>
      <c r="D200" t="s">
        <v>416</v>
      </c>
      <c r="E200" s="46">
        <v>150</v>
      </c>
    </row>
    <row r="201" spans="1:5" x14ac:dyDescent="0.35">
      <c r="B201" s="58">
        <v>44558</v>
      </c>
      <c r="C201" t="s">
        <v>540</v>
      </c>
      <c r="D201" t="s">
        <v>7</v>
      </c>
      <c r="E201" s="46">
        <v>80</v>
      </c>
    </row>
    <row r="202" spans="1:5" x14ac:dyDescent="0.35">
      <c r="B202" s="58">
        <v>44560</v>
      </c>
      <c r="C202" t="s">
        <v>541</v>
      </c>
      <c r="D202" t="s">
        <v>416</v>
      </c>
      <c r="E202" s="46">
        <v>150</v>
      </c>
    </row>
    <row r="203" spans="1:5" x14ac:dyDescent="0.35">
      <c r="B203" s="58">
        <v>44561</v>
      </c>
      <c r="C203" t="s">
        <v>544</v>
      </c>
      <c r="D203" t="s">
        <v>64</v>
      </c>
      <c r="E203" s="46">
        <v>80</v>
      </c>
    </row>
    <row r="204" spans="1:5" x14ac:dyDescent="0.35">
      <c r="B204" s="58">
        <v>44561</v>
      </c>
      <c r="C204" t="s">
        <v>545</v>
      </c>
      <c r="D204" t="s">
        <v>407</v>
      </c>
      <c r="E204" s="46">
        <v>150</v>
      </c>
    </row>
    <row r="205" spans="1:5" x14ac:dyDescent="0.35">
      <c r="A205" s="17" t="s">
        <v>609</v>
      </c>
      <c r="B205" s="17"/>
      <c r="C205" s="17"/>
      <c r="D205" s="17"/>
      <c r="E205" s="23">
        <f>SUM(E193:E204)</f>
        <v>1330</v>
      </c>
    </row>
    <row r="206" spans="1:5" x14ac:dyDescent="0.35">
      <c r="A206" s="59" t="s">
        <v>768</v>
      </c>
      <c r="B206" s="59"/>
      <c r="C206" s="59"/>
      <c r="D206" s="59"/>
      <c r="E206" s="60">
        <f>SUM(E205,E192,E177,E153)</f>
        <v>5790</v>
      </c>
    </row>
    <row r="207" spans="1:5" x14ac:dyDescent="0.35">
      <c r="E207" s="46"/>
    </row>
    <row r="208" spans="1:5" x14ac:dyDescent="0.35">
      <c r="E208" s="46"/>
    </row>
    <row r="209" spans="1:5" x14ac:dyDescent="0.35">
      <c r="A209" s="66" t="s">
        <v>167</v>
      </c>
      <c r="B209" s="63" t="s">
        <v>313</v>
      </c>
      <c r="C209" s="64" t="s">
        <v>2</v>
      </c>
      <c r="D209" s="64" t="s">
        <v>1</v>
      </c>
      <c r="E209" s="67" t="s">
        <v>312</v>
      </c>
    </row>
    <row r="210" spans="1:5" x14ac:dyDescent="0.35">
      <c r="A210" s="95" t="s">
        <v>769</v>
      </c>
      <c r="B210" s="58">
        <v>44564</v>
      </c>
      <c r="C210" t="s">
        <v>555</v>
      </c>
      <c r="D210" t="s">
        <v>416</v>
      </c>
      <c r="E210" s="46">
        <v>180</v>
      </c>
    </row>
    <row r="211" spans="1:5" x14ac:dyDescent="0.35">
      <c r="B211" s="58">
        <v>44567</v>
      </c>
      <c r="C211" t="s">
        <v>556</v>
      </c>
      <c r="D211" t="s">
        <v>407</v>
      </c>
      <c r="E211" s="46">
        <v>120</v>
      </c>
    </row>
    <row r="212" spans="1:5" x14ac:dyDescent="0.35">
      <c r="B212" s="58">
        <v>44569</v>
      </c>
      <c r="C212" t="s">
        <v>600</v>
      </c>
      <c r="D212" t="s">
        <v>416</v>
      </c>
      <c r="E212" s="46">
        <v>180</v>
      </c>
    </row>
    <row r="213" spans="1:5" x14ac:dyDescent="0.35">
      <c r="B213" s="58">
        <v>44571</v>
      </c>
      <c r="C213" t="s">
        <v>559</v>
      </c>
      <c r="D213" t="s">
        <v>20</v>
      </c>
      <c r="E213" s="46">
        <v>150</v>
      </c>
    </row>
    <row r="214" spans="1:5" x14ac:dyDescent="0.35">
      <c r="B214" s="58">
        <v>44572</v>
      </c>
      <c r="C214" t="s">
        <v>561</v>
      </c>
      <c r="D214" t="s">
        <v>64</v>
      </c>
      <c r="E214" s="46">
        <v>150</v>
      </c>
    </row>
    <row r="215" spans="1:5" x14ac:dyDescent="0.35">
      <c r="B215" s="58">
        <v>44574</v>
      </c>
      <c r="C215" t="s">
        <v>566</v>
      </c>
      <c r="D215" t="s">
        <v>407</v>
      </c>
      <c r="E215" s="46">
        <v>120</v>
      </c>
    </row>
    <row r="216" spans="1:5" x14ac:dyDescent="0.35">
      <c r="B216" s="58">
        <v>44574</v>
      </c>
      <c r="C216" t="s">
        <v>567</v>
      </c>
      <c r="D216" t="s">
        <v>416</v>
      </c>
      <c r="E216" s="46">
        <v>180</v>
      </c>
    </row>
    <row r="217" spans="1:5" x14ac:dyDescent="0.35">
      <c r="B217" s="58">
        <v>44575</v>
      </c>
      <c r="C217" t="s">
        <v>568</v>
      </c>
      <c r="D217" t="s">
        <v>23</v>
      </c>
      <c r="E217" s="46">
        <v>120</v>
      </c>
    </row>
    <row r="218" spans="1:5" x14ac:dyDescent="0.35">
      <c r="B218" s="58">
        <v>44575</v>
      </c>
      <c r="C218" t="s">
        <v>570</v>
      </c>
      <c r="D218" t="s">
        <v>23</v>
      </c>
      <c r="E218" s="46">
        <v>100</v>
      </c>
    </row>
    <row r="219" spans="1:5" x14ac:dyDescent="0.35">
      <c r="B219" s="58">
        <v>44578</v>
      </c>
      <c r="C219" t="s">
        <v>571</v>
      </c>
      <c r="D219" t="s">
        <v>23</v>
      </c>
      <c r="E219" s="46">
        <v>120</v>
      </c>
    </row>
    <row r="220" spans="1:5" x14ac:dyDescent="0.35">
      <c r="B220" s="58">
        <v>44579</v>
      </c>
      <c r="C220" t="s">
        <v>573</v>
      </c>
      <c r="D220" t="s">
        <v>416</v>
      </c>
      <c r="E220" s="46">
        <v>180</v>
      </c>
    </row>
    <row r="221" spans="1:5" x14ac:dyDescent="0.35">
      <c r="B221" s="58">
        <v>44583</v>
      </c>
      <c r="C221" t="s">
        <v>574</v>
      </c>
      <c r="D221" t="s">
        <v>407</v>
      </c>
      <c r="E221" s="46">
        <v>120</v>
      </c>
    </row>
    <row r="222" spans="1:5" x14ac:dyDescent="0.35">
      <c r="B222" s="58">
        <v>44585</v>
      </c>
      <c r="C222" t="s">
        <v>576</v>
      </c>
      <c r="D222" t="s">
        <v>64</v>
      </c>
      <c r="E222" s="46">
        <v>150</v>
      </c>
    </row>
    <row r="223" spans="1:5" x14ac:dyDescent="0.35">
      <c r="B223" s="58">
        <v>44586</v>
      </c>
      <c r="C223" t="s">
        <v>577</v>
      </c>
      <c r="D223" t="s">
        <v>43</v>
      </c>
      <c r="E223" s="46">
        <v>80</v>
      </c>
    </row>
    <row r="224" spans="1:5" x14ac:dyDescent="0.35">
      <c r="B224" s="58">
        <v>44587</v>
      </c>
      <c r="C224" t="s">
        <v>578</v>
      </c>
      <c r="D224" t="s">
        <v>23</v>
      </c>
      <c r="E224" s="46">
        <v>120</v>
      </c>
    </row>
    <row r="225" spans="1:5" x14ac:dyDescent="0.35">
      <c r="A225" s="17" t="s">
        <v>601</v>
      </c>
      <c r="B225" s="17"/>
      <c r="C225" s="17"/>
      <c r="D225" s="17"/>
      <c r="E225" s="23">
        <f>SUM(E210:E224)</f>
        <v>2070</v>
      </c>
    </row>
    <row r="226" spans="1:5" x14ac:dyDescent="0.35">
      <c r="A226" s="95" t="s">
        <v>770</v>
      </c>
      <c r="B226" s="58">
        <v>44602</v>
      </c>
      <c r="C226" t="s">
        <v>610</v>
      </c>
      <c r="D226" t="s">
        <v>407</v>
      </c>
      <c r="E226" s="46">
        <v>120</v>
      </c>
    </row>
    <row r="227" spans="1:5" x14ac:dyDescent="0.35">
      <c r="B227" s="58">
        <v>44607</v>
      </c>
      <c r="C227" t="s">
        <v>611</v>
      </c>
      <c r="D227" t="s">
        <v>23</v>
      </c>
      <c r="E227" s="46">
        <v>120</v>
      </c>
    </row>
    <row r="228" spans="1:5" x14ac:dyDescent="0.35">
      <c r="B228" s="58">
        <v>44609</v>
      </c>
      <c r="C228" t="s">
        <v>612</v>
      </c>
      <c r="D228" t="s">
        <v>64</v>
      </c>
      <c r="E228" s="46">
        <v>150</v>
      </c>
    </row>
    <row r="229" spans="1:5" x14ac:dyDescent="0.35">
      <c r="B229" s="58">
        <v>44610</v>
      </c>
      <c r="C229" t="s">
        <v>613</v>
      </c>
      <c r="D229" t="s">
        <v>60</v>
      </c>
      <c r="E229" s="46">
        <v>120</v>
      </c>
    </row>
    <row r="230" spans="1:5" x14ac:dyDescent="0.35">
      <c r="B230" s="58">
        <v>44611</v>
      </c>
      <c r="C230" t="s">
        <v>614</v>
      </c>
      <c r="D230" t="s">
        <v>20</v>
      </c>
      <c r="E230" s="46">
        <v>150</v>
      </c>
    </row>
    <row r="231" spans="1:5" x14ac:dyDescent="0.35">
      <c r="B231" s="58">
        <v>44613</v>
      </c>
      <c r="C231" t="s">
        <v>615</v>
      </c>
      <c r="D231" t="s">
        <v>499</v>
      </c>
      <c r="E231" s="46">
        <v>150</v>
      </c>
    </row>
    <row r="232" spans="1:5" x14ac:dyDescent="0.35">
      <c r="B232" s="58">
        <v>44613</v>
      </c>
      <c r="C232" t="s">
        <v>616</v>
      </c>
      <c r="D232" t="s">
        <v>43</v>
      </c>
      <c r="E232" s="46">
        <v>80</v>
      </c>
    </row>
    <row r="233" spans="1:5" x14ac:dyDescent="0.35">
      <c r="B233" s="58">
        <v>44614</v>
      </c>
      <c r="C233" t="s">
        <v>617</v>
      </c>
      <c r="D233" t="s">
        <v>407</v>
      </c>
      <c r="E233" s="46">
        <v>120</v>
      </c>
    </row>
    <row r="234" spans="1:5" x14ac:dyDescent="0.35">
      <c r="B234" s="58">
        <v>44616</v>
      </c>
      <c r="C234" t="s">
        <v>618</v>
      </c>
      <c r="D234" t="s">
        <v>416</v>
      </c>
      <c r="E234" s="46">
        <v>180</v>
      </c>
    </row>
    <row r="235" spans="1:5" x14ac:dyDescent="0.35">
      <c r="B235" s="58">
        <v>44618</v>
      </c>
      <c r="C235" t="s">
        <v>619</v>
      </c>
      <c r="D235" t="s">
        <v>416</v>
      </c>
      <c r="E235" s="46">
        <v>180</v>
      </c>
    </row>
    <row r="236" spans="1:5" x14ac:dyDescent="0.35">
      <c r="B236" s="58">
        <v>44618</v>
      </c>
      <c r="C236" t="s">
        <v>620</v>
      </c>
      <c r="D236" t="s">
        <v>20</v>
      </c>
      <c r="E236" s="46">
        <v>150</v>
      </c>
    </row>
    <row r="237" spans="1:5" x14ac:dyDescent="0.35">
      <c r="A237" s="88" t="s">
        <v>621</v>
      </c>
      <c r="B237" s="17"/>
      <c r="C237" s="17"/>
      <c r="D237" s="17"/>
      <c r="E237" s="23">
        <f>SUM(E226:E236)</f>
        <v>1520</v>
      </c>
    </row>
    <row r="238" spans="1:5" x14ac:dyDescent="0.35">
      <c r="A238" s="59" t="s">
        <v>135</v>
      </c>
      <c r="B238" s="59"/>
      <c r="C238" s="59"/>
      <c r="D238" s="59"/>
      <c r="E238" s="60">
        <f>SUM(E237,E225)</f>
        <v>3590</v>
      </c>
    </row>
    <row r="242" spans="1:5" x14ac:dyDescent="0.35">
      <c r="A242" s="66" t="s">
        <v>167</v>
      </c>
      <c r="B242" s="63" t="s">
        <v>313</v>
      </c>
      <c r="C242" s="64" t="s">
        <v>2</v>
      </c>
      <c r="D242" s="64" t="s">
        <v>1</v>
      </c>
      <c r="E242" s="67" t="s">
        <v>312</v>
      </c>
    </row>
    <row r="243" spans="1:5" x14ac:dyDescent="0.35">
      <c r="C243" t="s">
        <v>642</v>
      </c>
      <c r="D243" t="s">
        <v>499</v>
      </c>
      <c r="E243" s="16">
        <v>180</v>
      </c>
    </row>
    <row r="244" spans="1:5" x14ac:dyDescent="0.35">
      <c r="C244" t="s">
        <v>643</v>
      </c>
      <c r="D244" t="s">
        <v>646</v>
      </c>
      <c r="E244" s="16">
        <v>80</v>
      </c>
    </row>
    <row r="245" spans="1:5" x14ac:dyDescent="0.35">
      <c r="C245" t="s">
        <v>644</v>
      </c>
      <c r="D245" t="s">
        <v>64</v>
      </c>
      <c r="E245" s="16">
        <v>150</v>
      </c>
    </row>
    <row r="246" spans="1:5" x14ac:dyDescent="0.35">
      <c r="C246" t="s">
        <v>651</v>
      </c>
      <c r="D246" t="s">
        <v>646</v>
      </c>
      <c r="E246" s="16">
        <v>80</v>
      </c>
    </row>
    <row r="247" spans="1:5" x14ac:dyDescent="0.35">
      <c r="C247" t="s">
        <v>652</v>
      </c>
      <c r="D247" t="s">
        <v>407</v>
      </c>
      <c r="E247" s="16">
        <v>120</v>
      </c>
    </row>
    <row r="248" spans="1:5" x14ac:dyDescent="0.35">
      <c r="C248" t="s">
        <v>653</v>
      </c>
      <c r="D248" t="s">
        <v>646</v>
      </c>
      <c r="E248" s="16">
        <v>80</v>
      </c>
    </row>
    <row r="249" spans="1:5" x14ac:dyDescent="0.35">
      <c r="C249" t="s">
        <v>654</v>
      </c>
      <c r="D249" t="s">
        <v>43</v>
      </c>
      <c r="E249" s="16">
        <v>80</v>
      </c>
    </row>
    <row r="250" spans="1:5" x14ac:dyDescent="0.35">
      <c r="C250" t="s">
        <v>655</v>
      </c>
      <c r="D250" t="s">
        <v>416</v>
      </c>
      <c r="E250" s="16">
        <v>180</v>
      </c>
    </row>
    <row r="251" spans="1:5" x14ac:dyDescent="0.35">
      <c r="C251" t="s">
        <v>656</v>
      </c>
      <c r="D251" t="s">
        <v>64</v>
      </c>
      <c r="E251" s="16">
        <v>150</v>
      </c>
    </row>
    <row r="252" spans="1:5" x14ac:dyDescent="0.35">
      <c r="C252" t="s">
        <v>657</v>
      </c>
      <c r="D252" t="s">
        <v>416</v>
      </c>
      <c r="E252" s="16">
        <v>180</v>
      </c>
    </row>
    <row r="253" spans="1:5" x14ac:dyDescent="0.35">
      <c r="C253" t="s">
        <v>658</v>
      </c>
      <c r="D253" t="s">
        <v>407</v>
      </c>
      <c r="E253" s="16">
        <v>120</v>
      </c>
    </row>
    <row r="254" spans="1:5" x14ac:dyDescent="0.35">
      <c r="C254" t="s">
        <v>659</v>
      </c>
      <c r="D254" t="s">
        <v>416</v>
      </c>
      <c r="E254" s="16">
        <v>180</v>
      </c>
    </row>
    <row r="255" spans="1:5" x14ac:dyDescent="0.35">
      <c r="C255" t="s">
        <v>660</v>
      </c>
      <c r="D255" t="s">
        <v>499</v>
      </c>
      <c r="E255" s="16">
        <v>150</v>
      </c>
    </row>
    <row r="256" spans="1:5" x14ac:dyDescent="0.35">
      <c r="C256" t="s">
        <v>661</v>
      </c>
      <c r="D256" t="s">
        <v>43</v>
      </c>
      <c r="E256" s="16">
        <v>80</v>
      </c>
    </row>
    <row r="257" spans="1:5" x14ac:dyDescent="0.35">
      <c r="C257" t="s">
        <v>662</v>
      </c>
      <c r="D257" t="s">
        <v>416</v>
      </c>
      <c r="E257" s="16">
        <v>180</v>
      </c>
    </row>
    <row r="258" spans="1:5" x14ac:dyDescent="0.35">
      <c r="C258" t="s">
        <v>669</v>
      </c>
      <c r="D258" t="s">
        <v>416</v>
      </c>
      <c r="E258" s="16">
        <v>180</v>
      </c>
    </row>
    <row r="259" spans="1:5" x14ac:dyDescent="0.35">
      <c r="C259" t="s">
        <v>670</v>
      </c>
      <c r="D259" t="s">
        <v>7</v>
      </c>
      <c r="E259" s="16">
        <v>100</v>
      </c>
    </row>
    <row r="260" spans="1:5" x14ac:dyDescent="0.35">
      <c r="C260" t="s">
        <v>671</v>
      </c>
      <c r="D260" t="s">
        <v>416</v>
      </c>
      <c r="E260" s="16">
        <v>180</v>
      </c>
    </row>
    <row r="261" spans="1:5" x14ac:dyDescent="0.35">
      <c r="C261" t="s">
        <v>672</v>
      </c>
      <c r="D261" t="s">
        <v>674</v>
      </c>
      <c r="E261" s="16">
        <v>150</v>
      </c>
    </row>
    <row r="262" spans="1:5" x14ac:dyDescent="0.35">
      <c r="A262" s="88" t="s">
        <v>641</v>
      </c>
      <c r="B262" s="17"/>
      <c r="C262" s="17"/>
      <c r="D262" s="17"/>
      <c r="E262" s="23">
        <f>SUM(E243:E261)</f>
        <v>2600</v>
      </c>
    </row>
    <row r="263" spans="1:5" x14ac:dyDescent="0.35">
      <c r="A263" s="94"/>
      <c r="C263" t="s">
        <v>689</v>
      </c>
      <c r="D263" t="s">
        <v>499</v>
      </c>
      <c r="E263" s="46">
        <v>150</v>
      </c>
    </row>
    <row r="264" spans="1:5" x14ac:dyDescent="0.35">
      <c r="A264" s="94"/>
      <c r="C264" t="s">
        <v>692</v>
      </c>
      <c r="D264" t="s">
        <v>416</v>
      </c>
      <c r="E264" s="46">
        <v>180</v>
      </c>
    </row>
    <row r="265" spans="1:5" x14ac:dyDescent="0.35">
      <c r="A265" s="94"/>
      <c r="C265" t="s">
        <v>693</v>
      </c>
      <c r="D265" t="s">
        <v>646</v>
      </c>
      <c r="E265" s="46">
        <v>80</v>
      </c>
    </row>
    <row r="266" spans="1:5" x14ac:dyDescent="0.35">
      <c r="A266" s="94"/>
      <c r="C266" t="s">
        <v>694</v>
      </c>
      <c r="D266" t="s">
        <v>416</v>
      </c>
      <c r="E266" s="46">
        <v>180</v>
      </c>
    </row>
    <row r="267" spans="1:5" x14ac:dyDescent="0.35">
      <c r="A267" s="94"/>
      <c r="C267" t="s">
        <v>695</v>
      </c>
      <c r="D267" t="s">
        <v>407</v>
      </c>
      <c r="E267" s="46">
        <v>120</v>
      </c>
    </row>
    <row r="268" spans="1:5" x14ac:dyDescent="0.35">
      <c r="A268" s="94"/>
      <c r="C268" t="s">
        <v>696</v>
      </c>
      <c r="D268" t="s">
        <v>20</v>
      </c>
      <c r="E268" s="46">
        <v>150</v>
      </c>
    </row>
    <row r="269" spans="1:5" x14ac:dyDescent="0.35">
      <c r="A269" s="94"/>
      <c r="C269" t="s">
        <v>697</v>
      </c>
      <c r="D269" t="s">
        <v>60</v>
      </c>
      <c r="E269" s="46">
        <v>120</v>
      </c>
    </row>
    <row r="270" spans="1:5" x14ac:dyDescent="0.35">
      <c r="A270" s="94"/>
      <c r="C270" t="s">
        <v>698</v>
      </c>
      <c r="D270" t="s">
        <v>416</v>
      </c>
      <c r="E270" s="46">
        <v>180</v>
      </c>
    </row>
    <row r="271" spans="1:5" x14ac:dyDescent="0.35">
      <c r="A271" s="94"/>
      <c r="C271" t="s">
        <v>699</v>
      </c>
      <c r="D271" t="s">
        <v>782</v>
      </c>
      <c r="E271" s="46">
        <v>150</v>
      </c>
    </row>
    <row r="272" spans="1:5" x14ac:dyDescent="0.35">
      <c r="A272" s="94"/>
      <c r="C272" t="s">
        <v>700</v>
      </c>
      <c r="D272" t="s">
        <v>646</v>
      </c>
      <c r="E272" s="46">
        <v>80</v>
      </c>
    </row>
    <row r="273" spans="1:5" x14ac:dyDescent="0.35">
      <c r="A273" s="94"/>
      <c r="C273" t="s">
        <v>701</v>
      </c>
      <c r="D273" t="s">
        <v>782</v>
      </c>
      <c r="E273" s="46">
        <v>50</v>
      </c>
    </row>
    <row r="274" spans="1:5" x14ac:dyDescent="0.35">
      <c r="A274" s="94"/>
      <c r="C274" t="s">
        <v>702</v>
      </c>
      <c r="D274" t="s">
        <v>416</v>
      </c>
      <c r="E274" s="46">
        <v>180</v>
      </c>
    </row>
    <row r="275" spans="1:5" x14ac:dyDescent="0.35">
      <c r="A275" s="94"/>
      <c r="C275" t="s">
        <v>703</v>
      </c>
      <c r="D275" t="s">
        <v>499</v>
      </c>
      <c r="E275" s="46">
        <v>150</v>
      </c>
    </row>
    <row r="276" spans="1:5" x14ac:dyDescent="0.35">
      <c r="A276" s="94"/>
      <c r="C276" t="s">
        <v>704</v>
      </c>
      <c r="D276" t="s">
        <v>782</v>
      </c>
      <c r="E276" s="46">
        <v>180</v>
      </c>
    </row>
    <row r="277" spans="1:5" x14ac:dyDescent="0.35">
      <c r="A277" s="94"/>
      <c r="C277" t="s">
        <v>705</v>
      </c>
      <c r="D277" t="s">
        <v>416</v>
      </c>
      <c r="E277" s="46"/>
    </row>
    <row r="278" spans="1:5" x14ac:dyDescent="0.35">
      <c r="A278" s="94"/>
      <c r="C278" t="s">
        <v>706</v>
      </c>
      <c r="D278" t="s">
        <v>674</v>
      </c>
      <c r="E278" s="46"/>
    </row>
    <row r="279" spans="1:5" x14ac:dyDescent="0.35">
      <c r="A279" s="94"/>
      <c r="C279" t="s">
        <v>707</v>
      </c>
      <c r="D279" t="s">
        <v>416</v>
      </c>
      <c r="E279" s="46"/>
    </row>
    <row r="280" spans="1:5" x14ac:dyDescent="0.35">
      <c r="A280" s="94"/>
      <c r="C280" t="s">
        <v>708</v>
      </c>
      <c r="D280" t="s">
        <v>718</v>
      </c>
      <c r="E280" s="46"/>
    </row>
    <row r="281" spans="1:5" x14ac:dyDescent="0.35">
      <c r="A281" s="94"/>
      <c r="C281" t="s">
        <v>709</v>
      </c>
      <c r="D281" t="s">
        <v>23</v>
      </c>
      <c r="E281" s="46"/>
    </row>
    <row r="282" spans="1:5" x14ac:dyDescent="0.35">
      <c r="A282" s="94"/>
      <c r="C282" t="s">
        <v>710</v>
      </c>
      <c r="D282" t="s">
        <v>718</v>
      </c>
      <c r="E282" s="46"/>
    </row>
    <row r="283" spans="1:5" x14ac:dyDescent="0.35">
      <c r="A283" s="94"/>
      <c r="C283" t="s">
        <v>724</v>
      </c>
      <c r="D283" t="s">
        <v>7</v>
      </c>
      <c r="E283" s="46"/>
    </row>
    <row r="284" spans="1:5" x14ac:dyDescent="0.35">
      <c r="A284" s="94"/>
      <c r="C284" t="s">
        <v>727</v>
      </c>
      <c r="D284" t="s">
        <v>416</v>
      </c>
      <c r="E284" s="46"/>
    </row>
    <row r="285" spans="1:5" x14ac:dyDescent="0.35">
      <c r="A285" s="94"/>
      <c r="C285" t="s">
        <v>729</v>
      </c>
      <c r="D285" t="s">
        <v>674</v>
      </c>
      <c r="E285" s="46"/>
    </row>
    <row r="286" spans="1:5" x14ac:dyDescent="0.35">
      <c r="A286" s="94"/>
      <c r="C286" t="s">
        <v>732</v>
      </c>
      <c r="D286" t="s">
        <v>64</v>
      </c>
      <c r="E286" s="46"/>
    </row>
    <row r="287" spans="1:5" x14ac:dyDescent="0.35">
      <c r="A287" s="94"/>
      <c r="C287" t="s">
        <v>733</v>
      </c>
      <c r="D287" t="s">
        <v>499</v>
      </c>
      <c r="E287" s="46"/>
    </row>
    <row r="288" spans="1:5" x14ac:dyDescent="0.35">
      <c r="A288" s="94"/>
      <c r="C288" t="s">
        <v>734</v>
      </c>
      <c r="D288" t="s">
        <v>416</v>
      </c>
      <c r="E288" s="46"/>
    </row>
    <row r="289" spans="1:5" x14ac:dyDescent="0.35">
      <c r="A289" s="94"/>
      <c r="C289" t="s">
        <v>735</v>
      </c>
      <c r="D289" t="s">
        <v>407</v>
      </c>
      <c r="E289" s="46"/>
    </row>
    <row r="290" spans="1:5" x14ac:dyDescent="0.35">
      <c r="A290" s="94"/>
      <c r="C290" t="s">
        <v>737</v>
      </c>
      <c r="D290" t="s">
        <v>674</v>
      </c>
      <c r="E290" s="46"/>
    </row>
    <row r="291" spans="1:5" x14ac:dyDescent="0.35">
      <c r="A291" s="94"/>
      <c r="C291" t="s">
        <v>738</v>
      </c>
      <c r="D291" t="s">
        <v>416</v>
      </c>
      <c r="E291" s="46"/>
    </row>
    <row r="292" spans="1:5" x14ac:dyDescent="0.35">
      <c r="A292" s="88" t="s">
        <v>711</v>
      </c>
      <c r="B292" s="17"/>
      <c r="C292" s="17"/>
      <c r="D292" s="17"/>
      <c r="E292" s="23">
        <f>SUM(E263:E282)</f>
        <v>1950</v>
      </c>
    </row>
    <row r="293" spans="1:5" x14ac:dyDescent="0.35">
      <c r="A293" s="94"/>
      <c r="C293" t="s">
        <v>771</v>
      </c>
      <c r="D293" t="s">
        <v>416</v>
      </c>
      <c r="E293" s="46"/>
    </row>
    <row r="294" spans="1:5" x14ac:dyDescent="0.35">
      <c r="A294" s="94"/>
      <c r="C294" t="s">
        <v>772</v>
      </c>
      <c r="D294" t="s">
        <v>674</v>
      </c>
      <c r="E294" s="46"/>
    </row>
    <row r="295" spans="1:5" x14ac:dyDescent="0.35">
      <c r="A295" s="94"/>
      <c r="C295" t="s">
        <v>773</v>
      </c>
      <c r="D295" t="s">
        <v>416</v>
      </c>
      <c r="E295" s="46"/>
    </row>
    <row r="296" spans="1:5" x14ac:dyDescent="0.35">
      <c r="A296" s="94"/>
      <c r="C296" t="s">
        <v>774</v>
      </c>
      <c r="D296" t="s">
        <v>60</v>
      </c>
      <c r="E296" s="46"/>
    </row>
    <row r="297" spans="1:5" x14ac:dyDescent="0.35">
      <c r="A297" s="94"/>
      <c r="C297" t="s">
        <v>775</v>
      </c>
      <c r="D297" t="s">
        <v>43</v>
      </c>
      <c r="E297" s="46"/>
    </row>
    <row r="298" spans="1:5" x14ac:dyDescent="0.35">
      <c r="A298" s="94"/>
      <c r="C298" t="s">
        <v>778</v>
      </c>
      <c r="D298" t="s">
        <v>646</v>
      </c>
      <c r="E298" s="46"/>
    </row>
    <row r="299" spans="1:5" x14ac:dyDescent="0.35">
      <c r="A299" s="94"/>
      <c r="C299" t="s">
        <v>783</v>
      </c>
      <c r="D299" t="s">
        <v>782</v>
      </c>
      <c r="E299" s="46"/>
    </row>
    <row r="300" spans="1:5" x14ac:dyDescent="0.35">
      <c r="A300" s="94"/>
      <c r="C300" t="s">
        <v>785</v>
      </c>
      <c r="D300" t="s">
        <v>43</v>
      </c>
      <c r="E300" s="46"/>
    </row>
    <row r="301" spans="1:5" x14ac:dyDescent="0.35">
      <c r="A301" s="94"/>
      <c r="C301" t="s">
        <v>786</v>
      </c>
      <c r="D301" t="s">
        <v>416</v>
      </c>
      <c r="E301" s="46"/>
    </row>
    <row r="302" spans="1:5" x14ac:dyDescent="0.35">
      <c r="A302" s="94"/>
      <c r="C302" t="s">
        <v>788</v>
      </c>
      <c r="D302" t="s">
        <v>20</v>
      </c>
      <c r="E302" s="46"/>
    </row>
    <row r="303" spans="1:5" x14ac:dyDescent="0.35">
      <c r="A303" s="94"/>
      <c r="C303" t="s">
        <v>789</v>
      </c>
      <c r="D303" t="s">
        <v>416</v>
      </c>
      <c r="E303" s="46"/>
    </row>
    <row r="304" spans="1:5" x14ac:dyDescent="0.35">
      <c r="A304" s="94"/>
      <c r="C304" t="s">
        <v>790</v>
      </c>
      <c r="D304" t="s">
        <v>499</v>
      </c>
      <c r="E304" s="46"/>
    </row>
    <row r="305" spans="1:5" x14ac:dyDescent="0.35">
      <c r="A305" s="94"/>
      <c r="C305" t="s">
        <v>792</v>
      </c>
      <c r="D305" t="s">
        <v>416</v>
      </c>
      <c r="E305" s="46"/>
    </row>
    <row r="306" spans="1:5" x14ac:dyDescent="0.35">
      <c r="A306" s="94"/>
      <c r="C306" t="s">
        <v>797</v>
      </c>
      <c r="D306" t="s">
        <v>793</v>
      </c>
      <c r="E306" s="46"/>
    </row>
    <row r="307" spans="1:5" x14ac:dyDescent="0.35">
      <c r="A307" s="94"/>
      <c r="C307" t="s">
        <v>798</v>
      </c>
      <c r="D307" t="s">
        <v>416</v>
      </c>
      <c r="E307" s="46"/>
    </row>
    <row r="308" spans="1:5" x14ac:dyDescent="0.35">
      <c r="A308" s="94"/>
      <c r="C308" t="s">
        <v>799</v>
      </c>
      <c r="D308" t="s">
        <v>64</v>
      </c>
      <c r="E308" s="46"/>
    </row>
    <row r="309" spans="1:5" x14ac:dyDescent="0.35">
      <c r="A309" s="94"/>
      <c r="C309" t="s">
        <v>802</v>
      </c>
      <c r="D309" t="s">
        <v>416</v>
      </c>
      <c r="E309" s="46"/>
    </row>
    <row r="310" spans="1:5" x14ac:dyDescent="0.35">
      <c r="A310" s="94"/>
      <c r="C310" t="s">
        <v>803</v>
      </c>
      <c r="D310" t="s">
        <v>407</v>
      </c>
      <c r="E310" s="46"/>
    </row>
    <row r="311" spans="1:5" x14ac:dyDescent="0.35">
      <c r="A311" s="94"/>
      <c r="C311" t="s">
        <v>804</v>
      </c>
      <c r="D311" t="s">
        <v>23</v>
      </c>
      <c r="E311" s="46"/>
    </row>
    <row r="312" spans="1:5" x14ac:dyDescent="0.35">
      <c r="A312" s="94"/>
      <c r="C312" t="s">
        <v>805</v>
      </c>
      <c r="D312" t="s">
        <v>416</v>
      </c>
      <c r="E312" s="46"/>
    </row>
    <row r="313" spans="1:5" x14ac:dyDescent="0.35">
      <c r="A313" s="94"/>
      <c r="C313" t="s">
        <v>806</v>
      </c>
      <c r="D313" t="s">
        <v>499</v>
      </c>
      <c r="E313" s="46"/>
    </row>
    <row r="314" spans="1:5" x14ac:dyDescent="0.35">
      <c r="A314" s="88" t="s">
        <v>947</v>
      </c>
      <c r="B314" s="17"/>
      <c r="C314" s="17"/>
      <c r="D314" s="17"/>
      <c r="E314" s="23"/>
    </row>
    <row r="315" spans="1:5" x14ac:dyDescent="0.35">
      <c r="A315" s="94"/>
      <c r="C315" t="s">
        <v>835</v>
      </c>
      <c r="D315" t="s">
        <v>416</v>
      </c>
      <c r="E315" s="46"/>
    </row>
    <row r="316" spans="1:5" x14ac:dyDescent="0.35">
      <c r="A316" s="94"/>
      <c r="C316" t="s">
        <v>836</v>
      </c>
      <c r="D316" t="s">
        <v>646</v>
      </c>
      <c r="E316" s="46"/>
    </row>
    <row r="317" spans="1:5" x14ac:dyDescent="0.35">
      <c r="A317" s="94"/>
      <c r="C317" t="s">
        <v>837</v>
      </c>
      <c r="D317" t="s">
        <v>416</v>
      </c>
      <c r="E317" s="46"/>
    </row>
    <row r="318" spans="1:5" x14ac:dyDescent="0.35">
      <c r="A318" s="94"/>
      <c r="C318" t="s">
        <v>838</v>
      </c>
      <c r="D318" t="s">
        <v>7</v>
      </c>
      <c r="E318" s="46"/>
    </row>
    <row r="319" spans="1:5" x14ac:dyDescent="0.35">
      <c r="A319" s="94"/>
      <c r="C319" t="s">
        <v>840</v>
      </c>
      <c r="D319" t="s">
        <v>64</v>
      </c>
      <c r="E319" s="46"/>
    </row>
    <row r="320" spans="1:5" x14ac:dyDescent="0.35">
      <c r="A320" s="94"/>
      <c r="C320" t="s">
        <v>841</v>
      </c>
      <c r="D320" t="s">
        <v>646</v>
      </c>
      <c r="E320" s="46"/>
    </row>
    <row r="321" spans="1:5" x14ac:dyDescent="0.35">
      <c r="A321" s="94"/>
      <c r="C321" t="s">
        <v>842</v>
      </c>
      <c r="D321" t="s">
        <v>499</v>
      </c>
      <c r="E321" s="46"/>
    </row>
    <row r="322" spans="1:5" x14ac:dyDescent="0.35">
      <c r="A322" s="94"/>
      <c r="C322" t="s">
        <v>843</v>
      </c>
      <c r="D322" t="s">
        <v>416</v>
      </c>
      <c r="E322" s="46"/>
    </row>
    <row r="323" spans="1:5" x14ac:dyDescent="0.35">
      <c r="A323" s="94"/>
      <c r="C323" t="s">
        <v>844</v>
      </c>
      <c r="D323" t="s">
        <v>674</v>
      </c>
      <c r="E323" s="46"/>
    </row>
    <row r="324" spans="1:5" x14ac:dyDescent="0.35">
      <c r="A324" s="94"/>
      <c r="C324" t="s">
        <v>845</v>
      </c>
      <c r="D324" t="s">
        <v>60</v>
      </c>
      <c r="E324" s="46"/>
    </row>
    <row r="325" spans="1:5" x14ac:dyDescent="0.35">
      <c r="A325" s="94"/>
      <c r="C325" t="s">
        <v>846</v>
      </c>
      <c r="D325" t="s">
        <v>7</v>
      </c>
      <c r="E325" s="46"/>
    </row>
    <row r="326" spans="1:5" x14ac:dyDescent="0.35">
      <c r="A326" s="94"/>
      <c r="C326" t="s">
        <v>851</v>
      </c>
      <c r="D326" t="s">
        <v>416</v>
      </c>
      <c r="E326" s="46"/>
    </row>
    <row r="327" spans="1:5" x14ac:dyDescent="0.35">
      <c r="A327" s="94"/>
      <c r="C327" t="s">
        <v>852</v>
      </c>
      <c r="D327" t="s">
        <v>43</v>
      </c>
      <c r="E327" s="46"/>
    </row>
    <row r="328" spans="1:5" x14ac:dyDescent="0.35">
      <c r="A328" s="94"/>
      <c r="C328" t="s">
        <v>853</v>
      </c>
      <c r="D328" t="s">
        <v>499</v>
      </c>
      <c r="E328" s="46"/>
    </row>
    <row r="329" spans="1:5" x14ac:dyDescent="0.35">
      <c r="A329" s="94"/>
      <c r="C329" t="s">
        <v>854</v>
      </c>
      <c r="D329" t="s">
        <v>416</v>
      </c>
      <c r="E329" s="46"/>
    </row>
    <row r="330" spans="1:5" x14ac:dyDescent="0.35">
      <c r="A330" s="94"/>
      <c r="C330" t="s">
        <v>855</v>
      </c>
      <c r="D330" t="s">
        <v>407</v>
      </c>
      <c r="E330" s="46"/>
    </row>
    <row r="331" spans="1:5" x14ac:dyDescent="0.35">
      <c r="A331" s="94"/>
      <c r="C331" t="s">
        <v>856</v>
      </c>
      <c r="D331" t="s">
        <v>64</v>
      </c>
      <c r="E331" s="46"/>
    </row>
    <row r="332" spans="1:5" x14ac:dyDescent="0.35">
      <c r="A332" s="88" t="s">
        <v>948</v>
      </c>
      <c r="B332" s="17"/>
      <c r="C332" s="17"/>
      <c r="D332" s="17"/>
      <c r="E332" s="23"/>
    </row>
    <row r="333" spans="1:5" x14ac:dyDescent="0.35">
      <c r="A333" s="94"/>
      <c r="C333" t="s">
        <v>865</v>
      </c>
      <c r="D333" t="s">
        <v>60</v>
      </c>
      <c r="E333" s="46"/>
    </row>
    <row r="334" spans="1:5" x14ac:dyDescent="0.35">
      <c r="A334" s="94"/>
      <c r="C334" t="s">
        <v>866</v>
      </c>
      <c r="D334" t="s">
        <v>407</v>
      </c>
      <c r="E334" s="46"/>
    </row>
    <row r="335" spans="1:5" x14ac:dyDescent="0.35">
      <c r="A335" s="94"/>
      <c r="C335" t="s">
        <v>867</v>
      </c>
      <c r="D335" t="s">
        <v>416</v>
      </c>
      <c r="E335" s="46"/>
    </row>
    <row r="336" spans="1:5" x14ac:dyDescent="0.35">
      <c r="A336" s="94"/>
      <c r="C336" t="s">
        <v>870</v>
      </c>
      <c r="D336" t="s">
        <v>868</v>
      </c>
      <c r="E336" s="46"/>
    </row>
    <row r="337" spans="1:5" x14ac:dyDescent="0.35">
      <c r="A337" s="94"/>
      <c r="C337" t="s">
        <v>875</v>
      </c>
      <c r="D337" t="s">
        <v>416</v>
      </c>
      <c r="E337" s="46"/>
    </row>
    <row r="338" spans="1:5" x14ac:dyDescent="0.35">
      <c r="A338" s="94"/>
      <c r="C338" t="s">
        <v>876</v>
      </c>
      <c r="D338" t="s">
        <v>416</v>
      </c>
      <c r="E338" s="46"/>
    </row>
    <row r="339" spans="1:5" x14ac:dyDescent="0.35">
      <c r="A339" s="94"/>
      <c r="C339" t="s">
        <v>877</v>
      </c>
      <c r="D339" t="s">
        <v>416</v>
      </c>
      <c r="E339" s="46"/>
    </row>
    <row r="340" spans="1:5" x14ac:dyDescent="0.35">
      <c r="A340" s="94"/>
      <c r="C340" t="s">
        <v>878</v>
      </c>
      <c r="D340" t="s">
        <v>7</v>
      </c>
      <c r="E340" s="46"/>
    </row>
    <row r="341" spans="1:5" x14ac:dyDescent="0.35">
      <c r="A341" s="94"/>
      <c r="C341" t="s">
        <v>879</v>
      </c>
      <c r="D341" t="s">
        <v>64</v>
      </c>
      <c r="E341" s="46"/>
    </row>
    <row r="342" spans="1:5" x14ac:dyDescent="0.35">
      <c r="A342" s="94"/>
      <c r="C342" t="s">
        <v>880</v>
      </c>
      <c r="D342" t="s">
        <v>499</v>
      </c>
      <c r="E342" s="46"/>
    </row>
    <row r="343" spans="1:5" x14ac:dyDescent="0.35">
      <c r="A343" s="94"/>
      <c r="C343" t="s">
        <v>882</v>
      </c>
      <c r="D343" t="s">
        <v>60</v>
      </c>
      <c r="E343" s="46"/>
    </row>
    <row r="344" spans="1:5" x14ac:dyDescent="0.35">
      <c r="A344" s="88" t="s">
        <v>949</v>
      </c>
      <c r="B344" s="17"/>
      <c r="C344" s="17"/>
      <c r="D344" s="17"/>
      <c r="E344" s="23"/>
    </row>
    <row r="345" spans="1:5" x14ac:dyDescent="0.35">
      <c r="A345" s="94"/>
      <c r="C345" t="s">
        <v>900</v>
      </c>
      <c r="D345" t="s">
        <v>868</v>
      </c>
      <c r="E345" s="46"/>
    </row>
    <row r="346" spans="1:5" x14ac:dyDescent="0.35">
      <c r="A346" s="94"/>
      <c r="C346" t="s">
        <v>904</v>
      </c>
      <c r="D346" t="s">
        <v>416</v>
      </c>
      <c r="E346" s="46"/>
    </row>
    <row r="347" spans="1:5" x14ac:dyDescent="0.35">
      <c r="A347" s="94"/>
      <c r="C347" t="s">
        <v>906</v>
      </c>
      <c r="D347" t="s">
        <v>7</v>
      </c>
      <c r="E347" s="46"/>
    </row>
    <row r="348" spans="1:5" x14ac:dyDescent="0.35">
      <c r="A348" s="94"/>
      <c r="C348" t="s">
        <v>907</v>
      </c>
      <c r="D348" t="s">
        <v>793</v>
      </c>
      <c r="E348" s="46"/>
    </row>
    <row r="349" spans="1:5" x14ac:dyDescent="0.35">
      <c r="A349" s="94"/>
      <c r="C349" t="s">
        <v>908</v>
      </c>
      <c r="D349" t="s">
        <v>416</v>
      </c>
      <c r="E349" s="46"/>
    </row>
    <row r="350" spans="1:5" x14ac:dyDescent="0.35">
      <c r="A350" s="94"/>
      <c r="C350" t="s">
        <v>909</v>
      </c>
      <c r="D350" t="s">
        <v>910</v>
      </c>
      <c r="E350" s="46"/>
    </row>
    <row r="351" spans="1:5" x14ac:dyDescent="0.35">
      <c r="A351" s="94"/>
      <c r="C351" t="s">
        <v>911</v>
      </c>
      <c r="D351" t="s">
        <v>23</v>
      </c>
      <c r="E351" s="46"/>
    </row>
    <row r="352" spans="1:5" x14ac:dyDescent="0.35">
      <c r="A352" s="94"/>
      <c r="C352" t="s">
        <v>915</v>
      </c>
      <c r="D352" t="s">
        <v>20</v>
      </c>
      <c r="E352" s="46"/>
    </row>
    <row r="353" spans="1:5" x14ac:dyDescent="0.35">
      <c r="A353" s="94"/>
      <c r="C353" t="s">
        <v>916</v>
      </c>
      <c r="D353" t="s">
        <v>499</v>
      </c>
      <c r="E353" s="46"/>
    </row>
    <row r="354" spans="1:5" x14ac:dyDescent="0.35">
      <c r="A354" s="94"/>
      <c r="C354" t="s">
        <v>918</v>
      </c>
      <c r="D354" t="s">
        <v>868</v>
      </c>
      <c r="E354" s="46"/>
    </row>
    <row r="355" spans="1:5" x14ac:dyDescent="0.35">
      <c r="A355" s="94"/>
      <c r="C355" t="s">
        <v>919</v>
      </c>
      <c r="D355" t="s">
        <v>416</v>
      </c>
      <c r="E355" s="46"/>
    </row>
    <row r="356" spans="1:5" x14ac:dyDescent="0.35">
      <c r="A356" s="94"/>
      <c r="C356" t="s">
        <v>920</v>
      </c>
      <c r="D356" t="s">
        <v>60</v>
      </c>
      <c r="E356" s="46"/>
    </row>
    <row r="357" spans="1:5" x14ac:dyDescent="0.35">
      <c r="A357" s="94"/>
      <c r="C357" t="s">
        <v>921</v>
      </c>
      <c r="D357" t="s">
        <v>64</v>
      </c>
      <c r="E357" s="46"/>
    </row>
    <row r="358" spans="1:5" x14ac:dyDescent="0.35">
      <c r="A358" s="94"/>
      <c r="C358" t="s">
        <v>923</v>
      </c>
      <c r="D358" t="s">
        <v>868</v>
      </c>
      <c r="E358" s="46"/>
    </row>
    <row r="359" spans="1:5" x14ac:dyDescent="0.35">
      <c r="A359" s="94"/>
      <c r="C359" t="s">
        <v>924</v>
      </c>
      <c r="D359" t="s">
        <v>407</v>
      </c>
      <c r="E359" s="46"/>
    </row>
    <row r="360" spans="1:5" x14ac:dyDescent="0.35">
      <c r="A360" s="88" t="s">
        <v>950</v>
      </c>
      <c r="B360" s="17"/>
      <c r="C360" s="17"/>
      <c r="D360" s="17"/>
      <c r="E360" s="23"/>
    </row>
    <row r="361" spans="1:5" x14ac:dyDescent="0.35">
      <c r="A361" s="94"/>
      <c r="C361" t="s">
        <v>933</v>
      </c>
      <c r="D361" t="s">
        <v>416</v>
      </c>
      <c r="E361" s="46"/>
    </row>
    <row r="362" spans="1:5" x14ac:dyDescent="0.35">
      <c r="A362" s="94"/>
      <c r="C362" t="s">
        <v>934</v>
      </c>
      <c r="D362" t="s">
        <v>60</v>
      </c>
      <c r="E362" s="46"/>
    </row>
    <row r="363" spans="1:5" x14ac:dyDescent="0.35">
      <c r="A363" s="94"/>
      <c r="C363" t="s">
        <v>936</v>
      </c>
      <c r="D363" t="s">
        <v>416</v>
      </c>
      <c r="E363" s="46"/>
    </row>
    <row r="364" spans="1:5" x14ac:dyDescent="0.35">
      <c r="A364" s="94"/>
      <c r="C364" t="s">
        <v>939</v>
      </c>
      <c r="D364" t="s">
        <v>937</v>
      </c>
      <c r="E364" s="46"/>
    </row>
    <row r="365" spans="1:5" x14ac:dyDescent="0.35">
      <c r="A365" s="94"/>
      <c r="C365" t="s">
        <v>940</v>
      </c>
      <c r="D365" t="s">
        <v>416</v>
      </c>
      <c r="E365" s="46"/>
    </row>
    <row r="366" spans="1:5" x14ac:dyDescent="0.35">
      <c r="A366" s="94"/>
      <c r="C366" t="s">
        <v>941</v>
      </c>
      <c r="D366" t="s">
        <v>499</v>
      </c>
      <c r="E366" s="46"/>
    </row>
    <row r="367" spans="1:5" x14ac:dyDescent="0.35">
      <c r="A367" s="94"/>
      <c r="C367" t="s">
        <v>942</v>
      </c>
      <c r="D367" t="s">
        <v>416</v>
      </c>
      <c r="E367" s="46"/>
    </row>
    <row r="368" spans="1:5" x14ac:dyDescent="0.35">
      <c r="A368" s="94"/>
      <c r="C368" t="s">
        <v>943</v>
      </c>
      <c r="D368" t="s">
        <v>416</v>
      </c>
      <c r="E368" s="46"/>
    </row>
    <row r="369" spans="1:5" x14ac:dyDescent="0.35">
      <c r="A369" s="94"/>
      <c r="C369" t="s">
        <v>945</v>
      </c>
      <c r="D369" t="s">
        <v>7</v>
      </c>
      <c r="E369" s="46"/>
    </row>
    <row r="370" spans="1:5" x14ac:dyDescent="0.35">
      <c r="A370" s="94"/>
      <c r="C370" t="s">
        <v>946</v>
      </c>
      <c r="D370" t="s">
        <v>499</v>
      </c>
      <c r="E370" s="46"/>
    </row>
    <row r="371" spans="1:5" x14ac:dyDescent="0.35">
      <c r="A371" s="94"/>
      <c r="E371" s="46"/>
    </row>
    <row r="372" spans="1:5" x14ac:dyDescent="0.35">
      <c r="A372" s="94"/>
      <c r="E372" s="46"/>
    </row>
    <row r="373" spans="1:5" x14ac:dyDescent="0.35">
      <c r="A373" s="94"/>
      <c r="E373" s="46"/>
    </row>
    <row r="374" spans="1:5" x14ac:dyDescent="0.35">
      <c r="A374" s="94"/>
      <c r="E374" s="46"/>
    </row>
    <row r="375" spans="1:5" x14ac:dyDescent="0.35">
      <c r="A375" s="94"/>
      <c r="E375" s="46"/>
    </row>
    <row r="376" spans="1:5" x14ac:dyDescent="0.35">
      <c r="A376" s="94"/>
      <c r="E376" s="46"/>
    </row>
    <row r="377" spans="1:5" x14ac:dyDescent="0.35">
      <c r="A377" s="94"/>
      <c r="E377" s="46"/>
    </row>
    <row r="378" spans="1:5" x14ac:dyDescent="0.35">
      <c r="A378" s="94"/>
      <c r="E378" s="46"/>
    </row>
    <row r="379" spans="1:5" x14ac:dyDescent="0.35">
      <c r="A379" s="94"/>
      <c r="E379" s="46"/>
    </row>
    <row r="380" spans="1:5" x14ac:dyDescent="0.35">
      <c r="A380" s="94"/>
      <c r="E380" s="46"/>
    </row>
    <row r="381" spans="1:5" x14ac:dyDescent="0.35">
      <c r="A381" s="94"/>
      <c r="E381" s="46"/>
    </row>
    <row r="382" spans="1:5" x14ac:dyDescent="0.35">
      <c r="A382" s="94"/>
      <c r="E382" s="46"/>
    </row>
    <row r="383" spans="1:5" x14ac:dyDescent="0.35">
      <c r="A383" s="88" t="s">
        <v>951</v>
      </c>
      <c r="B383" s="17"/>
      <c r="C383" s="17"/>
      <c r="D383" s="17"/>
      <c r="E383" s="23"/>
    </row>
    <row r="384" spans="1:5" x14ac:dyDescent="0.35">
      <c r="A384" s="94"/>
      <c r="E384" s="46"/>
    </row>
    <row r="385" spans="1:5" x14ac:dyDescent="0.35">
      <c r="A385" s="94"/>
      <c r="E385" s="46"/>
    </row>
    <row r="386" spans="1:5" x14ac:dyDescent="0.35">
      <c r="A386" s="94"/>
      <c r="E386" s="46"/>
    </row>
    <row r="387" spans="1:5" x14ac:dyDescent="0.35">
      <c r="A387" s="94"/>
      <c r="E387" s="46"/>
    </row>
    <row r="388" spans="1:5" x14ac:dyDescent="0.35">
      <c r="A388" s="94"/>
      <c r="E388" s="46"/>
    </row>
    <row r="389" spans="1:5" x14ac:dyDescent="0.35">
      <c r="A389" s="94"/>
      <c r="E389" s="46"/>
    </row>
    <row r="390" spans="1:5" x14ac:dyDescent="0.35">
      <c r="A390" s="94"/>
      <c r="E390" s="46"/>
    </row>
    <row r="391" spans="1:5" x14ac:dyDescent="0.35">
      <c r="A391" s="94"/>
      <c r="E391" s="46"/>
    </row>
    <row r="392" spans="1:5" x14ac:dyDescent="0.35">
      <c r="A392" s="94"/>
      <c r="E392" s="46"/>
    </row>
    <row r="393" spans="1:5" x14ac:dyDescent="0.35">
      <c r="A393" s="94"/>
      <c r="E393" s="46"/>
    </row>
    <row r="394" spans="1:5" x14ac:dyDescent="0.35">
      <c r="A394" s="94"/>
      <c r="E394" s="46"/>
    </row>
    <row r="395" spans="1:5" x14ac:dyDescent="0.35">
      <c r="A395" s="94"/>
      <c r="E395" s="46"/>
    </row>
    <row r="396" spans="1:5" x14ac:dyDescent="0.35">
      <c r="A396" s="94"/>
      <c r="E396" s="46"/>
    </row>
    <row r="397" spans="1:5" x14ac:dyDescent="0.35">
      <c r="A397" s="94"/>
      <c r="E397" s="46"/>
    </row>
    <row r="398" spans="1:5" x14ac:dyDescent="0.35">
      <c r="A398" s="94"/>
      <c r="E398" s="46"/>
    </row>
    <row r="399" spans="1:5" x14ac:dyDescent="0.35">
      <c r="A399" s="94"/>
      <c r="E399" s="46"/>
    </row>
    <row r="400" spans="1:5" x14ac:dyDescent="0.35">
      <c r="A400" s="94"/>
      <c r="E400" s="46"/>
    </row>
    <row r="401" spans="1:5" x14ac:dyDescent="0.35">
      <c r="A401" s="94"/>
      <c r="E401" s="46"/>
    </row>
    <row r="402" spans="1:5" x14ac:dyDescent="0.35">
      <c r="A402" s="94"/>
      <c r="E402" s="46"/>
    </row>
    <row r="403" spans="1:5" x14ac:dyDescent="0.35">
      <c r="A403" s="94"/>
      <c r="E403" s="46"/>
    </row>
    <row r="404" spans="1:5" x14ac:dyDescent="0.35">
      <c r="A404" s="94"/>
      <c r="E404" s="46"/>
    </row>
    <row r="405" spans="1:5" x14ac:dyDescent="0.35">
      <c r="A405" s="94"/>
      <c r="E405" s="46"/>
    </row>
    <row r="406" spans="1:5" x14ac:dyDescent="0.35">
      <c r="A406" s="94"/>
      <c r="E406" s="46"/>
    </row>
    <row r="407" spans="1:5" x14ac:dyDescent="0.35">
      <c r="A407" s="94"/>
      <c r="E407" s="46"/>
    </row>
    <row r="408" spans="1:5" x14ac:dyDescent="0.35">
      <c r="A408" s="94"/>
      <c r="E408" s="46"/>
    </row>
    <row r="409" spans="1:5" x14ac:dyDescent="0.35">
      <c r="A409" s="94"/>
      <c r="E409" s="46"/>
    </row>
    <row r="410" spans="1:5" x14ac:dyDescent="0.35">
      <c r="A410" s="94"/>
      <c r="E410" s="46"/>
    </row>
    <row r="411" spans="1:5" x14ac:dyDescent="0.35">
      <c r="A411" s="59" t="s">
        <v>135</v>
      </c>
      <c r="B411" s="59"/>
      <c r="C411" s="59"/>
      <c r="D411" s="59"/>
      <c r="E411" s="60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230</v>
      </c>
      <c r="B1" s="93">
        <v>2022</v>
      </c>
    </row>
    <row r="3" spans="1:5" x14ac:dyDescent="0.35">
      <c r="A3" s="14" t="s">
        <v>203</v>
      </c>
    </row>
    <row r="4" spans="1:5" x14ac:dyDescent="0.35">
      <c r="A4" s="14" t="s">
        <v>167</v>
      </c>
      <c r="B4" s="14" t="s">
        <v>3</v>
      </c>
      <c r="C4" s="14" t="s">
        <v>2</v>
      </c>
      <c r="D4" s="14" t="s">
        <v>1</v>
      </c>
      <c r="E4" t="s">
        <v>315</v>
      </c>
    </row>
    <row r="5" spans="1:5" x14ac:dyDescent="0.35">
      <c r="A5">
        <v>3</v>
      </c>
      <c r="B5" s="58">
        <v>44625</v>
      </c>
      <c r="C5" t="s">
        <v>642</v>
      </c>
      <c r="D5" t="s">
        <v>499</v>
      </c>
      <c r="E5" s="18">
        <v>6301</v>
      </c>
    </row>
    <row r="6" spans="1:5" x14ac:dyDescent="0.35">
      <c r="B6" s="58">
        <v>44628</v>
      </c>
      <c r="C6" t="s">
        <v>643</v>
      </c>
      <c r="D6" t="s">
        <v>646</v>
      </c>
      <c r="E6" s="18">
        <v>4873</v>
      </c>
    </row>
    <row r="7" spans="1:5" x14ac:dyDescent="0.35">
      <c r="C7" t="s">
        <v>644</v>
      </c>
      <c r="D7" t="s">
        <v>64</v>
      </c>
      <c r="E7" s="18">
        <v>15280</v>
      </c>
    </row>
    <row r="8" spans="1:5" x14ac:dyDescent="0.35">
      <c r="B8" s="58">
        <v>44629</v>
      </c>
      <c r="C8" t="s">
        <v>651</v>
      </c>
      <c r="D8" t="s">
        <v>646</v>
      </c>
      <c r="E8" s="18">
        <v>65</v>
      </c>
    </row>
    <row r="9" spans="1:5" x14ac:dyDescent="0.35">
      <c r="B9" s="58">
        <v>44631</v>
      </c>
      <c r="C9" t="s">
        <v>652</v>
      </c>
      <c r="D9" t="s">
        <v>407</v>
      </c>
      <c r="E9" s="18">
        <v>6379.9</v>
      </c>
    </row>
    <row r="10" spans="1:5" x14ac:dyDescent="0.35">
      <c r="B10" s="58">
        <v>44632</v>
      </c>
      <c r="C10" t="s">
        <v>653</v>
      </c>
      <c r="D10" t="s">
        <v>646</v>
      </c>
      <c r="E10" s="18">
        <v>390</v>
      </c>
    </row>
    <row r="11" spans="1:5" x14ac:dyDescent="0.35">
      <c r="C11" t="s">
        <v>654</v>
      </c>
      <c r="D11" t="s">
        <v>43</v>
      </c>
      <c r="E11" s="18">
        <v>2068</v>
      </c>
    </row>
    <row r="12" spans="1:5" x14ac:dyDescent="0.35">
      <c r="B12" s="58">
        <v>44634</v>
      </c>
      <c r="C12" t="s">
        <v>655</v>
      </c>
      <c r="D12" t="s">
        <v>416</v>
      </c>
      <c r="E12" s="18">
        <v>3029</v>
      </c>
    </row>
    <row r="13" spans="1:5" x14ac:dyDescent="0.35">
      <c r="B13" s="58">
        <v>44635</v>
      </c>
      <c r="C13" t="s">
        <v>656</v>
      </c>
      <c r="D13" t="s">
        <v>64</v>
      </c>
      <c r="E13" s="18">
        <v>14185</v>
      </c>
    </row>
    <row r="14" spans="1:5" x14ac:dyDescent="0.35">
      <c r="C14" t="s">
        <v>657</v>
      </c>
      <c r="D14" t="s">
        <v>416</v>
      </c>
      <c r="E14" s="18">
        <v>11425</v>
      </c>
    </row>
    <row r="15" spans="1:5" x14ac:dyDescent="0.35">
      <c r="B15" s="58">
        <v>44637</v>
      </c>
      <c r="C15" t="s">
        <v>658</v>
      </c>
      <c r="D15" t="s">
        <v>407</v>
      </c>
      <c r="E15" s="18">
        <v>315</v>
      </c>
    </row>
    <row r="16" spans="1:5" x14ac:dyDescent="0.35">
      <c r="B16" s="58">
        <v>44638</v>
      </c>
      <c r="C16" t="s">
        <v>659</v>
      </c>
      <c r="D16" t="s">
        <v>416</v>
      </c>
      <c r="E16" s="18">
        <v>9888</v>
      </c>
    </row>
    <row r="17" spans="1:5" x14ac:dyDescent="0.35">
      <c r="B17" s="58">
        <v>44639</v>
      </c>
      <c r="C17" t="s">
        <v>660</v>
      </c>
      <c r="D17" t="s">
        <v>499</v>
      </c>
      <c r="E17" s="18">
        <v>8127.5</v>
      </c>
    </row>
    <row r="18" spans="1:5" x14ac:dyDescent="0.35">
      <c r="B18" s="58">
        <v>44641</v>
      </c>
      <c r="C18" t="s">
        <v>661</v>
      </c>
      <c r="D18" t="s">
        <v>43</v>
      </c>
      <c r="E18" s="18">
        <v>337.5</v>
      </c>
    </row>
    <row r="19" spans="1:5" x14ac:dyDescent="0.35">
      <c r="B19" s="58">
        <v>44643</v>
      </c>
      <c r="C19" t="s">
        <v>662</v>
      </c>
      <c r="D19" t="s">
        <v>416</v>
      </c>
      <c r="E19" s="18">
        <v>8819</v>
      </c>
    </row>
    <row r="20" spans="1:5" x14ac:dyDescent="0.35">
      <c r="B20" s="58">
        <v>44645</v>
      </c>
      <c r="C20" t="s">
        <v>669</v>
      </c>
      <c r="D20" t="s">
        <v>416</v>
      </c>
      <c r="E20" s="18">
        <v>14422</v>
      </c>
    </row>
    <row r="21" spans="1:5" x14ac:dyDescent="0.35">
      <c r="B21" s="58">
        <v>44649</v>
      </c>
      <c r="C21" t="s">
        <v>670</v>
      </c>
      <c r="D21" t="s">
        <v>7</v>
      </c>
      <c r="E21" s="18">
        <v>3232</v>
      </c>
    </row>
    <row r="22" spans="1:5" x14ac:dyDescent="0.35">
      <c r="C22" t="s">
        <v>671</v>
      </c>
      <c r="D22" t="s">
        <v>416</v>
      </c>
      <c r="E22" s="18">
        <v>7593</v>
      </c>
    </row>
    <row r="23" spans="1:5" x14ac:dyDescent="0.35">
      <c r="B23" s="58">
        <v>44651</v>
      </c>
      <c r="C23" t="s">
        <v>672</v>
      </c>
      <c r="D23" t="s">
        <v>674</v>
      </c>
      <c r="E23" s="18">
        <v>3555</v>
      </c>
    </row>
    <row r="24" spans="1:5" x14ac:dyDescent="0.35">
      <c r="A24" s="59" t="s">
        <v>293</v>
      </c>
      <c r="B24" s="59"/>
      <c r="C24" s="59"/>
      <c r="D24" s="59"/>
      <c r="E24" s="104">
        <v>120284.9</v>
      </c>
    </row>
    <row r="25" spans="1:5" x14ac:dyDescent="0.35">
      <c r="A25">
        <v>4</v>
      </c>
      <c r="B25" t="s">
        <v>730</v>
      </c>
      <c r="C25" t="s">
        <v>729</v>
      </c>
      <c r="D25" t="s">
        <v>674</v>
      </c>
      <c r="E25" s="18">
        <v>3799</v>
      </c>
    </row>
    <row r="26" spans="1:5" x14ac:dyDescent="0.35">
      <c r="B26" s="58">
        <v>44652</v>
      </c>
      <c r="C26" t="s">
        <v>689</v>
      </c>
      <c r="D26" t="s">
        <v>499</v>
      </c>
      <c r="E26" s="18">
        <v>6083.5</v>
      </c>
    </row>
    <row r="27" spans="1:5" x14ac:dyDescent="0.35">
      <c r="C27" t="s">
        <v>692</v>
      </c>
      <c r="D27" t="s">
        <v>416</v>
      </c>
      <c r="E27" s="18">
        <v>9157.5</v>
      </c>
    </row>
    <row r="28" spans="1:5" x14ac:dyDescent="0.35">
      <c r="C28" t="s">
        <v>693</v>
      </c>
      <c r="D28" t="s">
        <v>646</v>
      </c>
      <c r="E28" s="18">
        <v>3480</v>
      </c>
    </row>
    <row r="29" spans="1:5" x14ac:dyDescent="0.35">
      <c r="B29" s="58">
        <v>44656</v>
      </c>
      <c r="C29" t="s">
        <v>694</v>
      </c>
      <c r="D29" t="s">
        <v>416</v>
      </c>
      <c r="E29" s="18">
        <v>10497.5</v>
      </c>
    </row>
    <row r="30" spans="1:5" x14ac:dyDescent="0.35">
      <c r="B30" s="58">
        <v>44659</v>
      </c>
      <c r="C30" t="s">
        <v>695</v>
      </c>
      <c r="D30" t="s">
        <v>407</v>
      </c>
      <c r="E30" s="18">
        <v>6361.1</v>
      </c>
    </row>
    <row r="31" spans="1:5" x14ac:dyDescent="0.35">
      <c r="C31" t="s">
        <v>696</v>
      </c>
      <c r="D31" t="s">
        <v>20</v>
      </c>
      <c r="E31" s="18">
        <v>7316</v>
      </c>
    </row>
    <row r="32" spans="1:5" x14ac:dyDescent="0.35">
      <c r="B32" s="58">
        <v>44660</v>
      </c>
      <c r="C32" t="s">
        <v>697</v>
      </c>
      <c r="D32" t="s">
        <v>60</v>
      </c>
      <c r="E32" s="18">
        <v>5043</v>
      </c>
    </row>
    <row r="33" spans="2:5" x14ac:dyDescent="0.35">
      <c r="C33" t="s">
        <v>698</v>
      </c>
      <c r="D33" t="s">
        <v>416</v>
      </c>
      <c r="E33" s="18">
        <v>8569.5</v>
      </c>
    </row>
    <row r="34" spans="2:5" x14ac:dyDescent="0.35">
      <c r="C34" t="s">
        <v>699</v>
      </c>
      <c r="D34" t="s">
        <v>782</v>
      </c>
      <c r="E34" s="18">
        <v>3881.5</v>
      </c>
    </row>
    <row r="35" spans="2:5" x14ac:dyDescent="0.35">
      <c r="B35" s="58">
        <v>44663</v>
      </c>
      <c r="C35" t="s">
        <v>700</v>
      </c>
      <c r="D35" t="s">
        <v>646</v>
      </c>
      <c r="E35" s="18">
        <v>590</v>
      </c>
    </row>
    <row r="36" spans="2:5" x14ac:dyDescent="0.35">
      <c r="B36" s="58">
        <v>44664</v>
      </c>
      <c r="C36" t="s">
        <v>701</v>
      </c>
      <c r="D36" t="s">
        <v>782</v>
      </c>
      <c r="E36" s="18">
        <v>588</v>
      </c>
    </row>
    <row r="37" spans="2:5" x14ac:dyDescent="0.35">
      <c r="C37" t="s">
        <v>702</v>
      </c>
      <c r="D37" t="s">
        <v>416</v>
      </c>
      <c r="E37" s="18">
        <v>10975.5</v>
      </c>
    </row>
    <row r="38" spans="2:5" x14ac:dyDescent="0.35">
      <c r="B38" s="58">
        <v>44665</v>
      </c>
      <c r="C38" t="s">
        <v>703</v>
      </c>
      <c r="D38" t="s">
        <v>499</v>
      </c>
      <c r="E38" s="18">
        <v>5746</v>
      </c>
    </row>
    <row r="39" spans="2:5" x14ac:dyDescent="0.35">
      <c r="B39" s="58">
        <v>44666</v>
      </c>
      <c r="C39" t="s">
        <v>704</v>
      </c>
      <c r="D39" t="s">
        <v>782</v>
      </c>
      <c r="E39" s="18">
        <v>2175</v>
      </c>
    </row>
    <row r="40" spans="2:5" x14ac:dyDescent="0.35">
      <c r="B40" s="58">
        <v>44667</v>
      </c>
      <c r="C40" t="s">
        <v>705</v>
      </c>
      <c r="D40" t="s">
        <v>416</v>
      </c>
      <c r="E40" s="18">
        <v>10103.5</v>
      </c>
    </row>
    <row r="41" spans="2:5" x14ac:dyDescent="0.35">
      <c r="C41" t="s">
        <v>706</v>
      </c>
      <c r="D41" t="s">
        <v>674</v>
      </c>
      <c r="E41" s="18">
        <v>14088.5</v>
      </c>
    </row>
    <row r="42" spans="2:5" x14ac:dyDescent="0.35">
      <c r="B42" s="58">
        <v>44670</v>
      </c>
      <c r="C42" t="s">
        <v>707</v>
      </c>
      <c r="D42" t="s">
        <v>416</v>
      </c>
      <c r="E42" s="18">
        <v>3076</v>
      </c>
    </row>
    <row r="43" spans="2:5" x14ac:dyDescent="0.35">
      <c r="B43" s="58">
        <v>44671</v>
      </c>
      <c r="C43" t="s">
        <v>708</v>
      </c>
      <c r="D43" t="s">
        <v>718</v>
      </c>
      <c r="E43" s="18">
        <v>1170</v>
      </c>
    </row>
    <row r="44" spans="2:5" x14ac:dyDescent="0.35">
      <c r="B44" s="58">
        <v>44672</v>
      </c>
      <c r="C44" t="s">
        <v>709</v>
      </c>
      <c r="D44" t="s">
        <v>23</v>
      </c>
      <c r="E44" s="18">
        <v>15222</v>
      </c>
    </row>
    <row r="45" spans="2:5" x14ac:dyDescent="0.35">
      <c r="C45" t="s">
        <v>710</v>
      </c>
      <c r="D45" t="s">
        <v>718</v>
      </c>
      <c r="E45" s="18">
        <v>68</v>
      </c>
    </row>
    <row r="46" spans="2:5" x14ac:dyDescent="0.35">
      <c r="C46" t="s">
        <v>724</v>
      </c>
      <c r="D46" t="s">
        <v>7</v>
      </c>
      <c r="E46" s="18">
        <v>2068</v>
      </c>
    </row>
    <row r="47" spans="2:5" x14ac:dyDescent="0.35">
      <c r="B47" s="58">
        <v>44673</v>
      </c>
      <c r="C47" t="s">
        <v>724</v>
      </c>
      <c r="D47" t="s">
        <v>7</v>
      </c>
      <c r="E47" s="18">
        <v>420</v>
      </c>
    </row>
    <row r="48" spans="2:5" x14ac:dyDescent="0.35">
      <c r="B48" s="58">
        <v>44674</v>
      </c>
      <c r="C48" t="s">
        <v>727</v>
      </c>
      <c r="D48" t="s">
        <v>416</v>
      </c>
      <c r="E48" s="18">
        <v>11151</v>
      </c>
    </row>
    <row r="49" spans="1:5" x14ac:dyDescent="0.35">
      <c r="B49" s="58">
        <v>44678</v>
      </c>
      <c r="C49" t="s">
        <v>732</v>
      </c>
      <c r="D49" t="s">
        <v>64</v>
      </c>
      <c r="E49" s="18">
        <v>11160</v>
      </c>
    </row>
    <row r="50" spans="1:5" x14ac:dyDescent="0.35">
      <c r="B50" s="58">
        <v>44679</v>
      </c>
      <c r="C50" t="s">
        <v>733</v>
      </c>
      <c r="D50" t="s">
        <v>499</v>
      </c>
      <c r="E50" s="18">
        <v>5458</v>
      </c>
    </row>
    <row r="51" spans="1:5" x14ac:dyDescent="0.35">
      <c r="C51" t="s">
        <v>734</v>
      </c>
      <c r="D51" t="s">
        <v>416</v>
      </c>
      <c r="E51" s="18">
        <v>11858.5</v>
      </c>
    </row>
    <row r="52" spans="1:5" x14ac:dyDescent="0.35">
      <c r="C52" t="s">
        <v>735</v>
      </c>
      <c r="D52" t="s">
        <v>407</v>
      </c>
      <c r="E52" s="18">
        <v>6096.1</v>
      </c>
    </row>
    <row r="53" spans="1:5" x14ac:dyDescent="0.35">
      <c r="B53" s="58">
        <v>44680</v>
      </c>
      <c r="C53" t="s">
        <v>737</v>
      </c>
      <c r="D53" t="s">
        <v>674</v>
      </c>
      <c r="E53" s="18">
        <v>1350</v>
      </c>
    </row>
    <row r="54" spans="1:5" x14ac:dyDescent="0.35">
      <c r="B54" s="58">
        <v>44681</v>
      </c>
      <c r="C54" t="s">
        <v>738</v>
      </c>
      <c r="D54" t="s">
        <v>416</v>
      </c>
      <c r="E54" s="18">
        <v>15244</v>
      </c>
    </row>
    <row r="55" spans="1:5" x14ac:dyDescent="0.35">
      <c r="A55" s="59" t="s">
        <v>314</v>
      </c>
      <c r="B55" s="59"/>
      <c r="C55" s="59"/>
      <c r="D55" s="59"/>
      <c r="E55" s="104">
        <v>192796.7</v>
      </c>
    </row>
    <row r="56" spans="1:5" x14ac:dyDescent="0.35">
      <c r="A56">
        <v>5</v>
      </c>
      <c r="B56" t="s">
        <v>776</v>
      </c>
      <c r="C56" t="s">
        <v>775</v>
      </c>
      <c r="D56" t="s">
        <v>43</v>
      </c>
      <c r="E56" s="18">
        <v>2534</v>
      </c>
    </row>
    <row r="57" spans="1:5" x14ac:dyDescent="0.35">
      <c r="B57" s="58">
        <v>44687</v>
      </c>
      <c r="C57" t="s">
        <v>771</v>
      </c>
      <c r="D57" t="s">
        <v>416</v>
      </c>
      <c r="E57" s="18">
        <v>11530</v>
      </c>
    </row>
    <row r="58" spans="1:5" x14ac:dyDescent="0.35">
      <c r="C58" t="s">
        <v>772</v>
      </c>
      <c r="D58" t="s">
        <v>674</v>
      </c>
      <c r="E58" s="18">
        <v>1350</v>
      </c>
    </row>
    <row r="59" spans="1:5" x14ac:dyDescent="0.35">
      <c r="B59" s="58">
        <v>44688</v>
      </c>
      <c r="C59" t="s">
        <v>773</v>
      </c>
      <c r="D59" t="s">
        <v>416</v>
      </c>
      <c r="E59" s="18">
        <v>16245</v>
      </c>
    </row>
    <row r="60" spans="1:5" x14ac:dyDescent="0.35">
      <c r="B60" s="58">
        <v>44691</v>
      </c>
      <c r="C60" t="s">
        <v>774</v>
      </c>
      <c r="D60" t="s">
        <v>60</v>
      </c>
      <c r="E60" s="18">
        <v>5100</v>
      </c>
    </row>
    <row r="61" spans="1:5" x14ac:dyDescent="0.35">
      <c r="B61" s="58">
        <v>44693</v>
      </c>
      <c r="C61" t="s">
        <v>778</v>
      </c>
      <c r="D61" t="s">
        <v>646</v>
      </c>
      <c r="E61" s="18">
        <v>4317.8999999999996</v>
      </c>
    </row>
    <row r="62" spans="1:5" x14ac:dyDescent="0.35">
      <c r="C62" t="s">
        <v>783</v>
      </c>
      <c r="D62" t="s">
        <v>782</v>
      </c>
      <c r="E62" s="18">
        <v>8524.5</v>
      </c>
    </row>
    <row r="63" spans="1:5" x14ac:dyDescent="0.35">
      <c r="B63" s="58">
        <v>44695</v>
      </c>
      <c r="C63" t="s">
        <v>785</v>
      </c>
      <c r="D63" t="s">
        <v>43</v>
      </c>
      <c r="E63" s="18">
        <v>100</v>
      </c>
    </row>
    <row r="64" spans="1:5" x14ac:dyDescent="0.35">
      <c r="C64" t="s">
        <v>786</v>
      </c>
      <c r="D64" t="s">
        <v>416</v>
      </c>
      <c r="E64" s="18">
        <v>10369.5</v>
      </c>
    </row>
    <row r="65" spans="1:5" x14ac:dyDescent="0.35">
      <c r="B65" s="58">
        <v>44697</v>
      </c>
      <c r="C65" t="s">
        <v>788</v>
      </c>
      <c r="D65" t="s">
        <v>20</v>
      </c>
      <c r="E65" s="18">
        <v>7336</v>
      </c>
    </row>
    <row r="66" spans="1:5" x14ac:dyDescent="0.35">
      <c r="B66" s="58">
        <v>44699</v>
      </c>
      <c r="C66" t="s">
        <v>789</v>
      </c>
      <c r="D66" t="s">
        <v>416</v>
      </c>
      <c r="E66" s="18">
        <v>8417</v>
      </c>
    </row>
    <row r="67" spans="1:5" x14ac:dyDescent="0.35">
      <c r="B67" s="58">
        <v>44700</v>
      </c>
      <c r="C67" t="s">
        <v>790</v>
      </c>
      <c r="D67" t="s">
        <v>499</v>
      </c>
      <c r="E67" s="18">
        <v>3484</v>
      </c>
    </row>
    <row r="68" spans="1:5" x14ac:dyDescent="0.35">
      <c r="B68" s="58">
        <v>44701</v>
      </c>
      <c r="C68" t="s">
        <v>792</v>
      </c>
      <c r="D68" t="s">
        <v>416</v>
      </c>
      <c r="E68" s="18">
        <v>13110</v>
      </c>
    </row>
    <row r="69" spans="1:5" x14ac:dyDescent="0.35">
      <c r="B69" s="58">
        <v>44702</v>
      </c>
      <c r="C69" t="s">
        <v>797</v>
      </c>
      <c r="D69" t="s">
        <v>793</v>
      </c>
      <c r="E69" s="18">
        <v>1239.5999999999999</v>
      </c>
    </row>
    <row r="70" spans="1:5" x14ac:dyDescent="0.35">
      <c r="C70" t="s">
        <v>798</v>
      </c>
      <c r="D70" t="s">
        <v>416</v>
      </c>
      <c r="E70" s="18">
        <v>13110</v>
      </c>
    </row>
    <row r="71" spans="1:5" x14ac:dyDescent="0.35">
      <c r="B71" s="58">
        <v>44704</v>
      </c>
      <c r="C71" t="s">
        <v>799</v>
      </c>
      <c r="D71" t="s">
        <v>64</v>
      </c>
      <c r="E71" s="18">
        <v>14715</v>
      </c>
    </row>
    <row r="72" spans="1:5" x14ac:dyDescent="0.35">
      <c r="C72" t="s">
        <v>802</v>
      </c>
      <c r="D72" t="s">
        <v>416</v>
      </c>
      <c r="E72" s="18">
        <v>6750</v>
      </c>
    </row>
    <row r="73" spans="1:5" x14ac:dyDescent="0.35">
      <c r="C73" t="s">
        <v>803</v>
      </c>
      <c r="D73" t="s">
        <v>407</v>
      </c>
      <c r="E73" s="18">
        <v>6201.1</v>
      </c>
    </row>
    <row r="74" spans="1:5" x14ac:dyDescent="0.35">
      <c r="B74" s="58">
        <v>44705</v>
      </c>
      <c r="C74" t="s">
        <v>804</v>
      </c>
      <c r="D74" t="s">
        <v>23</v>
      </c>
      <c r="E74" s="18">
        <v>10120</v>
      </c>
    </row>
    <row r="75" spans="1:5" x14ac:dyDescent="0.35">
      <c r="B75" s="58">
        <v>44706</v>
      </c>
      <c r="C75" t="s">
        <v>805</v>
      </c>
      <c r="D75" t="s">
        <v>416</v>
      </c>
      <c r="E75" s="18">
        <v>14068</v>
      </c>
    </row>
    <row r="76" spans="1:5" x14ac:dyDescent="0.35">
      <c r="B76" s="58">
        <v>44709</v>
      </c>
      <c r="C76" t="s">
        <v>806</v>
      </c>
      <c r="D76" t="s">
        <v>499</v>
      </c>
      <c r="E76" s="18">
        <v>3241</v>
      </c>
    </row>
    <row r="77" spans="1:5" x14ac:dyDescent="0.35">
      <c r="A77" s="59" t="s">
        <v>336</v>
      </c>
      <c r="B77" s="59"/>
      <c r="C77" s="59"/>
      <c r="D77" s="59"/>
      <c r="E77" s="104">
        <v>161862.6</v>
      </c>
    </row>
    <row r="78" spans="1:5" x14ac:dyDescent="0.35">
      <c r="A78">
        <v>6</v>
      </c>
      <c r="B78" s="58">
        <v>44714</v>
      </c>
      <c r="C78" t="s">
        <v>835</v>
      </c>
      <c r="D78" t="s">
        <v>416</v>
      </c>
      <c r="E78" s="18">
        <v>12427</v>
      </c>
    </row>
    <row r="79" spans="1:5" x14ac:dyDescent="0.35">
      <c r="B79" s="58">
        <v>44715</v>
      </c>
      <c r="C79" t="s">
        <v>836</v>
      </c>
      <c r="D79" t="s">
        <v>646</v>
      </c>
      <c r="E79" s="18">
        <v>2112</v>
      </c>
    </row>
    <row r="80" spans="1:5" x14ac:dyDescent="0.35">
      <c r="B80" s="58">
        <v>44716</v>
      </c>
      <c r="C80" t="s">
        <v>837</v>
      </c>
      <c r="D80" t="s">
        <v>416</v>
      </c>
      <c r="E80" s="18">
        <v>9000</v>
      </c>
    </row>
    <row r="81" spans="1:5" x14ac:dyDescent="0.35">
      <c r="B81" s="58">
        <v>44719</v>
      </c>
      <c r="C81" t="s">
        <v>838</v>
      </c>
      <c r="D81" t="s">
        <v>7</v>
      </c>
      <c r="E81" s="18">
        <v>2356</v>
      </c>
    </row>
    <row r="82" spans="1:5" x14ac:dyDescent="0.35">
      <c r="B82" s="58">
        <v>44721</v>
      </c>
      <c r="C82" t="s">
        <v>840</v>
      </c>
      <c r="D82" t="s">
        <v>64</v>
      </c>
      <c r="E82" s="18">
        <v>12690</v>
      </c>
    </row>
    <row r="83" spans="1:5" x14ac:dyDescent="0.35">
      <c r="C83" t="s">
        <v>841</v>
      </c>
      <c r="D83" t="s">
        <v>646</v>
      </c>
      <c r="E83" s="18">
        <v>2112</v>
      </c>
    </row>
    <row r="84" spans="1:5" x14ac:dyDescent="0.35">
      <c r="B84" s="58">
        <v>44722</v>
      </c>
      <c r="C84" t="s">
        <v>842</v>
      </c>
      <c r="D84" t="s">
        <v>499</v>
      </c>
      <c r="E84" s="18">
        <v>2746</v>
      </c>
    </row>
    <row r="85" spans="1:5" x14ac:dyDescent="0.35">
      <c r="B85" s="58">
        <v>44723</v>
      </c>
      <c r="C85" t="s">
        <v>843</v>
      </c>
      <c r="D85" t="s">
        <v>416</v>
      </c>
      <c r="E85" s="18">
        <v>4950</v>
      </c>
    </row>
    <row r="86" spans="1:5" x14ac:dyDescent="0.35">
      <c r="B86" s="58">
        <v>44725</v>
      </c>
      <c r="C86" t="s">
        <v>844</v>
      </c>
      <c r="D86" t="s">
        <v>674</v>
      </c>
      <c r="E86" s="18">
        <v>2158</v>
      </c>
    </row>
    <row r="87" spans="1:5" x14ac:dyDescent="0.35">
      <c r="B87" s="58">
        <v>44726</v>
      </c>
      <c r="C87" t="s">
        <v>845</v>
      </c>
      <c r="D87" t="s">
        <v>60</v>
      </c>
      <c r="E87" s="18">
        <v>3960</v>
      </c>
    </row>
    <row r="88" spans="1:5" x14ac:dyDescent="0.35">
      <c r="C88" t="s">
        <v>846</v>
      </c>
      <c r="D88" t="s">
        <v>7</v>
      </c>
      <c r="E88" s="18">
        <v>3232</v>
      </c>
    </row>
    <row r="89" spans="1:5" x14ac:dyDescent="0.35">
      <c r="B89" s="58">
        <v>44730</v>
      </c>
      <c r="C89" t="s">
        <v>851</v>
      </c>
      <c r="D89" t="s">
        <v>416</v>
      </c>
      <c r="E89" s="18">
        <v>4431.5</v>
      </c>
    </row>
    <row r="90" spans="1:5" x14ac:dyDescent="0.35">
      <c r="B90" s="58">
        <v>44732</v>
      </c>
      <c r="C90" t="s">
        <v>852</v>
      </c>
      <c r="D90" t="s">
        <v>43</v>
      </c>
      <c r="E90" s="18">
        <v>2068</v>
      </c>
    </row>
    <row r="91" spans="1:5" x14ac:dyDescent="0.35">
      <c r="B91" s="58">
        <v>44736</v>
      </c>
      <c r="C91" t="s">
        <v>853</v>
      </c>
      <c r="D91" t="s">
        <v>499</v>
      </c>
      <c r="E91" s="18">
        <v>3374.5</v>
      </c>
    </row>
    <row r="92" spans="1:5" x14ac:dyDescent="0.35">
      <c r="C92" t="s">
        <v>854</v>
      </c>
      <c r="D92" t="s">
        <v>416</v>
      </c>
      <c r="E92" s="18">
        <v>5889</v>
      </c>
    </row>
    <row r="93" spans="1:5" x14ac:dyDescent="0.35">
      <c r="B93" s="58">
        <v>44740</v>
      </c>
      <c r="C93" t="s">
        <v>855</v>
      </c>
      <c r="D93" t="s">
        <v>407</v>
      </c>
      <c r="E93" s="18">
        <v>6223.6</v>
      </c>
    </row>
    <row r="94" spans="1:5" x14ac:dyDescent="0.35">
      <c r="B94" s="58">
        <v>44741</v>
      </c>
      <c r="C94" t="s">
        <v>856</v>
      </c>
      <c r="D94" t="s">
        <v>64</v>
      </c>
      <c r="E94" s="18">
        <v>18515</v>
      </c>
    </row>
    <row r="95" spans="1:5" x14ac:dyDescent="0.35">
      <c r="A95" s="59" t="s">
        <v>145</v>
      </c>
      <c r="B95" s="59"/>
      <c r="C95" s="59"/>
      <c r="D95" s="59"/>
      <c r="E95" s="104">
        <v>98244.6</v>
      </c>
    </row>
    <row r="96" spans="1:5" x14ac:dyDescent="0.35">
      <c r="A96">
        <v>7</v>
      </c>
      <c r="B96" s="58">
        <v>44743</v>
      </c>
      <c r="C96" t="s">
        <v>865</v>
      </c>
      <c r="D96" t="s">
        <v>60</v>
      </c>
      <c r="E96" s="18">
        <v>1539</v>
      </c>
    </row>
    <row r="97" spans="1:5" x14ac:dyDescent="0.35">
      <c r="B97" s="58">
        <v>44754</v>
      </c>
      <c r="C97" t="s">
        <v>866</v>
      </c>
      <c r="D97" t="s">
        <v>407</v>
      </c>
      <c r="E97" s="18">
        <v>5183.6000000000004</v>
      </c>
    </row>
    <row r="98" spans="1:5" x14ac:dyDescent="0.35">
      <c r="B98" s="58">
        <v>44756</v>
      </c>
      <c r="C98" t="s">
        <v>867</v>
      </c>
      <c r="D98" t="s">
        <v>416</v>
      </c>
      <c r="E98" s="18">
        <v>12855.5</v>
      </c>
    </row>
    <row r="99" spans="1:5" x14ac:dyDescent="0.35">
      <c r="C99" t="s">
        <v>870</v>
      </c>
      <c r="D99" t="s">
        <v>868</v>
      </c>
      <c r="E99" s="18">
        <v>8568.2000000000007</v>
      </c>
    </row>
    <row r="100" spans="1:5" x14ac:dyDescent="0.35">
      <c r="B100" s="58">
        <v>44760</v>
      </c>
      <c r="C100" t="s">
        <v>875</v>
      </c>
      <c r="D100" t="s">
        <v>416</v>
      </c>
      <c r="E100" s="18">
        <v>9153</v>
      </c>
    </row>
    <row r="101" spans="1:5" x14ac:dyDescent="0.35">
      <c r="B101" s="58">
        <v>44762</v>
      </c>
      <c r="C101" t="s">
        <v>876</v>
      </c>
      <c r="D101" t="s">
        <v>416</v>
      </c>
      <c r="E101" s="18">
        <v>925.5</v>
      </c>
    </row>
    <row r="102" spans="1:5" x14ac:dyDescent="0.35">
      <c r="B102" s="58">
        <v>44765</v>
      </c>
      <c r="C102" t="s">
        <v>877</v>
      </c>
      <c r="D102" t="s">
        <v>416</v>
      </c>
      <c r="E102" s="18">
        <v>6625</v>
      </c>
    </row>
    <row r="103" spans="1:5" x14ac:dyDescent="0.35">
      <c r="C103" t="s">
        <v>878</v>
      </c>
      <c r="D103" t="s">
        <v>7</v>
      </c>
      <c r="E103" s="18">
        <v>4092</v>
      </c>
    </row>
    <row r="104" spans="1:5" x14ac:dyDescent="0.35">
      <c r="B104" s="58">
        <v>44768</v>
      </c>
      <c r="C104" t="s">
        <v>879</v>
      </c>
      <c r="D104" t="s">
        <v>64</v>
      </c>
      <c r="E104" s="18">
        <v>13445</v>
      </c>
    </row>
    <row r="105" spans="1:5" x14ac:dyDescent="0.35">
      <c r="B105" s="58">
        <v>44771</v>
      </c>
      <c r="C105" t="s">
        <v>880</v>
      </c>
      <c r="D105" t="s">
        <v>499</v>
      </c>
      <c r="E105" s="18">
        <v>2180</v>
      </c>
    </row>
    <row r="106" spans="1:5" x14ac:dyDescent="0.35">
      <c r="C106" t="s">
        <v>882</v>
      </c>
      <c r="D106" t="s">
        <v>60</v>
      </c>
      <c r="E106" s="18">
        <v>4596.5</v>
      </c>
    </row>
    <row r="107" spans="1:5" x14ac:dyDescent="0.35">
      <c r="A107" s="59" t="s">
        <v>146</v>
      </c>
      <c r="B107" s="59"/>
      <c r="C107" s="59"/>
      <c r="D107" s="59"/>
      <c r="E107" s="104">
        <v>69163.3</v>
      </c>
    </row>
    <row r="108" spans="1:5" x14ac:dyDescent="0.35">
      <c r="A108">
        <v>8</v>
      </c>
      <c r="B108" s="58">
        <v>44777</v>
      </c>
      <c r="C108" t="s">
        <v>900</v>
      </c>
      <c r="D108" t="s">
        <v>868</v>
      </c>
      <c r="E108" s="18">
        <v>12643.199999999999</v>
      </c>
    </row>
    <row r="109" spans="1:5" x14ac:dyDescent="0.35">
      <c r="B109" s="58">
        <v>44779</v>
      </c>
      <c r="C109" t="s">
        <v>904</v>
      </c>
      <c r="D109" t="s">
        <v>416</v>
      </c>
      <c r="E109" s="18">
        <v>5268.6</v>
      </c>
    </row>
    <row r="110" spans="1:5" x14ac:dyDescent="0.35">
      <c r="C110" t="s">
        <v>906</v>
      </c>
      <c r="D110" t="s">
        <v>7</v>
      </c>
      <c r="E110" s="18">
        <v>864</v>
      </c>
    </row>
    <row r="111" spans="1:5" x14ac:dyDescent="0.35">
      <c r="B111" s="58">
        <v>44782</v>
      </c>
      <c r="C111" t="s">
        <v>907</v>
      </c>
      <c r="D111" t="s">
        <v>793</v>
      </c>
      <c r="E111" s="18">
        <v>2068</v>
      </c>
    </row>
    <row r="112" spans="1:5" x14ac:dyDescent="0.35">
      <c r="B112" s="58">
        <v>44785</v>
      </c>
      <c r="C112" t="s">
        <v>908</v>
      </c>
      <c r="D112" t="s">
        <v>416</v>
      </c>
      <c r="E112" s="18">
        <v>4312.5</v>
      </c>
    </row>
    <row r="113" spans="1:5" x14ac:dyDescent="0.35">
      <c r="B113" s="58">
        <v>44788</v>
      </c>
      <c r="C113" t="s">
        <v>909</v>
      </c>
      <c r="D113" t="s">
        <v>1053</v>
      </c>
      <c r="E113" s="18">
        <v>0</v>
      </c>
    </row>
    <row r="114" spans="1:5" x14ac:dyDescent="0.35">
      <c r="C114" t="s">
        <v>911</v>
      </c>
      <c r="D114" t="s">
        <v>23</v>
      </c>
      <c r="E114" s="18">
        <v>16536.7</v>
      </c>
    </row>
    <row r="115" spans="1:5" x14ac:dyDescent="0.35">
      <c r="C115" t="s">
        <v>915</v>
      </c>
      <c r="D115" t="s">
        <v>20</v>
      </c>
      <c r="E115" s="18">
        <v>7521</v>
      </c>
    </row>
    <row r="116" spans="1:5" x14ac:dyDescent="0.35">
      <c r="B116" s="58">
        <v>44789</v>
      </c>
      <c r="C116" t="s">
        <v>916</v>
      </c>
      <c r="D116" t="s">
        <v>499</v>
      </c>
      <c r="E116" s="18">
        <v>3459</v>
      </c>
    </row>
    <row r="117" spans="1:5" x14ac:dyDescent="0.35">
      <c r="B117" s="58">
        <v>44796</v>
      </c>
      <c r="C117" t="s">
        <v>918</v>
      </c>
      <c r="D117" t="s">
        <v>868</v>
      </c>
      <c r="E117" s="18">
        <v>5840</v>
      </c>
    </row>
    <row r="118" spans="1:5" x14ac:dyDescent="0.35">
      <c r="C118" t="s">
        <v>919</v>
      </c>
      <c r="D118" t="s">
        <v>416</v>
      </c>
      <c r="E118" s="18">
        <v>6838.5</v>
      </c>
    </row>
    <row r="119" spans="1:5" x14ac:dyDescent="0.35">
      <c r="C119" t="s">
        <v>920</v>
      </c>
      <c r="D119" t="s">
        <v>60</v>
      </c>
      <c r="E119" s="18">
        <v>762</v>
      </c>
    </row>
    <row r="120" spans="1:5" x14ac:dyDescent="0.35">
      <c r="B120" s="58">
        <v>44798</v>
      </c>
      <c r="C120" t="s">
        <v>921</v>
      </c>
      <c r="D120" t="s">
        <v>64</v>
      </c>
      <c r="E120" s="18">
        <v>15671</v>
      </c>
    </row>
    <row r="121" spans="1:5" x14ac:dyDescent="0.35">
      <c r="C121" t="s">
        <v>923</v>
      </c>
      <c r="D121" t="s">
        <v>868</v>
      </c>
      <c r="E121" s="18">
        <v>6006</v>
      </c>
    </row>
    <row r="122" spans="1:5" x14ac:dyDescent="0.35">
      <c r="C122" t="s">
        <v>924</v>
      </c>
      <c r="D122" t="s">
        <v>407</v>
      </c>
      <c r="E122" s="18">
        <v>5886.8</v>
      </c>
    </row>
    <row r="123" spans="1:5" x14ac:dyDescent="0.35">
      <c r="B123" s="58">
        <v>44799</v>
      </c>
      <c r="C123" t="s">
        <v>924</v>
      </c>
      <c r="D123" t="s">
        <v>407</v>
      </c>
      <c r="E123" s="18">
        <v>250</v>
      </c>
    </row>
    <row r="124" spans="1:5" x14ac:dyDescent="0.35">
      <c r="A124" s="59" t="s">
        <v>147</v>
      </c>
      <c r="B124" s="59"/>
      <c r="C124" s="59"/>
      <c r="D124" s="59"/>
      <c r="E124" s="104">
        <v>93927.3</v>
      </c>
    </row>
    <row r="125" spans="1:5" x14ac:dyDescent="0.35">
      <c r="A125">
        <v>9</v>
      </c>
      <c r="B125" t="s">
        <v>935</v>
      </c>
      <c r="C125" t="s">
        <v>934</v>
      </c>
      <c r="D125" t="s">
        <v>60</v>
      </c>
      <c r="E125" s="18">
        <v>3784</v>
      </c>
    </row>
    <row r="126" spans="1:5" x14ac:dyDescent="0.35">
      <c r="B126" s="58">
        <v>44806</v>
      </c>
      <c r="C126" t="s">
        <v>933</v>
      </c>
      <c r="D126" t="s">
        <v>416</v>
      </c>
      <c r="E126" s="18">
        <v>9343.9</v>
      </c>
    </row>
    <row r="127" spans="1:5" x14ac:dyDescent="0.35">
      <c r="B127" s="58">
        <v>44810</v>
      </c>
      <c r="C127" t="s">
        <v>936</v>
      </c>
      <c r="D127" t="s">
        <v>416</v>
      </c>
      <c r="E127" s="18">
        <v>11453.6</v>
      </c>
    </row>
    <row r="128" spans="1:5" x14ac:dyDescent="0.35">
      <c r="B128" s="58">
        <v>44813</v>
      </c>
      <c r="C128" t="s">
        <v>939</v>
      </c>
      <c r="D128" t="s">
        <v>967</v>
      </c>
      <c r="E128" s="18">
        <v>2452</v>
      </c>
    </row>
    <row r="129" spans="1:5" x14ac:dyDescent="0.35">
      <c r="C129" t="s">
        <v>940</v>
      </c>
      <c r="D129" t="s">
        <v>416</v>
      </c>
      <c r="E129" s="18">
        <v>1914</v>
      </c>
    </row>
    <row r="130" spans="1:5" x14ac:dyDescent="0.35">
      <c r="C130" t="s">
        <v>941</v>
      </c>
      <c r="D130" t="s">
        <v>499</v>
      </c>
      <c r="E130" s="18">
        <v>2251</v>
      </c>
    </row>
    <row r="131" spans="1:5" x14ac:dyDescent="0.35">
      <c r="B131" s="58">
        <v>44817</v>
      </c>
      <c r="C131" t="s">
        <v>942</v>
      </c>
      <c r="D131" t="s">
        <v>416</v>
      </c>
      <c r="E131" s="18">
        <v>13163</v>
      </c>
    </row>
    <row r="132" spans="1:5" x14ac:dyDescent="0.35">
      <c r="C132" t="s">
        <v>943</v>
      </c>
      <c r="D132" t="s">
        <v>416</v>
      </c>
      <c r="E132" s="18">
        <v>11823</v>
      </c>
    </row>
    <row r="133" spans="1:5" x14ac:dyDescent="0.35">
      <c r="B133" s="58">
        <v>44818</v>
      </c>
      <c r="C133" t="s">
        <v>945</v>
      </c>
      <c r="D133" t="s">
        <v>7</v>
      </c>
      <c r="E133" s="18">
        <v>1840</v>
      </c>
    </row>
    <row r="134" spans="1:5" x14ac:dyDescent="0.35">
      <c r="B134" s="58">
        <v>44819</v>
      </c>
      <c r="C134" t="s">
        <v>946</v>
      </c>
      <c r="D134" t="s">
        <v>499</v>
      </c>
      <c r="E134" s="18">
        <v>3655.7</v>
      </c>
    </row>
    <row r="135" spans="1:5" x14ac:dyDescent="0.35">
      <c r="B135" s="58">
        <v>44827</v>
      </c>
      <c r="C135" t="s">
        <v>952</v>
      </c>
      <c r="D135" t="s">
        <v>407</v>
      </c>
      <c r="E135" s="18">
        <v>3546.1</v>
      </c>
    </row>
    <row r="136" spans="1:5" x14ac:dyDescent="0.35">
      <c r="B136" s="58">
        <v>44828</v>
      </c>
      <c r="C136" t="s">
        <v>956</v>
      </c>
      <c r="D136" t="s">
        <v>64</v>
      </c>
      <c r="E136" s="18">
        <v>11757.5</v>
      </c>
    </row>
    <row r="137" spans="1:5" x14ac:dyDescent="0.35">
      <c r="B137" s="58">
        <v>44830</v>
      </c>
      <c r="C137" t="s">
        <v>959</v>
      </c>
      <c r="D137" t="s">
        <v>499</v>
      </c>
      <c r="E137" s="18">
        <v>3595.6</v>
      </c>
    </row>
    <row r="138" spans="1:5" x14ac:dyDescent="0.35">
      <c r="C138" t="s">
        <v>961</v>
      </c>
      <c r="D138" t="s">
        <v>646</v>
      </c>
      <c r="E138" s="18">
        <v>2968.8</v>
      </c>
    </row>
    <row r="139" spans="1:5" x14ac:dyDescent="0.35">
      <c r="C139" t="s">
        <v>962</v>
      </c>
      <c r="D139" t="s">
        <v>646</v>
      </c>
      <c r="E139" s="18">
        <v>840</v>
      </c>
    </row>
    <row r="140" spans="1:5" x14ac:dyDescent="0.35">
      <c r="B140" s="58">
        <v>44832</v>
      </c>
      <c r="C140" t="s">
        <v>964</v>
      </c>
      <c r="D140" t="s">
        <v>868</v>
      </c>
      <c r="E140" s="18">
        <v>11266.8</v>
      </c>
    </row>
    <row r="141" spans="1:5" x14ac:dyDescent="0.35">
      <c r="C141" t="s">
        <v>965</v>
      </c>
      <c r="D141" t="s">
        <v>967</v>
      </c>
      <c r="E141" s="18">
        <v>1995.5</v>
      </c>
    </row>
    <row r="142" spans="1:5" x14ac:dyDescent="0.35">
      <c r="A142" s="59" t="s">
        <v>148</v>
      </c>
      <c r="B142" s="59"/>
      <c r="C142" s="59"/>
      <c r="D142" s="59"/>
      <c r="E142" s="104">
        <v>97650.5</v>
      </c>
    </row>
    <row r="143" spans="1:5" x14ac:dyDescent="0.35">
      <c r="A143">
        <v>10</v>
      </c>
      <c r="B143" t="s">
        <v>1003</v>
      </c>
      <c r="C143" t="s">
        <v>1002</v>
      </c>
      <c r="D143" t="s">
        <v>499</v>
      </c>
      <c r="E143" s="18">
        <v>2636.5</v>
      </c>
    </row>
    <row r="144" spans="1:5" x14ac:dyDescent="0.35">
      <c r="B144" t="s">
        <v>1001</v>
      </c>
      <c r="C144" t="s">
        <v>996</v>
      </c>
      <c r="D144" t="s">
        <v>416</v>
      </c>
      <c r="E144" s="18">
        <v>48172.5</v>
      </c>
    </row>
    <row r="145" spans="2:5" x14ac:dyDescent="0.35">
      <c r="B145" s="58">
        <v>44835</v>
      </c>
      <c r="C145" t="s">
        <v>995</v>
      </c>
      <c r="D145" t="s">
        <v>64</v>
      </c>
      <c r="E145" s="18">
        <v>13065</v>
      </c>
    </row>
    <row r="146" spans="2:5" x14ac:dyDescent="0.35">
      <c r="B146" s="58">
        <v>44836</v>
      </c>
      <c r="C146" t="s">
        <v>1004</v>
      </c>
      <c r="D146" t="s">
        <v>20</v>
      </c>
      <c r="E146" s="18">
        <v>2849</v>
      </c>
    </row>
    <row r="147" spans="2:5" x14ac:dyDescent="0.35">
      <c r="C147" t="s">
        <v>1005</v>
      </c>
      <c r="D147" t="s">
        <v>20</v>
      </c>
      <c r="E147" s="18">
        <v>4048</v>
      </c>
    </row>
    <row r="148" spans="2:5" x14ac:dyDescent="0.35">
      <c r="B148" s="58">
        <v>44845</v>
      </c>
      <c r="C148" t="s">
        <v>1006</v>
      </c>
      <c r="D148" t="s">
        <v>43</v>
      </c>
      <c r="E148" s="18">
        <v>2237</v>
      </c>
    </row>
    <row r="149" spans="2:5" x14ac:dyDescent="0.35">
      <c r="C149" t="s">
        <v>1007</v>
      </c>
      <c r="D149" t="s">
        <v>407</v>
      </c>
      <c r="E149" s="18">
        <v>3137.3</v>
      </c>
    </row>
    <row r="150" spans="2:5" x14ac:dyDescent="0.35">
      <c r="B150" s="58">
        <v>44847</v>
      </c>
      <c r="C150" t="s">
        <v>1008</v>
      </c>
      <c r="D150" t="s">
        <v>416</v>
      </c>
      <c r="E150" s="18">
        <v>10166.299999999999</v>
      </c>
    </row>
    <row r="151" spans="2:5" x14ac:dyDescent="0.35">
      <c r="C151" t="s">
        <v>1009</v>
      </c>
      <c r="D151" t="s">
        <v>499</v>
      </c>
      <c r="E151" s="18">
        <v>2570</v>
      </c>
    </row>
    <row r="152" spans="2:5" x14ac:dyDescent="0.35">
      <c r="B152" s="58">
        <v>44849</v>
      </c>
      <c r="C152" t="s">
        <v>1010</v>
      </c>
      <c r="D152" t="s">
        <v>64</v>
      </c>
      <c r="E152" s="18">
        <v>11480</v>
      </c>
    </row>
    <row r="153" spans="2:5" x14ac:dyDescent="0.35">
      <c r="B153" s="58">
        <v>44851</v>
      </c>
      <c r="C153" t="s">
        <v>1013</v>
      </c>
      <c r="D153" t="s">
        <v>793</v>
      </c>
      <c r="E153" s="18">
        <v>3600</v>
      </c>
    </row>
    <row r="154" spans="2:5" x14ac:dyDescent="0.35">
      <c r="C154" t="s">
        <v>1014</v>
      </c>
      <c r="D154" t="s">
        <v>64</v>
      </c>
      <c r="E154" s="18">
        <v>395</v>
      </c>
    </row>
    <row r="155" spans="2:5" x14ac:dyDescent="0.35">
      <c r="B155" s="58">
        <v>44852</v>
      </c>
      <c r="C155" t="s">
        <v>1015</v>
      </c>
      <c r="D155" t="s">
        <v>60</v>
      </c>
      <c r="E155" s="18">
        <v>1960.2</v>
      </c>
    </row>
    <row r="156" spans="2:5" x14ac:dyDescent="0.35">
      <c r="B156" s="58">
        <v>44854</v>
      </c>
      <c r="C156" t="s">
        <v>1017</v>
      </c>
      <c r="D156" t="s">
        <v>23</v>
      </c>
      <c r="E156" s="18">
        <v>15677.2</v>
      </c>
    </row>
    <row r="157" spans="2:5" x14ac:dyDescent="0.35">
      <c r="B157" s="58">
        <v>44855</v>
      </c>
      <c r="C157" t="s">
        <v>1018</v>
      </c>
      <c r="D157" t="s">
        <v>7</v>
      </c>
      <c r="E157" s="18">
        <v>3004</v>
      </c>
    </row>
    <row r="158" spans="2:5" x14ac:dyDescent="0.35">
      <c r="B158" s="58">
        <v>44856</v>
      </c>
      <c r="C158" t="s">
        <v>1019</v>
      </c>
      <c r="D158" t="s">
        <v>416</v>
      </c>
      <c r="E158" s="18">
        <v>7590.5</v>
      </c>
    </row>
    <row r="159" spans="2:5" x14ac:dyDescent="0.35">
      <c r="C159" t="s">
        <v>1020</v>
      </c>
      <c r="D159" t="s">
        <v>499</v>
      </c>
      <c r="E159" s="18">
        <v>2837</v>
      </c>
    </row>
    <row r="160" spans="2:5" x14ac:dyDescent="0.35">
      <c r="B160" s="58">
        <v>44861</v>
      </c>
      <c r="C160" t="s">
        <v>1021</v>
      </c>
      <c r="D160" t="s">
        <v>416</v>
      </c>
      <c r="E160" s="18">
        <v>250</v>
      </c>
    </row>
    <row r="161" spans="1:5" x14ac:dyDescent="0.35">
      <c r="B161" s="58">
        <v>44865</v>
      </c>
      <c r="C161" t="s">
        <v>1023</v>
      </c>
      <c r="D161" t="s">
        <v>416</v>
      </c>
      <c r="E161" s="18">
        <v>47685</v>
      </c>
    </row>
    <row r="162" spans="1:5" x14ac:dyDescent="0.35">
      <c r="C162" t="s">
        <v>1024</v>
      </c>
      <c r="D162" t="s">
        <v>499</v>
      </c>
      <c r="E162" s="18">
        <v>3095</v>
      </c>
    </row>
    <row r="163" spans="1:5" x14ac:dyDescent="0.35">
      <c r="A163" s="59" t="s">
        <v>149</v>
      </c>
      <c r="B163" s="59"/>
      <c r="C163" s="59"/>
      <c r="D163" s="59"/>
      <c r="E163" s="104">
        <v>186455.5</v>
      </c>
    </row>
    <row r="164" spans="1:5" x14ac:dyDescent="0.35">
      <c r="A164">
        <v>11</v>
      </c>
      <c r="B164" t="s">
        <v>1078</v>
      </c>
      <c r="C164" t="s">
        <v>1076</v>
      </c>
      <c r="D164" t="s">
        <v>407</v>
      </c>
      <c r="E164" s="18">
        <v>105</v>
      </c>
    </row>
    <row r="165" spans="1:5" x14ac:dyDescent="0.35">
      <c r="B165" t="s">
        <v>1079</v>
      </c>
      <c r="C165" t="s">
        <v>1077</v>
      </c>
      <c r="D165" t="s">
        <v>7</v>
      </c>
      <c r="E165" s="18">
        <v>1936</v>
      </c>
    </row>
    <row r="166" spans="1:5" x14ac:dyDescent="0.35">
      <c r="C166" t="s">
        <v>1080</v>
      </c>
      <c r="D166" t="s">
        <v>1060</v>
      </c>
      <c r="E166" s="18">
        <v>780</v>
      </c>
    </row>
    <row r="167" spans="1:5" x14ac:dyDescent="0.35">
      <c r="C167" t="s">
        <v>1084</v>
      </c>
      <c r="D167" t="s">
        <v>416</v>
      </c>
      <c r="E167" s="18">
        <v>17236.599999999999</v>
      </c>
    </row>
    <row r="168" spans="1:5" x14ac:dyDescent="0.35">
      <c r="B168" s="58">
        <v>44866</v>
      </c>
      <c r="C168" t="s">
        <v>1055</v>
      </c>
      <c r="D168" t="s">
        <v>23</v>
      </c>
      <c r="E168" s="18">
        <v>10824</v>
      </c>
    </row>
    <row r="169" spans="1:5" x14ac:dyDescent="0.35">
      <c r="C169" t="s">
        <v>1056</v>
      </c>
      <c r="D169" t="s">
        <v>64</v>
      </c>
      <c r="E169" s="18">
        <v>11260</v>
      </c>
    </row>
    <row r="170" spans="1:5" x14ac:dyDescent="0.35">
      <c r="B170" s="58">
        <v>44868</v>
      </c>
      <c r="C170" t="s">
        <v>1057</v>
      </c>
      <c r="D170" t="s">
        <v>60</v>
      </c>
      <c r="E170" s="18">
        <v>4482.8</v>
      </c>
    </row>
    <row r="171" spans="1:5" x14ac:dyDescent="0.35">
      <c r="B171" s="58">
        <v>44869</v>
      </c>
      <c r="C171" t="s">
        <v>1059</v>
      </c>
      <c r="D171" t="s">
        <v>416</v>
      </c>
      <c r="E171" s="18">
        <v>403.8</v>
      </c>
    </row>
    <row r="172" spans="1:5" x14ac:dyDescent="0.35">
      <c r="B172" s="58">
        <v>44870</v>
      </c>
      <c r="C172" t="s">
        <v>1062</v>
      </c>
      <c r="D172" t="s">
        <v>1060</v>
      </c>
      <c r="E172" s="18">
        <v>892.6</v>
      </c>
    </row>
    <row r="173" spans="1:5" x14ac:dyDescent="0.35">
      <c r="B173" s="58">
        <v>44872</v>
      </c>
      <c r="C173" t="s">
        <v>1064</v>
      </c>
      <c r="D173" t="s">
        <v>646</v>
      </c>
      <c r="E173" s="18">
        <v>1316</v>
      </c>
    </row>
    <row r="174" spans="1:5" x14ac:dyDescent="0.35">
      <c r="B174" s="58">
        <v>44873</v>
      </c>
      <c r="C174" t="s">
        <v>1071</v>
      </c>
      <c r="D174" t="s">
        <v>1066</v>
      </c>
      <c r="E174" s="18">
        <v>4373</v>
      </c>
    </row>
    <row r="175" spans="1:5" x14ac:dyDescent="0.35">
      <c r="B175" s="58">
        <v>44874</v>
      </c>
      <c r="C175" t="s">
        <v>1072</v>
      </c>
      <c r="D175" t="s">
        <v>499</v>
      </c>
      <c r="E175" s="18">
        <v>3094</v>
      </c>
    </row>
    <row r="176" spans="1:5" x14ac:dyDescent="0.35">
      <c r="B176" s="58">
        <v>44876</v>
      </c>
      <c r="C176" t="s">
        <v>1073</v>
      </c>
      <c r="D176" t="s">
        <v>416</v>
      </c>
      <c r="E176" s="18">
        <v>14886.5</v>
      </c>
    </row>
    <row r="177" spans="1:5" x14ac:dyDescent="0.35">
      <c r="B177" s="58">
        <v>44879</v>
      </c>
      <c r="C177" t="s">
        <v>1074</v>
      </c>
      <c r="D177" t="s">
        <v>868</v>
      </c>
      <c r="E177" s="18">
        <v>14564.6</v>
      </c>
    </row>
    <row r="178" spans="1:5" x14ac:dyDescent="0.35">
      <c r="B178" s="58">
        <v>44880</v>
      </c>
      <c r="C178" t="s">
        <v>1075</v>
      </c>
      <c r="D178" t="s">
        <v>407</v>
      </c>
      <c r="E178" s="18">
        <v>5283.2</v>
      </c>
    </row>
    <row r="179" spans="1:5" x14ac:dyDescent="0.35">
      <c r="B179" s="58">
        <v>44894</v>
      </c>
      <c r="C179" t="s">
        <v>1100</v>
      </c>
      <c r="D179" t="s">
        <v>20</v>
      </c>
      <c r="E179" s="18">
        <v>7219</v>
      </c>
    </row>
    <row r="180" spans="1:5" x14ac:dyDescent="0.35">
      <c r="C180" t="s">
        <v>1101</v>
      </c>
      <c r="D180" t="s">
        <v>64</v>
      </c>
      <c r="E180" s="18">
        <v>11410.5</v>
      </c>
    </row>
    <row r="181" spans="1:5" x14ac:dyDescent="0.35">
      <c r="B181" s="58">
        <v>44895</v>
      </c>
      <c r="C181" t="s">
        <v>1105</v>
      </c>
      <c r="D181" t="s">
        <v>1110</v>
      </c>
      <c r="E181" s="18">
        <v>260</v>
      </c>
    </row>
    <row r="182" spans="1:5" x14ac:dyDescent="0.35">
      <c r="C182" t="s">
        <v>1106</v>
      </c>
      <c r="D182" t="s">
        <v>1109</v>
      </c>
      <c r="E182" s="18">
        <v>375</v>
      </c>
    </row>
    <row r="183" spans="1:5" x14ac:dyDescent="0.35">
      <c r="A183" s="59" t="s">
        <v>165</v>
      </c>
      <c r="B183" s="59"/>
      <c r="C183" s="59"/>
      <c r="D183" s="59"/>
      <c r="E183" s="104">
        <v>110702.6</v>
      </c>
    </row>
    <row r="184" spans="1:5" x14ac:dyDescent="0.35">
      <c r="A184">
        <v>12</v>
      </c>
      <c r="B184" s="58">
        <v>44896</v>
      </c>
      <c r="C184" t="s">
        <v>1115</v>
      </c>
      <c r="D184" t="s">
        <v>1060</v>
      </c>
      <c r="E184" s="18">
        <v>60</v>
      </c>
    </row>
    <row r="185" spans="1:5" x14ac:dyDescent="0.35">
      <c r="C185" t="s">
        <v>1117</v>
      </c>
      <c r="D185" t="s">
        <v>646</v>
      </c>
      <c r="E185" s="18">
        <v>855</v>
      </c>
    </row>
    <row r="186" spans="1:5" x14ac:dyDescent="0.35">
      <c r="B186" s="58">
        <v>44897</v>
      </c>
      <c r="C186" t="s">
        <v>1118</v>
      </c>
      <c r="D186" t="s">
        <v>416</v>
      </c>
      <c r="E186" s="18">
        <v>4489</v>
      </c>
    </row>
    <row r="187" spans="1:5" x14ac:dyDescent="0.35">
      <c r="C187" t="s">
        <v>1120</v>
      </c>
      <c r="D187" t="s">
        <v>416</v>
      </c>
      <c r="E187" s="18">
        <v>3915</v>
      </c>
    </row>
    <row r="188" spans="1:5" x14ac:dyDescent="0.35">
      <c r="B188" s="58">
        <v>44898</v>
      </c>
      <c r="C188" t="s">
        <v>1122</v>
      </c>
      <c r="D188" t="s">
        <v>60</v>
      </c>
      <c r="E188" s="18">
        <v>4632.8</v>
      </c>
    </row>
    <row r="189" spans="1:5" x14ac:dyDescent="0.35">
      <c r="C189" t="s">
        <v>1124</v>
      </c>
      <c r="D189" t="s">
        <v>416</v>
      </c>
      <c r="E189" s="18">
        <v>7395.5</v>
      </c>
    </row>
    <row r="190" spans="1:5" x14ac:dyDescent="0.35">
      <c r="B190" s="58">
        <v>44900</v>
      </c>
      <c r="C190" t="s">
        <v>1125</v>
      </c>
      <c r="D190" t="s">
        <v>646</v>
      </c>
      <c r="E190" s="18">
        <v>93</v>
      </c>
    </row>
    <row r="191" spans="1:5" x14ac:dyDescent="0.35">
      <c r="B191" s="58">
        <v>44901</v>
      </c>
      <c r="C191" t="s">
        <v>1128</v>
      </c>
      <c r="D191" t="s">
        <v>499</v>
      </c>
      <c r="E191" s="18">
        <v>3067</v>
      </c>
    </row>
    <row r="192" spans="1:5" x14ac:dyDescent="0.35">
      <c r="B192" s="58">
        <v>44902</v>
      </c>
      <c r="C192" t="s">
        <v>1129</v>
      </c>
      <c r="D192" t="s">
        <v>646</v>
      </c>
      <c r="E192" s="18">
        <v>2024</v>
      </c>
    </row>
    <row r="193" spans="1:5" x14ac:dyDescent="0.35">
      <c r="B193" s="58">
        <v>44904</v>
      </c>
      <c r="C193" t="s">
        <v>1131</v>
      </c>
      <c r="D193" t="s">
        <v>416</v>
      </c>
      <c r="E193" s="18">
        <v>49088.1</v>
      </c>
    </row>
    <row r="194" spans="1:5" x14ac:dyDescent="0.35">
      <c r="B194" s="58">
        <v>44908</v>
      </c>
      <c r="C194" t="s">
        <v>1132</v>
      </c>
      <c r="D194" t="s">
        <v>499</v>
      </c>
      <c r="E194" s="18">
        <v>2842</v>
      </c>
    </row>
    <row r="195" spans="1:5" x14ac:dyDescent="0.35">
      <c r="B195" t="s">
        <v>1133</v>
      </c>
      <c r="C195" t="s">
        <v>1134</v>
      </c>
      <c r="D195" t="s">
        <v>793</v>
      </c>
      <c r="E195" s="18">
        <v>2063</v>
      </c>
    </row>
    <row r="196" spans="1:5" x14ac:dyDescent="0.35">
      <c r="B196" s="58">
        <v>44917</v>
      </c>
      <c r="C196" t="s">
        <v>1136</v>
      </c>
      <c r="D196" t="s">
        <v>416</v>
      </c>
      <c r="E196" s="18">
        <v>47686.5</v>
      </c>
    </row>
    <row r="197" spans="1:5" x14ac:dyDescent="0.35">
      <c r="C197" t="s">
        <v>1139</v>
      </c>
      <c r="D197" t="s">
        <v>646</v>
      </c>
      <c r="E197" s="18">
        <v>50</v>
      </c>
    </row>
    <row r="198" spans="1:5" x14ac:dyDescent="0.35">
      <c r="B198" s="58">
        <v>44915</v>
      </c>
      <c r="C198" t="s">
        <v>1137</v>
      </c>
      <c r="D198" t="s">
        <v>7</v>
      </c>
      <c r="E198" s="18">
        <v>3332</v>
      </c>
    </row>
    <row r="199" spans="1:5" x14ac:dyDescent="0.35">
      <c r="B199" t="s">
        <v>1143</v>
      </c>
      <c r="C199" t="s">
        <v>1142</v>
      </c>
      <c r="D199" t="s">
        <v>407</v>
      </c>
      <c r="E199" s="18">
        <v>6136.1</v>
      </c>
    </row>
    <row r="200" spans="1:5" x14ac:dyDescent="0.35">
      <c r="B200" s="58">
        <v>44919</v>
      </c>
      <c r="C200" t="s">
        <v>1144</v>
      </c>
      <c r="D200" t="s">
        <v>499</v>
      </c>
      <c r="E200" s="18">
        <v>2842</v>
      </c>
    </row>
    <row r="201" spans="1:5" x14ac:dyDescent="0.35">
      <c r="B201" s="58">
        <v>44922</v>
      </c>
      <c r="C201" t="s">
        <v>1146</v>
      </c>
      <c r="D201" t="s">
        <v>64</v>
      </c>
      <c r="E201" s="18">
        <v>14227</v>
      </c>
    </row>
    <row r="202" spans="1:5" x14ac:dyDescent="0.35">
      <c r="B202" s="58">
        <v>44923</v>
      </c>
      <c r="C202" t="s">
        <v>1147</v>
      </c>
      <c r="D202" t="s">
        <v>416</v>
      </c>
      <c r="E202" s="18">
        <v>1008</v>
      </c>
    </row>
    <row r="203" spans="1:5" x14ac:dyDescent="0.35">
      <c r="B203" s="58">
        <v>44925</v>
      </c>
      <c r="C203" t="s">
        <v>1148</v>
      </c>
      <c r="D203" t="s">
        <v>416</v>
      </c>
      <c r="E203" s="18">
        <v>21740.5</v>
      </c>
    </row>
    <row r="204" spans="1:5" x14ac:dyDescent="0.35">
      <c r="A204" s="59" t="s">
        <v>227</v>
      </c>
      <c r="B204" s="59"/>
      <c r="C204" s="59"/>
      <c r="D204" s="59"/>
      <c r="E204" s="104">
        <v>177546.5</v>
      </c>
    </row>
    <row r="205" spans="1:5" x14ac:dyDescent="0.35">
      <c r="A205" t="s">
        <v>135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230</v>
      </c>
      <c r="B1" s="93">
        <v>2022</v>
      </c>
    </row>
    <row r="3" spans="1:52" ht="29" x14ac:dyDescent="0.35">
      <c r="D3" s="14" t="s">
        <v>210</v>
      </c>
      <c r="N3" s="14" t="s">
        <v>203</v>
      </c>
      <c r="P3" s="14" t="s">
        <v>230</v>
      </c>
      <c r="Q3" s="26" t="s">
        <v>167</v>
      </c>
    </row>
    <row r="4" spans="1:52" x14ac:dyDescent="0.35">
      <c r="A4" s="14" t="s">
        <v>167</v>
      </c>
      <c r="B4" s="14" t="s">
        <v>2</v>
      </c>
      <c r="C4" s="14" t="s">
        <v>1</v>
      </c>
      <c r="D4" t="s">
        <v>213</v>
      </c>
      <c r="E4" t="s">
        <v>212</v>
      </c>
      <c r="F4" t="s">
        <v>204</v>
      </c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W4" t="s">
        <v>593</v>
      </c>
      <c r="AX4">
        <v>2023</v>
      </c>
      <c r="AY4" t="s">
        <v>1247</v>
      </c>
      <c r="AZ4" t="s">
        <v>135</v>
      </c>
    </row>
    <row r="5" spans="1:52" x14ac:dyDescent="0.35">
      <c r="A5">
        <v>6</v>
      </c>
      <c r="B5" t="s">
        <v>835</v>
      </c>
      <c r="C5" t="s">
        <v>416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836</v>
      </c>
      <c r="C6" t="s">
        <v>646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837</v>
      </c>
      <c r="C7" t="s">
        <v>416</v>
      </c>
      <c r="D7" s="18">
        <v>9000</v>
      </c>
      <c r="E7" s="38">
        <v>-9000</v>
      </c>
      <c r="F7" s="18">
        <v>0</v>
      </c>
      <c r="J7" s="18"/>
      <c r="O7" t="s">
        <v>110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838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127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840</v>
      </c>
      <c r="C9" t="s">
        <v>64</v>
      </c>
      <c r="D9" s="18">
        <v>12690</v>
      </c>
      <c r="E9" s="38">
        <v>-12690</v>
      </c>
      <c r="F9" s="18">
        <v>0</v>
      </c>
      <c r="J9" s="18"/>
      <c r="O9" t="s">
        <v>130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841</v>
      </c>
      <c r="C10" t="s">
        <v>646</v>
      </c>
      <c r="D10" s="18">
        <v>2112</v>
      </c>
      <c r="E10" s="38">
        <v>-2112</v>
      </c>
      <c r="F10" s="18">
        <v>0</v>
      </c>
      <c r="J10" s="18"/>
      <c r="O10" t="s">
        <v>153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842</v>
      </c>
      <c r="C11" t="s">
        <v>499</v>
      </c>
      <c r="D11" s="18">
        <v>2746</v>
      </c>
      <c r="E11" s="38">
        <v>-2746</v>
      </c>
      <c r="F11" s="18">
        <v>0</v>
      </c>
      <c r="J11" s="18"/>
      <c r="O11" t="s">
        <v>159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843</v>
      </c>
      <c r="C12" t="s">
        <v>416</v>
      </c>
      <c r="D12" s="18">
        <v>4950</v>
      </c>
      <c r="E12" s="38">
        <v>-4950</v>
      </c>
      <c r="F12" s="18">
        <v>0</v>
      </c>
      <c r="J12" s="18"/>
      <c r="O12" t="s">
        <v>177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844</v>
      </c>
      <c r="C13" t="s">
        <v>674</v>
      </c>
      <c r="D13" s="18">
        <v>2158</v>
      </c>
      <c r="E13" s="38">
        <v>-2158</v>
      </c>
      <c r="F13" s="18">
        <v>0</v>
      </c>
      <c r="J13" s="18"/>
      <c r="O13" t="s">
        <v>266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845</v>
      </c>
      <c r="C14" t="s">
        <v>60</v>
      </c>
      <c r="D14" s="18">
        <v>3960</v>
      </c>
      <c r="E14" s="38">
        <v>-3960</v>
      </c>
      <c r="F14" s="18">
        <v>0</v>
      </c>
      <c r="J14" s="18"/>
      <c r="O14" t="s">
        <v>272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846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343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851</v>
      </c>
      <c r="C16" t="s">
        <v>416</v>
      </c>
      <c r="D16" s="18">
        <v>4431.5</v>
      </c>
      <c r="E16" s="38">
        <v>-4431.5</v>
      </c>
      <c r="F16" s="18">
        <v>0</v>
      </c>
      <c r="J16" s="18"/>
      <c r="O16" t="s">
        <v>346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852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348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853</v>
      </c>
      <c r="C18" t="s">
        <v>499</v>
      </c>
      <c r="D18" s="18">
        <v>3374.5</v>
      </c>
      <c r="E18" s="38">
        <v>-3374.5</v>
      </c>
      <c r="F18" s="18">
        <v>0</v>
      </c>
      <c r="J18" s="18"/>
      <c r="O18" t="s">
        <v>373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854</v>
      </c>
      <c r="C19" t="s">
        <v>416</v>
      </c>
      <c r="D19" s="18">
        <v>5889</v>
      </c>
      <c r="E19" s="38">
        <v>-5889</v>
      </c>
      <c r="F19" s="18">
        <v>0</v>
      </c>
      <c r="J19" s="18"/>
      <c r="O19" t="s">
        <v>374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855</v>
      </c>
      <c r="C20" t="s">
        <v>407</v>
      </c>
      <c r="D20" s="18">
        <v>6223.6</v>
      </c>
      <c r="E20" s="38">
        <v>-6223.6</v>
      </c>
      <c r="F20" s="18">
        <v>0</v>
      </c>
      <c r="J20" s="18"/>
      <c r="O20" t="s">
        <v>385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856</v>
      </c>
      <c r="C21" t="s">
        <v>64</v>
      </c>
      <c r="D21" s="18">
        <v>18515</v>
      </c>
      <c r="E21" s="38">
        <v>-18515</v>
      </c>
      <c r="F21" s="18">
        <v>0</v>
      </c>
      <c r="J21" s="18"/>
      <c r="O21" t="s">
        <v>430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145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462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865</v>
      </c>
      <c r="C23" t="s">
        <v>60</v>
      </c>
      <c r="D23" s="18">
        <v>1539</v>
      </c>
      <c r="E23" s="38">
        <v>-1539</v>
      </c>
      <c r="F23" s="18">
        <v>0</v>
      </c>
      <c r="J23" s="18"/>
      <c r="N23" s="17" t="s">
        <v>136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866</v>
      </c>
      <c r="C24" t="s">
        <v>407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867</v>
      </c>
      <c r="C25" t="s">
        <v>416</v>
      </c>
      <c r="D25" s="18">
        <v>12855.5</v>
      </c>
      <c r="E25" s="38">
        <v>-12855.5</v>
      </c>
      <c r="F25" s="18">
        <v>0</v>
      </c>
      <c r="J25" s="18"/>
      <c r="O25" t="s">
        <v>121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870</v>
      </c>
      <c r="C26" t="s">
        <v>868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137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875</v>
      </c>
      <c r="C27" t="s">
        <v>416</v>
      </c>
      <c r="D27" s="18">
        <v>9153</v>
      </c>
      <c r="E27" s="38">
        <v>-9153</v>
      </c>
      <c r="F27" s="18">
        <v>0</v>
      </c>
      <c r="J27" s="18"/>
      <c r="N27" t="s">
        <v>60</v>
      </c>
      <c r="O27" t="s">
        <v>57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876</v>
      </c>
      <c r="C28" t="s">
        <v>416</v>
      </c>
      <c r="D28" s="18">
        <v>925.5</v>
      </c>
      <c r="E28" s="38">
        <v>-925.5</v>
      </c>
      <c r="F28" s="18">
        <v>0</v>
      </c>
      <c r="J28" s="18"/>
      <c r="O28" t="s">
        <v>160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877</v>
      </c>
      <c r="C29" t="s">
        <v>416</v>
      </c>
      <c r="D29" s="18">
        <v>6625</v>
      </c>
      <c r="E29" s="38">
        <v>-6625</v>
      </c>
      <c r="F29" s="18">
        <v>0</v>
      </c>
      <c r="J29" s="18"/>
      <c r="O29" t="s">
        <v>187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878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322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879</v>
      </c>
      <c r="C31" t="s">
        <v>64</v>
      </c>
      <c r="D31" s="18">
        <v>13445</v>
      </c>
      <c r="E31" s="38">
        <v>-13445</v>
      </c>
      <c r="F31" s="18">
        <v>0</v>
      </c>
      <c r="J31" s="18"/>
      <c r="O31" t="s">
        <v>325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880</v>
      </c>
      <c r="C32" t="s">
        <v>499</v>
      </c>
      <c r="D32" s="18">
        <v>2180</v>
      </c>
      <c r="E32" s="38">
        <v>-2180</v>
      </c>
      <c r="F32" s="18">
        <v>0</v>
      </c>
      <c r="J32" s="18"/>
      <c r="O32" t="s">
        <v>334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882</v>
      </c>
      <c r="C33" t="s">
        <v>60</v>
      </c>
      <c r="D33" s="18">
        <v>4596.5</v>
      </c>
      <c r="E33" s="38">
        <v>-4596.5</v>
      </c>
      <c r="F33" s="18">
        <v>0</v>
      </c>
      <c r="J33" s="18"/>
      <c r="O33" t="s">
        <v>362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146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363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900</v>
      </c>
      <c r="C35" t="s">
        <v>868</v>
      </c>
      <c r="D35" s="18">
        <v>12643.199999999999</v>
      </c>
      <c r="E35" s="38">
        <v>-12643</v>
      </c>
      <c r="F35" s="18">
        <v>0.20000000000004547</v>
      </c>
      <c r="J35" s="18"/>
      <c r="O35" t="s">
        <v>425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904</v>
      </c>
      <c r="C36" t="s">
        <v>416</v>
      </c>
      <c r="D36" s="18">
        <v>5268.6</v>
      </c>
      <c r="E36" s="38">
        <v>-5268.6</v>
      </c>
      <c r="F36" s="18">
        <v>0</v>
      </c>
      <c r="J36" s="18"/>
      <c r="O36" t="s">
        <v>613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906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697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907</v>
      </c>
      <c r="C38" t="s">
        <v>793</v>
      </c>
      <c r="D38" s="18">
        <v>2068</v>
      </c>
      <c r="E38" s="38">
        <v>-2068</v>
      </c>
      <c r="F38" s="18">
        <v>0</v>
      </c>
      <c r="J38" s="18"/>
      <c r="O38" t="s">
        <v>774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908</v>
      </c>
      <c r="C39" t="s">
        <v>416</v>
      </c>
      <c r="D39" s="18">
        <v>4312.5</v>
      </c>
      <c r="E39" s="38">
        <v>-4312.5</v>
      </c>
      <c r="F39" s="18">
        <v>0</v>
      </c>
      <c r="J39" s="18"/>
      <c r="O39" t="s">
        <v>845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909</v>
      </c>
      <c r="C40" t="s">
        <v>1053</v>
      </c>
      <c r="D40" s="18">
        <v>0</v>
      </c>
      <c r="E40" s="38"/>
      <c r="F40" s="18">
        <v>0</v>
      </c>
      <c r="J40" s="18"/>
      <c r="O40" t="s">
        <v>865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911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882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915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920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916</v>
      </c>
      <c r="C43" t="s">
        <v>499</v>
      </c>
      <c r="D43" s="18">
        <v>3459</v>
      </c>
      <c r="E43" s="38">
        <v>-3459</v>
      </c>
      <c r="F43" s="18">
        <v>0</v>
      </c>
      <c r="J43" s="18"/>
      <c r="O43" t="s">
        <v>934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918</v>
      </c>
      <c r="C44" t="s">
        <v>868</v>
      </c>
      <c r="D44" s="18">
        <v>5840</v>
      </c>
      <c r="E44" s="38">
        <v>-5840</v>
      </c>
      <c r="F44" s="18">
        <v>0</v>
      </c>
      <c r="J44" s="18"/>
      <c r="O44" t="s">
        <v>1015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919</v>
      </c>
      <c r="C45" t="s">
        <v>416</v>
      </c>
      <c r="D45" s="18">
        <v>6838.5</v>
      </c>
      <c r="E45" s="38">
        <v>-6838.5</v>
      </c>
      <c r="F45" s="18">
        <v>0</v>
      </c>
      <c r="J45" s="18"/>
      <c r="O45" t="s">
        <v>1057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920</v>
      </c>
      <c r="C46" t="s">
        <v>60</v>
      </c>
      <c r="D46" s="18">
        <v>762</v>
      </c>
      <c r="E46" s="38">
        <v>-762</v>
      </c>
      <c r="F46" s="18">
        <v>0</v>
      </c>
      <c r="J46" s="18"/>
      <c r="O46" t="s">
        <v>1122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921</v>
      </c>
      <c r="C47" t="s">
        <v>64</v>
      </c>
      <c r="D47" s="18">
        <v>15671</v>
      </c>
      <c r="E47" s="38">
        <v>-15671</v>
      </c>
      <c r="F47" s="18">
        <v>0</v>
      </c>
      <c r="J47" s="18"/>
      <c r="O47" t="s">
        <v>1205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923</v>
      </c>
      <c r="C48" t="s">
        <v>868</v>
      </c>
      <c r="D48" s="18">
        <v>6006</v>
      </c>
      <c r="E48" s="38">
        <v>-6006</v>
      </c>
      <c r="F48" s="18">
        <v>0</v>
      </c>
      <c r="J48" s="18"/>
      <c r="N48" s="17" t="s">
        <v>138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924</v>
      </c>
      <c r="C49" t="s">
        <v>407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147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933</v>
      </c>
      <c r="C51" t="s">
        <v>416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934</v>
      </c>
      <c r="C52" t="s">
        <v>60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936</v>
      </c>
      <c r="C53" t="s">
        <v>416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939</v>
      </c>
      <c r="C54" t="s">
        <v>967</v>
      </c>
      <c r="D54" s="18">
        <v>2452</v>
      </c>
      <c r="E54" s="38">
        <v>-2452</v>
      </c>
      <c r="F54" s="18">
        <v>0</v>
      </c>
      <c r="J54" s="18"/>
      <c r="O54" t="s">
        <v>58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940</v>
      </c>
      <c r="C55" t="s">
        <v>416</v>
      </c>
      <c r="D55" s="18">
        <v>1914</v>
      </c>
      <c r="E55" s="38">
        <v>-1914</v>
      </c>
      <c r="F55" s="18">
        <v>0</v>
      </c>
      <c r="J55" s="18"/>
      <c r="O55" t="s">
        <v>70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941</v>
      </c>
      <c r="C56" t="s">
        <v>499</v>
      </c>
      <c r="D56" s="18">
        <v>2251</v>
      </c>
      <c r="E56" s="38">
        <v>-2251</v>
      </c>
      <c r="F56" s="18">
        <v>0</v>
      </c>
      <c r="J56" s="18"/>
      <c r="O56" t="s">
        <v>95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942</v>
      </c>
      <c r="C57" t="s">
        <v>416</v>
      </c>
      <c r="D57" s="18">
        <v>13163</v>
      </c>
      <c r="E57" s="38">
        <v>-13163</v>
      </c>
      <c r="F57" s="18">
        <v>0</v>
      </c>
      <c r="J57" s="18"/>
      <c r="O57" t="s">
        <v>104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943</v>
      </c>
      <c r="C58" t="s">
        <v>416</v>
      </c>
      <c r="D58" s="18">
        <v>11823</v>
      </c>
      <c r="E58" s="38">
        <v>-11823</v>
      </c>
      <c r="F58" s="18">
        <v>0</v>
      </c>
      <c r="J58" s="18"/>
      <c r="O58" t="s">
        <v>107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945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109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946</v>
      </c>
      <c r="C60" t="s">
        <v>499</v>
      </c>
      <c r="D60" s="18">
        <v>3655.7</v>
      </c>
      <c r="E60" s="38">
        <v>-3655.7</v>
      </c>
      <c r="F60" s="18">
        <v>0</v>
      </c>
      <c r="J60" s="18"/>
      <c r="O60" t="s">
        <v>120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952</v>
      </c>
      <c r="C61" t="s">
        <v>407</v>
      </c>
      <c r="D61" s="18">
        <v>3546.1</v>
      </c>
      <c r="E61" s="38">
        <v>-3546.1</v>
      </c>
      <c r="F61" s="18">
        <v>0</v>
      </c>
      <c r="J61" s="18"/>
      <c r="O61" t="s">
        <v>126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956</v>
      </c>
      <c r="C62" t="s">
        <v>64</v>
      </c>
      <c r="D62" s="18">
        <v>11757.5</v>
      </c>
      <c r="E62" s="38">
        <v>-11757.5</v>
      </c>
      <c r="F62" s="18">
        <v>0</v>
      </c>
      <c r="J62" s="18"/>
      <c r="O62" t="s">
        <v>152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959</v>
      </c>
      <c r="C63" t="s">
        <v>499</v>
      </c>
      <c r="D63" s="18">
        <v>3595.6</v>
      </c>
      <c r="E63" s="38">
        <v>-3595.6</v>
      </c>
      <c r="F63" s="18">
        <v>0</v>
      </c>
      <c r="J63" s="18"/>
      <c r="O63" t="s">
        <v>158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961</v>
      </c>
      <c r="C64" t="s">
        <v>646</v>
      </c>
      <c r="D64" s="18">
        <v>2968.8</v>
      </c>
      <c r="E64" s="38">
        <v>-2968.8</v>
      </c>
      <c r="F64" s="18">
        <v>0</v>
      </c>
      <c r="J64" s="18"/>
      <c r="O64" t="s">
        <v>170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962</v>
      </c>
      <c r="C65" t="s">
        <v>646</v>
      </c>
      <c r="D65" s="18">
        <v>840</v>
      </c>
      <c r="E65" s="38">
        <v>-840</v>
      </c>
      <c r="F65" s="18">
        <v>0</v>
      </c>
      <c r="J65" s="18"/>
      <c r="O65" t="s">
        <v>171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964</v>
      </c>
      <c r="C66" t="s">
        <v>868</v>
      </c>
      <c r="D66" s="18">
        <v>11266.8</v>
      </c>
      <c r="E66" s="38"/>
      <c r="F66" s="18">
        <v>11266.8</v>
      </c>
      <c r="J66" s="18"/>
      <c r="O66" t="s">
        <v>186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965</v>
      </c>
      <c r="C67" t="s">
        <v>967</v>
      </c>
      <c r="D67" s="18">
        <v>1995.5</v>
      </c>
      <c r="E67" s="38">
        <v>-1995.5</v>
      </c>
      <c r="F67" s="18">
        <v>0</v>
      </c>
      <c r="J67" s="18"/>
      <c r="O67" t="s">
        <v>215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148</v>
      </c>
      <c r="B68" s="17"/>
      <c r="C68" s="17"/>
      <c r="D68" s="19">
        <v>97650.5</v>
      </c>
      <c r="E68" s="39">
        <v>-86383.7</v>
      </c>
      <c r="F68" s="19">
        <v>11266.8</v>
      </c>
      <c r="J68" s="18"/>
      <c r="O68" t="s">
        <v>258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995</v>
      </c>
      <c r="C69" t="s">
        <v>64</v>
      </c>
      <c r="D69" s="18">
        <v>13065</v>
      </c>
      <c r="E69" s="38">
        <v>-13065</v>
      </c>
      <c r="F69" s="18">
        <v>0</v>
      </c>
      <c r="J69" s="18"/>
      <c r="O69" t="s">
        <v>279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996</v>
      </c>
      <c r="C70" t="s">
        <v>416</v>
      </c>
      <c r="D70" s="18">
        <v>48172.5</v>
      </c>
      <c r="E70" s="38">
        <v>-928.2</v>
      </c>
      <c r="F70" s="18">
        <v>47244.3</v>
      </c>
      <c r="J70" s="18"/>
      <c r="O70" t="s">
        <v>317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1002</v>
      </c>
      <c r="C71" t="s">
        <v>499</v>
      </c>
      <c r="D71" s="18">
        <v>2636.5</v>
      </c>
      <c r="E71" s="38">
        <v>-2636.5</v>
      </c>
      <c r="F71" s="18">
        <v>0</v>
      </c>
      <c r="J71" s="18"/>
      <c r="O71" t="s">
        <v>333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1004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344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1005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382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1006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449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1007</v>
      </c>
      <c r="C75" t="s">
        <v>407</v>
      </c>
      <c r="D75" s="18">
        <v>3137.3</v>
      </c>
      <c r="E75" s="38">
        <v>-3137.3</v>
      </c>
      <c r="F75" s="18">
        <v>0</v>
      </c>
      <c r="O75" t="s">
        <v>540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1008</v>
      </c>
      <c r="C76" t="s">
        <v>416</v>
      </c>
      <c r="D76" s="18">
        <v>10166.299999999999</v>
      </c>
      <c r="E76" s="38"/>
      <c r="F76" s="18">
        <v>10166.299999999999</v>
      </c>
      <c r="O76" t="s">
        <v>670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1009</v>
      </c>
      <c r="C77" t="s">
        <v>499</v>
      </c>
      <c r="D77" s="18">
        <v>2570</v>
      </c>
      <c r="E77" s="38">
        <v>-2570</v>
      </c>
      <c r="F77" s="18">
        <v>0</v>
      </c>
      <c r="O77" t="s">
        <v>724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1010</v>
      </c>
      <c r="C78" t="s">
        <v>64</v>
      </c>
      <c r="D78" s="18">
        <v>11480</v>
      </c>
      <c r="E78" s="38">
        <v>-11480</v>
      </c>
      <c r="F78" s="18">
        <v>0</v>
      </c>
      <c r="O78" t="s">
        <v>838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1013</v>
      </c>
      <c r="C79" t="s">
        <v>793</v>
      </c>
      <c r="D79" s="18">
        <v>3600</v>
      </c>
      <c r="E79" s="38">
        <v>-3600</v>
      </c>
      <c r="F79" s="18">
        <v>0</v>
      </c>
      <c r="O79" t="s">
        <v>846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1014</v>
      </c>
      <c r="C80" t="s">
        <v>64</v>
      </c>
      <c r="D80" s="18">
        <v>395</v>
      </c>
      <c r="E80" s="38">
        <v>-395</v>
      </c>
      <c r="F80" s="18">
        <v>0</v>
      </c>
      <c r="O80" t="s">
        <v>878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1015</v>
      </c>
      <c r="C81" t="s">
        <v>60</v>
      </c>
      <c r="D81" s="18">
        <v>1960.2</v>
      </c>
      <c r="E81" s="38"/>
      <c r="F81" s="18">
        <v>1960.2</v>
      </c>
      <c r="O81" t="s">
        <v>906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1017</v>
      </c>
      <c r="C82" t="s">
        <v>23</v>
      </c>
      <c r="D82" s="18">
        <v>15677.2</v>
      </c>
      <c r="E82" s="38"/>
      <c r="F82" s="18">
        <v>15677.2</v>
      </c>
      <c r="O82" t="s">
        <v>945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1018</v>
      </c>
      <c r="C83" t="s">
        <v>7</v>
      </c>
      <c r="D83" s="18">
        <v>3004</v>
      </c>
      <c r="E83" s="38">
        <v>-3004</v>
      </c>
      <c r="F83" s="18">
        <v>0</v>
      </c>
      <c r="O83" t="s">
        <v>1018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1019</v>
      </c>
      <c r="C84" t="s">
        <v>416</v>
      </c>
      <c r="D84" s="18">
        <v>7590.5</v>
      </c>
      <c r="E84" s="38">
        <v>-7590.5</v>
      </c>
      <c r="F84" s="18">
        <v>0</v>
      </c>
      <c r="O84" t="s">
        <v>1077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1020</v>
      </c>
      <c r="C85" t="s">
        <v>499</v>
      </c>
      <c r="D85" s="18">
        <v>2837</v>
      </c>
      <c r="E85" s="38"/>
      <c r="F85" s="18">
        <v>2837</v>
      </c>
      <c r="O85" t="s">
        <v>1137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1021</v>
      </c>
      <c r="C86" t="s">
        <v>416</v>
      </c>
      <c r="D86" s="18">
        <v>250</v>
      </c>
      <c r="E86" s="38">
        <v>-250</v>
      </c>
      <c r="F86" s="18">
        <v>0</v>
      </c>
      <c r="O86" t="s">
        <v>1186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1023</v>
      </c>
      <c r="C87" t="s">
        <v>416</v>
      </c>
      <c r="D87" s="18">
        <v>47685</v>
      </c>
      <c r="E87" s="38"/>
      <c r="F87" s="18">
        <v>47685</v>
      </c>
      <c r="N87" s="17" t="s">
        <v>139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1024</v>
      </c>
      <c r="C88" t="s">
        <v>499</v>
      </c>
      <c r="D88" s="18">
        <v>3095</v>
      </c>
      <c r="E88" s="38"/>
      <c r="F88" s="18">
        <v>3095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149</v>
      </c>
      <c r="B89" s="17"/>
      <c r="C89" s="17"/>
      <c r="D89" s="19">
        <v>186455.5</v>
      </c>
      <c r="E89" s="39">
        <v>-57790.5</v>
      </c>
      <c r="F89" s="19">
        <v>128665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1055</v>
      </c>
      <c r="C90" t="s">
        <v>23</v>
      </c>
      <c r="D90" s="18">
        <v>10824</v>
      </c>
      <c r="E90" s="38"/>
      <c r="F90" s="18">
        <v>10824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1056</v>
      </c>
      <c r="C91" t="s">
        <v>64</v>
      </c>
      <c r="D91" s="18">
        <v>11260</v>
      </c>
      <c r="E91" s="38">
        <v>-179.4</v>
      </c>
      <c r="F91" s="18">
        <v>11080.6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1057</v>
      </c>
      <c r="C92" t="s">
        <v>60</v>
      </c>
      <c r="D92" s="18">
        <v>4482.8</v>
      </c>
      <c r="E92" s="38"/>
      <c r="F92" s="18">
        <v>4482.8</v>
      </c>
      <c r="O92" t="s">
        <v>55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1059</v>
      </c>
      <c r="C93" t="s">
        <v>416</v>
      </c>
      <c r="D93" s="18">
        <v>403.8</v>
      </c>
      <c r="E93" s="38">
        <v>-403.8</v>
      </c>
      <c r="F93" s="18">
        <v>0</v>
      </c>
      <c r="O93" t="s">
        <v>113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1062</v>
      </c>
      <c r="C94" t="s">
        <v>1060</v>
      </c>
      <c r="D94" s="18">
        <v>892.6</v>
      </c>
      <c r="E94" s="38">
        <v>-892.6</v>
      </c>
      <c r="F94" s="18">
        <v>0</v>
      </c>
      <c r="O94" t="s">
        <v>122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1064</v>
      </c>
      <c r="C95" t="s">
        <v>646</v>
      </c>
      <c r="D95" s="18">
        <v>1316</v>
      </c>
      <c r="E95" s="38">
        <v>-1316</v>
      </c>
      <c r="F95" s="18">
        <v>0</v>
      </c>
      <c r="O95" t="s">
        <v>124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1071</v>
      </c>
      <c r="C96" t="s">
        <v>1066</v>
      </c>
      <c r="D96" s="18">
        <v>4373</v>
      </c>
      <c r="E96" s="38">
        <v>-4373</v>
      </c>
      <c r="F96" s="18">
        <v>0</v>
      </c>
      <c r="O96" t="s">
        <v>134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1072</v>
      </c>
      <c r="C97" t="s">
        <v>499</v>
      </c>
      <c r="D97" s="18">
        <v>3094</v>
      </c>
      <c r="E97" s="38"/>
      <c r="F97" s="18">
        <v>3094</v>
      </c>
      <c r="O97" t="s">
        <v>184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1073</v>
      </c>
      <c r="C98" t="s">
        <v>416</v>
      </c>
      <c r="D98" s="18">
        <v>14886.5</v>
      </c>
      <c r="E98" s="38"/>
      <c r="F98" s="18">
        <v>14886.5</v>
      </c>
      <c r="O98" t="s">
        <v>221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1074</v>
      </c>
      <c r="C99" t="s">
        <v>868</v>
      </c>
      <c r="D99" s="18">
        <v>14564.6</v>
      </c>
      <c r="E99" s="38"/>
      <c r="F99" s="18">
        <v>14564.6</v>
      </c>
      <c r="O99" t="s">
        <v>250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1075</v>
      </c>
      <c r="C100" t="s">
        <v>407</v>
      </c>
      <c r="D100" s="18">
        <v>5283.2</v>
      </c>
      <c r="E100" s="38">
        <v>-5283.2</v>
      </c>
      <c r="F100" s="18">
        <v>0</v>
      </c>
      <c r="O100" t="s">
        <v>256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1076</v>
      </c>
      <c r="C101" t="s">
        <v>407</v>
      </c>
      <c r="D101" s="18">
        <v>105</v>
      </c>
      <c r="E101" s="38">
        <v>-105</v>
      </c>
      <c r="F101" s="18">
        <v>0</v>
      </c>
      <c r="O101" t="s">
        <v>329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1077</v>
      </c>
      <c r="C102" t="s">
        <v>7</v>
      </c>
      <c r="D102" s="18">
        <v>1936</v>
      </c>
      <c r="E102" s="38">
        <v>-1936</v>
      </c>
      <c r="F102" s="18">
        <v>0</v>
      </c>
      <c r="O102" t="s">
        <v>330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1080</v>
      </c>
      <c r="C103" t="s">
        <v>1060</v>
      </c>
      <c r="D103" s="18">
        <v>780</v>
      </c>
      <c r="E103" s="38">
        <v>-780</v>
      </c>
      <c r="F103" s="18">
        <v>0</v>
      </c>
      <c r="O103" t="s">
        <v>347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1084</v>
      </c>
      <c r="C104" t="s">
        <v>416</v>
      </c>
      <c r="D104" s="18">
        <v>17236.599999999999</v>
      </c>
      <c r="E104" s="38"/>
      <c r="F104" s="18">
        <v>17236.599999999999</v>
      </c>
      <c r="O104" t="s">
        <v>377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1100</v>
      </c>
      <c r="C105" t="s">
        <v>20</v>
      </c>
      <c r="D105" s="18">
        <v>7219</v>
      </c>
      <c r="E105" s="38">
        <v>-6000</v>
      </c>
      <c r="F105" s="18">
        <v>1219</v>
      </c>
      <c r="O105" t="s">
        <v>410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1101</v>
      </c>
      <c r="C106" t="s">
        <v>64</v>
      </c>
      <c r="D106" s="18">
        <v>11410.5</v>
      </c>
      <c r="E106" s="38"/>
      <c r="F106" s="18">
        <v>11410.5</v>
      </c>
      <c r="O106" t="s">
        <v>412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1105</v>
      </c>
      <c r="C107" t="s">
        <v>1110</v>
      </c>
      <c r="D107" s="18">
        <v>260</v>
      </c>
      <c r="E107" s="38">
        <v>-260</v>
      </c>
      <c r="F107" s="18">
        <v>0</v>
      </c>
      <c r="O107" t="s">
        <v>465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1106</v>
      </c>
      <c r="C108" t="s">
        <v>1109</v>
      </c>
      <c r="D108" s="18">
        <v>375</v>
      </c>
      <c r="E108" s="38">
        <v>-375</v>
      </c>
      <c r="F108" s="18">
        <v>0</v>
      </c>
      <c r="O108" t="s">
        <v>488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165</v>
      </c>
      <c r="B109" s="17"/>
      <c r="C109" s="17"/>
      <c r="D109" s="19">
        <v>110702.6</v>
      </c>
      <c r="E109" s="39">
        <v>-21904</v>
      </c>
      <c r="F109" s="19">
        <v>88798.599999999991</v>
      </c>
      <c r="O109" t="s">
        <v>559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1115</v>
      </c>
      <c r="C110" t="s">
        <v>1060</v>
      </c>
      <c r="D110" s="18">
        <v>60</v>
      </c>
      <c r="E110" s="38">
        <v>-60</v>
      </c>
      <c r="F110" s="18">
        <v>0</v>
      </c>
      <c r="O110" t="s">
        <v>614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1117</v>
      </c>
      <c r="C111" t="s">
        <v>646</v>
      </c>
      <c r="D111" s="18">
        <v>855</v>
      </c>
      <c r="E111" s="38">
        <v>-855</v>
      </c>
      <c r="F111" s="18">
        <v>0</v>
      </c>
      <c r="O111" t="s">
        <v>620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1118</v>
      </c>
      <c r="C112" t="s">
        <v>416</v>
      </c>
      <c r="D112" s="18">
        <v>4489</v>
      </c>
      <c r="E112" s="38"/>
      <c r="F112" s="18">
        <v>4489</v>
      </c>
      <c r="O112" t="s">
        <v>696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1120</v>
      </c>
      <c r="C113" t="s">
        <v>416</v>
      </c>
      <c r="D113" s="18">
        <v>3915</v>
      </c>
      <c r="E113" s="38"/>
      <c r="F113" s="18">
        <v>3915</v>
      </c>
      <c r="O113" t="s">
        <v>788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1122</v>
      </c>
      <c r="C114" t="s">
        <v>60</v>
      </c>
      <c r="D114" s="18">
        <v>4632.8</v>
      </c>
      <c r="E114" s="38"/>
      <c r="F114" s="18">
        <v>4632.8</v>
      </c>
      <c r="O114" t="s">
        <v>915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1124</v>
      </c>
      <c r="C115" t="s">
        <v>416</v>
      </c>
      <c r="D115" s="18">
        <v>7395.5</v>
      </c>
      <c r="E115" s="38"/>
      <c r="F115" s="18">
        <v>7395.5</v>
      </c>
      <c r="O115" t="s">
        <v>1004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1125</v>
      </c>
      <c r="C116" t="s">
        <v>646</v>
      </c>
      <c r="D116" s="18">
        <v>93</v>
      </c>
      <c r="E116" s="38">
        <v>-93</v>
      </c>
      <c r="F116" s="18">
        <v>0</v>
      </c>
      <c r="O116" t="s">
        <v>1005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1128</v>
      </c>
      <c r="C117" t="s">
        <v>499</v>
      </c>
      <c r="D117" s="18">
        <v>3067</v>
      </c>
      <c r="E117" s="38"/>
      <c r="F117" s="18">
        <v>3067</v>
      </c>
      <c r="O117" t="s">
        <v>1100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1129</v>
      </c>
      <c r="C118" t="s">
        <v>646</v>
      </c>
      <c r="D118" s="18">
        <v>2024</v>
      </c>
      <c r="E118" s="38">
        <v>-1500</v>
      </c>
      <c r="F118" s="18">
        <v>524</v>
      </c>
      <c r="N118" s="17" t="s">
        <v>140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1131</v>
      </c>
      <c r="C119" t="s">
        <v>416</v>
      </c>
      <c r="D119" s="18">
        <v>49088.1</v>
      </c>
      <c r="E119" s="38"/>
      <c r="F119" s="18">
        <v>49088.1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1132</v>
      </c>
      <c r="C120" t="s">
        <v>499</v>
      </c>
      <c r="D120" s="18">
        <v>2842</v>
      </c>
      <c r="E120" s="38"/>
      <c r="F120" s="18">
        <v>2842</v>
      </c>
      <c r="O120" t="s">
        <v>156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1134</v>
      </c>
      <c r="C121" t="s">
        <v>793</v>
      </c>
      <c r="D121" s="18">
        <v>2063</v>
      </c>
      <c r="E121" s="38">
        <v>-2063</v>
      </c>
      <c r="F121" s="18">
        <v>0</v>
      </c>
      <c r="O121" t="s">
        <v>404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1136</v>
      </c>
      <c r="C122" t="s">
        <v>416</v>
      </c>
      <c r="D122" s="18">
        <v>47686.5</v>
      </c>
      <c r="E122" s="38"/>
      <c r="F122" s="18">
        <v>47686.5</v>
      </c>
      <c r="O122" t="s">
        <v>577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1137</v>
      </c>
      <c r="C123" t="s">
        <v>7</v>
      </c>
      <c r="D123" s="18">
        <v>3332</v>
      </c>
      <c r="E123" s="38">
        <v>-3332</v>
      </c>
      <c r="F123" s="18">
        <v>0</v>
      </c>
      <c r="O123" t="s">
        <v>616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1139</v>
      </c>
      <c r="C124" t="s">
        <v>646</v>
      </c>
      <c r="D124" s="18">
        <v>50</v>
      </c>
      <c r="E124" s="38">
        <v>-50</v>
      </c>
      <c r="F124" s="18">
        <v>0</v>
      </c>
      <c r="O124" t="s">
        <v>654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1142</v>
      </c>
      <c r="C125" t="s">
        <v>407</v>
      </c>
      <c r="D125" s="18">
        <v>6136.1</v>
      </c>
      <c r="E125" s="38">
        <v>-1611.8</v>
      </c>
      <c r="F125" s="18">
        <v>4524.2999999999993</v>
      </c>
      <c r="O125" t="s">
        <v>661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1144</v>
      </c>
      <c r="C126" t="s">
        <v>499</v>
      </c>
      <c r="D126" s="18">
        <v>2842</v>
      </c>
      <c r="E126" s="38"/>
      <c r="F126" s="18">
        <v>2842</v>
      </c>
      <c r="O126" t="s">
        <v>775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1146</v>
      </c>
      <c r="C127" t="s">
        <v>64</v>
      </c>
      <c r="D127" s="18">
        <v>14227</v>
      </c>
      <c r="E127" s="38"/>
      <c r="F127" s="18">
        <v>14227</v>
      </c>
      <c r="O127" t="s">
        <v>785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1147</v>
      </c>
      <c r="C128" t="s">
        <v>416</v>
      </c>
      <c r="D128" s="18">
        <v>1008</v>
      </c>
      <c r="E128" s="38">
        <v>-1008</v>
      </c>
      <c r="F128" s="18">
        <v>0</v>
      </c>
      <c r="O128" t="s">
        <v>852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1148</v>
      </c>
      <c r="C129" t="s">
        <v>416</v>
      </c>
      <c r="D129" s="18">
        <v>21740.5</v>
      </c>
      <c r="E129" s="38"/>
      <c r="F129" s="18">
        <v>21740.5</v>
      </c>
      <c r="O129" t="s">
        <v>1006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227</v>
      </c>
      <c r="B130" s="17"/>
      <c r="C130" s="17"/>
      <c r="D130" s="19">
        <v>177546.5</v>
      </c>
      <c r="E130" s="39">
        <v>-10572.8</v>
      </c>
      <c r="F130" s="19">
        <v>166973.70000000001</v>
      </c>
      <c r="N130" s="17" t="s">
        <v>141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555</v>
      </c>
      <c r="C131" t="s">
        <v>416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556</v>
      </c>
      <c r="C132" t="s">
        <v>407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557</v>
      </c>
      <c r="C133" t="s">
        <v>416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558</v>
      </c>
      <c r="C134" t="s">
        <v>416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559</v>
      </c>
      <c r="C135" t="s">
        <v>20</v>
      </c>
      <c r="D135" s="18">
        <v>7335</v>
      </c>
      <c r="E135" s="38">
        <v>-7335</v>
      </c>
      <c r="F135" s="18">
        <v>0</v>
      </c>
      <c r="O135" t="s">
        <v>103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561</v>
      </c>
      <c r="C136" t="s">
        <v>64</v>
      </c>
      <c r="D136" s="18">
        <v>15346</v>
      </c>
      <c r="E136" s="38">
        <v>-15346</v>
      </c>
      <c r="F136" s="18">
        <v>0</v>
      </c>
      <c r="O136" t="s">
        <v>105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566</v>
      </c>
      <c r="C137" t="s">
        <v>407</v>
      </c>
      <c r="D137" s="18">
        <v>5183.6000000000004</v>
      </c>
      <c r="E137" s="38">
        <v>-5183.6000000000004</v>
      </c>
      <c r="F137" s="18">
        <v>0</v>
      </c>
      <c r="O137" t="s">
        <v>114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567</v>
      </c>
      <c r="C138" t="s">
        <v>416</v>
      </c>
      <c r="D138" s="18">
        <v>28549</v>
      </c>
      <c r="E138" s="38">
        <v>-28549</v>
      </c>
      <c r="F138" s="18">
        <v>0</v>
      </c>
      <c r="O138" t="s">
        <v>116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568</v>
      </c>
      <c r="C139" t="s">
        <v>23</v>
      </c>
      <c r="D139" s="18">
        <v>6803</v>
      </c>
      <c r="E139" s="38">
        <v>-6803</v>
      </c>
      <c r="F139" s="18">
        <v>0</v>
      </c>
      <c r="O139" t="s">
        <v>216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570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280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571</v>
      </c>
      <c r="C141" t="s">
        <v>23</v>
      </c>
      <c r="D141" s="18">
        <v>8486</v>
      </c>
      <c r="E141" s="38">
        <v>-8486</v>
      </c>
      <c r="F141" s="18">
        <v>0</v>
      </c>
      <c r="O141" t="s">
        <v>291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573</v>
      </c>
      <c r="C142" t="s">
        <v>416</v>
      </c>
      <c r="D142" s="18">
        <v>11502</v>
      </c>
      <c r="E142" s="38">
        <v>-11502</v>
      </c>
      <c r="F142" s="18">
        <v>0</v>
      </c>
      <c r="O142" t="s">
        <v>324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574</v>
      </c>
      <c r="C143" t="s">
        <v>407</v>
      </c>
      <c r="D143" s="18">
        <v>2696.8</v>
      </c>
      <c r="E143" s="38">
        <v>-2696.8</v>
      </c>
      <c r="F143" s="18">
        <v>0</v>
      </c>
      <c r="O143" t="s">
        <v>328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576</v>
      </c>
      <c r="C144" t="s">
        <v>64</v>
      </c>
      <c r="D144" s="18">
        <v>13474</v>
      </c>
      <c r="E144" s="38">
        <v>-13474</v>
      </c>
      <c r="F144" s="18">
        <v>0</v>
      </c>
      <c r="O144" t="s">
        <v>335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577</v>
      </c>
      <c r="C145" t="s">
        <v>43</v>
      </c>
      <c r="D145" s="18">
        <v>2309</v>
      </c>
      <c r="E145" s="38">
        <v>-2309</v>
      </c>
      <c r="F145" s="18">
        <v>0</v>
      </c>
      <c r="O145" t="s">
        <v>375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578</v>
      </c>
      <c r="C146" t="s">
        <v>23</v>
      </c>
      <c r="D146" s="18">
        <v>15108</v>
      </c>
      <c r="E146" s="38">
        <v>-15108</v>
      </c>
      <c r="F146" s="18">
        <v>0</v>
      </c>
      <c r="O146" t="s">
        <v>383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260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386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610</v>
      </c>
      <c r="C148" t="s">
        <v>407</v>
      </c>
      <c r="D148" s="18">
        <v>6532.4</v>
      </c>
      <c r="E148" s="38">
        <v>-6532.4</v>
      </c>
      <c r="F148" s="18">
        <v>0</v>
      </c>
      <c r="O148" t="s">
        <v>516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611</v>
      </c>
      <c r="C149" t="s">
        <v>23</v>
      </c>
      <c r="D149" s="18">
        <v>1480</v>
      </c>
      <c r="E149" s="38">
        <v>-1480</v>
      </c>
      <c r="F149" s="18">
        <v>0</v>
      </c>
      <c r="O149" t="s">
        <v>519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612</v>
      </c>
      <c r="C150" t="s">
        <v>64</v>
      </c>
      <c r="D150" s="18">
        <v>14395</v>
      </c>
      <c r="E150" s="38">
        <v>-14395</v>
      </c>
      <c r="F150" s="18">
        <v>0</v>
      </c>
      <c r="O150" t="s">
        <v>521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613</v>
      </c>
      <c r="C151" t="s">
        <v>60</v>
      </c>
      <c r="D151" s="18">
        <v>5940</v>
      </c>
      <c r="E151" s="38">
        <v>-5940</v>
      </c>
      <c r="F151" s="18">
        <v>0</v>
      </c>
      <c r="O151" t="s">
        <v>568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614</v>
      </c>
      <c r="C152" t="s">
        <v>20</v>
      </c>
      <c r="D152" s="18">
        <v>7271</v>
      </c>
      <c r="E152" s="38">
        <v>-7271</v>
      </c>
      <c r="F152" s="18">
        <v>0</v>
      </c>
      <c r="O152" t="s">
        <v>570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615</v>
      </c>
      <c r="C153" t="s">
        <v>499</v>
      </c>
      <c r="D153" s="18">
        <v>5822</v>
      </c>
      <c r="E153" s="38">
        <v>-5822</v>
      </c>
      <c r="F153" s="18">
        <v>0</v>
      </c>
      <c r="O153" t="s">
        <v>571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616</v>
      </c>
      <c r="C154" t="s">
        <v>43</v>
      </c>
      <c r="D154" s="18">
        <v>175</v>
      </c>
      <c r="E154" s="38">
        <v>-175</v>
      </c>
      <c r="F154" s="18">
        <v>0</v>
      </c>
      <c r="O154" t="s">
        <v>578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617</v>
      </c>
      <c r="C155" t="s">
        <v>407</v>
      </c>
      <c r="D155" s="18">
        <v>5877.3</v>
      </c>
      <c r="E155" s="38">
        <v>-5877.3</v>
      </c>
      <c r="F155" s="18">
        <v>0</v>
      </c>
      <c r="O155" t="s">
        <v>611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618</v>
      </c>
      <c r="C156" t="s">
        <v>416</v>
      </c>
      <c r="D156" s="18">
        <v>7961</v>
      </c>
      <c r="E156" s="38">
        <v>-7961</v>
      </c>
      <c r="F156" s="18">
        <v>0</v>
      </c>
      <c r="O156" t="s">
        <v>709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619</v>
      </c>
      <c r="C157" t="s">
        <v>416</v>
      </c>
      <c r="D157" s="18">
        <v>2678</v>
      </c>
      <c r="E157" s="38">
        <v>-2678</v>
      </c>
      <c r="F157" s="18">
        <v>0</v>
      </c>
      <c r="O157" t="s">
        <v>804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620</v>
      </c>
      <c r="C158" t="s">
        <v>20</v>
      </c>
      <c r="D158" s="18">
        <v>315</v>
      </c>
      <c r="E158" s="38">
        <v>-315</v>
      </c>
      <c r="F158" s="18">
        <v>0</v>
      </c>
      <c r="O158" t="s">
        <v>911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278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1017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642</v>
      </c>
      <c r="C160" t="s">
        <v>499</v>
      </c>
      <c r="D160" s="18">
        <v>6301</v>
      </c>
      <c r="E160" s="38">
        <v>-6301</v>
      </c>
      <c r="F160" s="18">
        <v>0</v>
      </c>
      <c r="O160" t="s">
        <v>1055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643</v>
      </c>
      <c r="C161" t="s">
        <v>646</v>
      </c>
      <c r="D161" s="18">
        <v>4873</v>
      </c>
      <c r="E161" s="38">
        <v>-4873</v>
      </c>
      <c r="F161" s="18">
        <v>0</v>
      </c>
      <c r="N161" s="17" t="s">
        <v>142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644</v>
      </c>
      <c r="C162" t="s">
        <v>64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651</v>
      </c>
      <c r="C163" t="s">
        <v>646</v>
      </c>
      <c r="D163" s="18">
        <v>65</v>
      </c>
      <c r="E163" s="38">
        <v>-65</v>
      </c>
      <c r="F163" s="18">
        <v>0</v>
      </c>
      <c r="O163" t="s">
        <v>376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652</v>
      </c>
      <c r="C164" t="s">
        <v>407</v>
      </c>
      <c r="D164" s="18">
        <v>6379.9</v>
      </c>
      <c r="E164" s="38">
        <v>-6379.9</v>
      </c>
      <c r="F164" s="18">
        <v>0</v>
      </c>
      <c r="N164" s="17" t="s">
        <v>143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653</v>
      </c>
      <c r="C165" t="s">
        <v>646</v>
      </c>
      <c r="D165" s="18">
        <v>390</v>
      </c>
      <c r="E165" s="38">
        <v>-390</v>
      </c>
      <c r="F165" s="18">
        <v>0</v>
      </c>
      <c r="N165" t="s">
        <v>54</v>
      </c>
      <c r="O165" t="s">
        <v>52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654</v>
      </c>
      <c r="C166" t="s">
        <v>43</v>
      </c>
      <c r="D166" s="18">
        <v>2068</v>
      </c>
      <c r="E166" s="38">
        <v>-2068</v>
      </c>
      <c r="F166" s="18">
        <v>0</v>
      </c>
      <c r="O166" t="s">
        <v>68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655</v>
      </c>
      <c r="C167" t="s">
        <v>416</v>
      </c>
      <c r="D167" s="18">
        <v>3029</v>
      </c>
      <c r="E167" s="38">
        <v>-3029</v>
      </c>
      <c r="F167" s="18">
        <v>0</v>
      </c>
      <c r="O167" t="s">
        <v>175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656</v>
      </c>
      <c r="C168" t="s">
        <v>64</v>
      </c>
      <c r="D168" s="18">
        <v>14185</v>
      </c>
      <c r="E168" s="38">
        <v>-14185</v>
      </c>
      <c r="F168" s="18">
        <v>0</v>
      </c>
      <c r="O168" t="s">
        <v>188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657</v>
      </c>
      <c r="C169" t="s">
        <v>416</v>
      </c>
      <c r="D169" s="18">
        <v>11425</v>
      </c>
      <c r="E169" s="38">
        <v>-11425</v>
      </c>
      <c r="F169" s="18">
        <v>0</v>
      </c>
      <c r="O169" t="s">
        <v>281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658</v>
      </c>
      <c r="C170" t="s">
        <v>407</v>
      </c>
      <c r="D170" s="18">
        <v>315</v>
      </c>
      <c r="E170" s="38">
        <v>-315</v>
      </c>
      <c r="F170" s="18">
        <v>0</v>
      </c>
      <c r="O170" t="s">
        <v>448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659</v>
      </c>
      <c r="C171" t="s">
        <v>416</v>
      </c>
      <c r="D171" s="18">
        <v>9888</v>
      </c>
      <c r="E171" s="38">
        <v>-9888</v>
      </c>
      <c r="F171" s="18">
        <v>0</v>
      </c>
      <c r="O171" t="s">
        <v>451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660</v>
      </c>
      <c r="C172" t="s">
        <v>499</v>
      </c>
      <c r="D172" s="18">
        <v>8127.5</v>
      </c>
      <c r="E172" s="38">
        <v>-8127.5</v>
      </c>
      <c r="F172" s="18">
        <v>0</v>
      </c>
      <c r="O172" t="s">
        <v>492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661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144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662</v>
      </c>
      <c r="C174" t="s">
        <v>416</v>
      </c>
      <c r="D174" s="18">
        <v>8819</v>
      </c>
      <c r="E174" s="38">
        <v>-8819</v>
      </c>
      <c r="F174" s="18">
        <v>0</v>
      </c>
      <c r="N174" t="s">
        <v>64</v>
      </c>
      <c r="O174" t="s">
        <v>62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669</v>
      </c>
      <c r="C175" t="s">
        <v>416</v>
      </c>
      <c r="D175" s="18">
        <v>14422</v>
      </c>
      <c r="E175" s="38">
        <v>-14422</v>
      </c>
      <c r="F175" s="18">
        <v>0</v>
      </c>
      <c r="O175" t="s">
        <v>106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670</v>
      </c>
      <c r="C176" t="s">
        <v>7</v>
      </c>
      <c r="D176" s="18">
        <v>3232</v>
      </c>
      <c r="E176" s="38">
        <v>-3232</v>
      </c>
      <c r="F176" s="18">
        <v>0</v>
      </c>
      <c r="O176" t="s">
        <v>131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671</v>
      </c>
      <c r="C177" t="s">
        <v>416</v>
      </c>
      <c r="D177" s="18">
        <v>7593</v>
      </c>
      <c r="E177" s="38">
        <v>-7593</v>
      </c>
      <c r="F177" s="18">
        <v>0</v>
      </c>
      <c r="O177" t="s">
        <v>172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672</v>
      </c>
      <c r="C178" t="s">
        <v>674</v>
      </c>
      <c r="D178" s="18">
        <v>3555</v>
      </c>
      <c r="E178" s="38">
        <v>-3555</v>
      </c>
      <c r="F178" s="18">
        <v>0</v>
      </c>
      <c r="O178" t="s">
        <v>189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293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205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689</v>
      </c>
      <c r="C180" t="s">
        <v>499</v>
      </c>
      <c r="D180" s="18">
        <v>6083.5</v>
      </c>
      <c r="E180" s="38">
        <v>-6083.5</v>
      </c>
      <c r="F180" s="18">
        <v>0</v>
      </c>
      <c r="O180" t="s">
        <v>222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692</v>
      </c>
      <c r="C181" t="s">
        <v>416</v>
      </c>
      <c r="D181" s="18">
        <v>9157.5</v>
      </c>
      <c r="E181" s="38">
        <v>-9157.5</v>
      </c>
      <c r="F181" s="18">
        <v>0</v>
      </c>
      <c r="O181" t="s">
        <v>244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693</v>
      </c>
      <c r="C182" t="s">
        <v>646</v>
      </c>
      <c r="D182" s="18">
        <v>3480</v>
      </c>
      <c r="E182" s="38">
        <v>-3480</v>
      </c>
      <c r="F182" s="18">
        <v>0</v>
      </c>
      <c r="O182" t="s">
        <v>259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694</v>
      </c>
      <c r="C183" t="s">
        <v>416</v>
      </c>
      <c r="D183" s="18">
        <v>10497.5</v>
      </c>
      <c r="E183" s="38">
        <v>-10497.5</v>
      </c>
      <c r="F183" s="18">
        <v>0</v>
      </c>
      <c r="O183" t="s">
        <v>326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695</v>
      </c>
      <c r="C184" t="s">
        <v>407</v>
      </c>
      <c r="D184" s="18">
        <v>6361.1</v>
      </c>
      <c r="E184" s="38">
        <v>-6361.1</v>
      </c>
      <c r="F184" s="18">
        <v>0</v>
      </c>
      <c r="O184" t="s">
        <v>332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696</v>
      </c>
      <c r="C185" t="s">
        <v>20</v>
      </c>
      <c r="D185" s="18">
        <v>7316</v>
      </c>
      <c r="E185" s="38">
        <v>-7316</v>
      </c>
      <c r="F185" s="18">
        <v>0</v>
      </c>
      <c r="O185" t="s">
        <v>337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697</v>
      </c>
      <c r="C186" t="s">
        <v>60</v>
      </c>
      <c r="D186" s="18">
        <v>5043</v>
      </c>
      <c r="E186" s="38">
        <v>-5043</v>
      </c>
      <c r="F186" s="18">
        <v>0</v>
      </c>
      <c r="O186" t="s">
        <v>361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698</v>
      </c>
      <c r="C187" t="s">
        <v>416</v>
      </c>
      <c r="D187" s="18">
        <v>8569.5</v>
      </c>
      <c r="E187" s="38">
        <v>-8569.5</v>
      </c>
      <c r="F187" s="18">
        <v>0</v>
      </c>
      <c r="O187" t="s">
        <v>364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699</v>
      </c>
      <c r="C188" t="s">
        <v>782</v>
      </c>
      <c r="D188" s="18">
        <v>3881.5</v>
      </c>
      <c r="E188" s="38">
        <v>-3881.5</v>
      </c>
      <c r="F188" s="18">
        <v>0</v>
      </c>
      <c r="O188" t="s">
        <v>378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700</v>
      </c>
      <c r="C189" t="s">
        <v>646</v>
      </c>
      <c r="D189" s="18">
        <v>590</v>
      </c>
      <c r="E189" s="38">
        <v>-590</v>
      </c>
      <c r="F189" s="18">
        <v>0</v>
      </c>
      <c r="O189" t="s">
        <v>409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701</v>
      </c>
      <c r="C190" t="s">
        <v>782</v>
      </c>
      <c r="D190" s="18">
        <v>588</v>
      </c>
      <c r="E190" s="38">
        <v>-588</v>
      </c>
      <c r="F190" s="18">
        <v>0</v>
      </c>
      <c r="O190" t="s">
        <v>453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702</v>
      </c>
      <c r="C191" t="s">
        <v>416</v>
      </c>
      <c r="D191" s="18">
        <v>10975.5</v>
      </c>
      <c r="E191" s="38">
        <v>-10975.5</v>
      </c>
      <c r="F191" s="18">
        <v>0</v>
      </c>
      <c r="O191" t="s">
        <v>456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703</v>
      </c>
      <c r="C192" t="s">
        <v>499</v>
      </c>
      <c r="D192" s="18">
        <v>5746</v>
      </c>
      <c r="E192" s="38">
        <v>-5746</v>
      </c>
      <c r="F192" s="18">
        <v>0</v>
      </c>
      <c r="O192" t="s">
        <v>467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704</v>
      </c>
      <c r="C193" t="s">
        <v>782</v>
      </c>
      <c r="D193" s="18">
        <v>2175</v>
      </c>
      <c r="E193" s="38">
        <v>-2175</v>
      </c>
      <c r="F193" s="18">
        <v>0</v>
      </c>
      <c r="O193" t="s">
        <v>472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705</v>
      </c>
      <c r="C194" t="s">
        <v>416</v>
      </c>
      <c r="D194" s="18">
        <v>10103.5</v>
      </c>
      <c r="E194" s="38">
        <v>-10103.5</v>
      </c>
      <c r="F194" s="18">
        <v>0</v>
      </c>
      <c r="O194" t="s">
        <v>515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706</v>
      </c>
      <c r="C195" t="s">
        <v>674</v>
      </c>
      <c r="D195" s="18">
        <v>14088.5</v>
      </c>
      <c r="E195" s="38">
        <v>-14088.5</v>
      </c>
      <c r="F195" s="18">
        <v>0</v>
      </c>
      <c r="O195" t="s">
        <v>544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707</v>
      </c>
      <c r="C196" t="s">
        <v>416</v>
      </c>
      <c r="D196" s="18">
        <v>3076</v>
      </c>
      <c r="E196" s="38">
        <v>-3076</v>
      </c>
      <c r="F196" s="18">
        <v>0</v>
      </c>
      <c r="O196" t="s">
        <v>561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708</v>
      </c>
      <c r="C197" t="s">
        <v>718</v>
      </c>
      <c r="D197" s="18">
        <v>1170</v>
      </c>
      <c r="E197" s="38">
        <v>-1170</v>
      </c>
      <c r="F197" s="18">
        <v>0</v>
      </c>
      <c r="O197" t="s">
        <v>576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709</v>
      </c>
      <c r="C198" t="s">
        <v>23</v>
      </c>
      <c r="D198" s="18">
        <v>15222</v>
      </c>
      <c r="E198" s="38">
        <v>-15222</v>
      </c>
      <c r="F198" s="18">
        <v>0</v>
      </c>
      <c r="O198" t="s">
        <v>612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710</v>
      </c>
      <c r="C199" t="s">
        <v>718</v>
      </c>
      <c r="D199" s="18">
        <v>68</v>
      </c>
      <c r="E199" s="38">
        <v>-68</v>
      </c>
      <c r="F199" s="18">
        <v>0</v>
      </c>
      <c r="O199" t="s">
        <v>644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724</v>
      </c>
      <c r="C200" t="s">
        <v>7</v>
      </c>
      <c r="D200" s="18">
        <v>2488</v>
      </c>
      <c r="E200" s="38">
        <v>-2488</v>
      </c>
      <c r="F200" s="18">
        <v>0</v>
      </c>
      <c r="O200" t="s">
        <v>656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727</v>
      </c>
      <c r="C201" t="s">
        <v>416</v>
      </c>
      <c r="D201" s="18">
        <v>11151</v>
      </c>
      <c r="E201" s="38">
        <v>-11151</v>
      </c>
      <c r="F201" s="18">
        <v>0</v>
      </c>
      <c r="O201" t="s">
        <v>732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729</v>
      </c>
      <c r="C202" t="s">
        <v>674</v>
      </c>
      <c r="D202" s="18">
        <v>3799</v>
      </c>
      <c r="E202" s="38">
        <v>-3799</v>
      </c>
      <c r="F202" s="18">
        <v>0</v>
      </c>
      <c r="O202" t="s">
        <v>799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732</v>
      </c>
      <c r="C203" t="s">
        <v>64</v>
      </c>
      <c r="D203" s="18">
        <v>11160</v>
      </c>
      <c r="E203" s="38">
        <v>-11160</v>
      </c>
      <c r="F203" s="18">
        <v>0</v>
      </c>
      <c r="O203" t="s">
        <v>840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733</v>
      </c>
      <c r="C204" t="s">
        <v>499</v>
      </c>
      <c r="D204" s="18">
        <v>5458</v>
      </c>
      <c r="E204" s="38">
        <v>-5458</v>
      </c>
      <c r="F204" s="18">
        <v>0</v>
      </c>
      <c r="O204" t="s">
        <v>856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734</v>
      </c>
      <c r="C205" t="s">
        <v>416</v>
      </c>
      <c r="D205" s="18">
        <v>11858.5</v>
      </c>
      <c r="E205" s="38">
        <v>-11858.5</v>
      </c>
      <c r="F205" s="18">
        <v>0</v>
      </c>
      <c r="O205" t="s">
        <v>879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735</v>
      </c>
      <c r="C206" t="s">
        <v>407</v>
      </c>
      <c r="D206" s="18">
        <v>6096.1</v>
      </c>
      <c r="E206" s="38">
        <v>-6096.1</v>
      </c>
      <c r="F206" s="18">
        <v>0</v>
      </c>
      <c r="O206" t="s">
        <v>921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737</v>
      </c>
      <c r="C207" t="s">
        <v>674</v>
      </c>
      <c r="D207" s="18">
        <v>1350</v>
      </c>
      <c r="E207" s="38">
        <v>-1350</v>
      </c>
      <c r="F207" s="18">
        <v>0</v>
      </c>
      <c r="O207" t="s">
        <v>956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738</v>
      </c>
      <c r="C208" t="s">
        <v>416</v>
      </c>
      <c r="D208" s="18">
        <v>15244</v>
      </c>
      <c r="E208" s="38">
        <v>-15244</v>
      </c>
      <c r="F208" s="18">
        <v>0</v>
      </c>
      <c r="O208" t="s">
        <v>995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314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1010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771</v>
      </c>
      <c r="C210" t="s">
        <v>416</v>
      </c>
      <c r="D210" s="18">
        <v>11530</v>
      </c>
      <c r="E210" s="38">
        <v>-11530</v>
      </c>
      <c r="F210" s="18">
        <v>0</v>
      </c>
      <c r="O210" t="s">
        <v>1014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772</v>
      </c>
      <c r="C211" t="s">
        <v>674</v>
      </c>
      <c r="D211" s="18">
        <v>1350</v>
      </c>
      <c r="E211" s="38">
        <v>-1350</v>
      </c>
      <c r="F211" s="18">
        <v>0</v>
      </c>
      <c r="O211" t="s">
        <v>1056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773</v>
      </c>
      <c r="C212" t="s">
        <v>416</v>
      </c>
      <c r="D212" s="18">
        <v>16245</v>
      </c>
      <c r="E212" s="38">
        <v>-16245</v>
      </c>
      <c r="F212" s="18">
        <v>0</v>
      </c>
      <c r="O212" t="s">
        <v>1101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774</v>
      </c>
      <c r="C213" t="s">
        <v>60</v>
      </c>
      <c r="D213" s="18">
        <v>5100</v>
      </c>
      <c r="E213" s="38">
        <v>-5100</v>
      </c>
      <c r="F213" s="18">
        <v>0</v>
      </c>
      <c r="O213" t="s">
        <v>1146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775</v>
      </c>
      <c r="C214" t="s">
        <v>43</v>
      </c>
      <c r="D214" s="18">
        <v>2534</v>
      </c>
      <c r="E214" s="38">
        <v>-2534</v>
      </c>
      <c r="F214" s="18">
        <v>0</v>
      </c>
      <c r="O214" t="s">
        <v>1190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778</v>
      </c>
      <c r="C215" t="s">
        <v>646</v>
      </c>
      <c r="D215" s="18">
        <v>4317.8999999999996</v>
      </c>
      <c r="E215" s="38">
        <v>-4317.8999999999996</v>
      </c>
      <c r="F215" s="18">
        <v>0</v>
      </c>
      <c r="O215" t="s">
        <v>1202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783</v>
      </c>
      <c r="C216" t="s">
        <v>782</v>
      </c>
      <c r="D216" s="18">
        <v>8524.5</v>
      </c>
      <c r="E216" s="38">
        <v>-8524.5</v>
      </c>
      <c r="F216" s="18">
        <v>0</v>
      </c>
      <c r="N216" s="17" t="s">
        <v>209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785</v>
      </c>
      <c r="C217" t="s">
        <v>43</v>
      </c>
      <c r="D217" s="18">
        <v>100</v>
      </c>
      <c r="E217" s="38">
        <v>-100</v>
      </c>
      <c r="F217" s="18">
        <v>0</v>
      </c>
      <c r="N217" t="s">
        <v>178</v>
      </c>
      <c r="O217" t="s">
        <v>180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786</v>
      </c>
      <c r="C218" t="s">
        <v>416</v>
      </c>
      <c r="D218" s="18">
        <v>10369.5</v>
      </c>
      <c r="E218" s="38">
        <v>-10369.5</v>
      </c>
      <c r="F218" s="18">
        <v>0</v>
      </c>
      <c r="N218" s="17" t="s">
        <v>190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788</v>
      </c>
      <c r="C219" t="s">
        <v>20</v>
      </c>
      <c r="D219" s="18">
        <v>7336</v>
      </c>
      <c r="E219" s="38">
        <v>-7336</v>
      </c>
      <c r="F219" s="18">
        <v>0</v>
      </c>
      <c r="N219" t="s">
        <v>228</v>
      </c>
      <c r="O219" t="s">
        <v>214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789</v>
      </c>
      <c r="C220" t="s">
        <v>416</v>
      </c>
      <c r="D220" s="18">
        <v>8417</v>
      </c>
      <c r="E220" s="38">
        <v>-8417</v>
      </c>
      <c r="F220" s="18">
        <v>0</v>
      </c>
      <c r="N220" s="17" t="s">
        <v>229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790</v>
      </c>
      <c r="C221" t="s">
        <v>499</v>
      </c>
      <c r="D221" s="18">
        <v>3484</v>
      </c>
      <c r="E221" s="38">
        <v>-3484</v>
      </c>
      <c r="F221" s="18">
        <v>0</v>
      </c>
      <c r="N221" t="s">
        <v>233</v>
      </c>
      <c r="O221" t="s">
        <v>231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792</v>
      </c>
      <c r="C222" t="s">
        <v>416</v>
      </c>
      <c r="D222" s="18">
        <v>13110</v>
      </c>
      <c r="E222" s="38">
        <v>-13110</v>
      </c>
      <c r="F222" s="18">
        <v>0</v>
      </c>
      <c r="O222" t="s">
        <v>247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797</v>
      </c>
      <c r="C223" t="s">
        <v>793</v>
      </c>
      <c r="D223" s="18">
        <v>1239.5999999999999</v>
      </c>
      <c r="E223" s="38">
        <v>-1239.5999999999999</v>
      </c>
      <c r="F223" s="18">
        <v>0</v>
      </c>
      <c r="O223" t="s">
        <v>252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798</v>
      </c>
      <c r="C224" t="s">
        <v>416</v>
      </c>
      <c r="D224" s="18">
        <v>13110</v>
      </c>
      <c r="E224" s="38">
        <v>-13110</v>
      </c>
      <c r="F224" s="18">
        <v>0</v>
      </c>
      <c r="O224" t="s">
        <v>271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799</v>
      </c>
      <c r="C225" t="s">
        <v>64</v>
      </c>
      <c r="D225" s="18">
        <v>14715</v>
      </c>
      <c r="E225" s="38">
        <v>-14715</v>
      </c>
      <c r="F225" s="18">
        <v>0</v>
      </c>
      <c r="O225" t="s">
        <v>323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802</v>
      </c>
      <c r="C226" t="s">
        <v>416</v>
      </c>
      <c r="D226" s="18">
        <v>6750</v>
      </c>
      <c r="E226" s="38">
        <v>-6750</v>
      </c>
      <c r="F226" s="18">
        <v>0</v>
      </c>
      <c r="O226" t="s">
        <v>417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803</v>
      </c>
      <c r="C227" t="s">
        <v>407</v>
      </c>
      <c r="D227" s="18">
        <v>6201.1</v>
      </c>
      <c r="E227" s="38">
        <v>-6201.1</v>
      </c>
      <c r="F227" s="18">
        <v>0</v>
      </c>
      <c r="O227" t="s">
        <v>484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804</v>
      </c>
      <c r="C228" t="s">
        <v>23</v>
      </c>
      <c r="D228" s="18">
        <v>10120</v>
      </c>
      <c r="E228" s="38">
        <v>-10120</v>
      </c>
      <c r="F228" s="18">
        <v>0</v>
      </c>
      <c r="O228" t="s">
        <v>510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805</v>
      </c>
      <c r="C229" t="s">
        <v>416</v>
      </c>
      <c r="D229" s="18">
        <v>14068</v>
      </c>
      <c r="E229" s="38">
        <v>-14068</v>
      </c>
      <c r="F229" s="18">
        <v>0</v>
      </c>
      <c r="N229" s="17" t="s">
        <v>261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806</v>
      </c>
      <c r="C230" t="s">
        <v>499</v>
      </c>
      <c r="D230" s="18">
        <v>3241</v>
      </c>
      <c r="E230" s="38">
        <v>-3241</v>
      </c>
      <c r="F230" s="18">
        <v>0</v>
      </c>
      <c r="N230" t="s">
        <v>268</v>
      </c>
      <c r="O230" t="s">
        <v>262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336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267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135</v>
      </c>
      <c r="D232" s="18">
        <v>1503039.1</v>
      </c>
      <c r="E232" s="38">
        <v>-1107334.8</v>
      </c>
      <c r="F232" s="18">
        <v>395704.3</v>
      </c>
      <c r="O232" t="s">
        <v>327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426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1187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269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286</v>
      </c>
      <c r="O236" t="s">
        <v>284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331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287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295</v>
      </c>
      <c r="O239" t="s">
        <v>321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297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371</v>
      </c>
      <c r="O241" t="s">
        <v>369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388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381</v>
      </c>
      <c r="O243" t="s">
        <v>379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389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407</v>
      </c>
      <c r="O245" t="s">
        <v>405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408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422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423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454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464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485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489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490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545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556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566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574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610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617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652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658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695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735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803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855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866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924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952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1007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1075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1076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1142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1204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428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416</v>
      </c>
      <c r="O275" t="s">
        <v>414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418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431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432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433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434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450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452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466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471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481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483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509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512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520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531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538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539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541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555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557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558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567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573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618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619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655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657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659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662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669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671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692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694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698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702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705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707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727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734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738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771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773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786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789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792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798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802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805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835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837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843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851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854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867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875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876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877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904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908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919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933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936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940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942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943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996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1008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1019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1021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1023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1059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1073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1084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1118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1120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1124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1131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1136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1147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1148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1177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1181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1184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1191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1199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1203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1214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429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476</v>
      </c>
      <c r="O364" t="s">
        <v>478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491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499</v>
      </c>
      <c r="O366" t="s">
        <v>480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615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642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660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689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703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733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790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806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842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853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880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916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941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946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959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1002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1009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1020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1024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1072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1128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1132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1144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1182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1200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508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646</v>
      </c>
      <c r="O393" t="s">
        <v>643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651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653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693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700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778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836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841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961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962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1064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1117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1125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1129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1139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1192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1201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1215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650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674</v>
      </c>
      <c r="O412" t="s">
        <v>672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706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729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737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772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844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1180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1183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1189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1193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688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718</v>
      </c>
      <c r="O423" t="s">
        <v>708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710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763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782</v>
      </c>
      <c r="O426" t="s">
        <v>699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701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704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783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807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793</v>
      </c>
      <c r="O431" t="s">
        <v>797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907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1013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1134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808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868</v>
      </c>
      <c r="O436" t="s">
        <v>870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900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918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923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964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1074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883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967</v>
      </c>
      <c r="O443" t="s">
        <v>939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965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1198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994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1053</v>
      </c>
      <c r="O447" t="s">
        <v>909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1054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1060</v>
      </c>
      <c r="O449" t="s">
        <v>1062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1080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1115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1097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1066</v>
      </c>
      <c r="O453" t="s">
        <v>1071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1098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1110</v>
      </c>
      <c r="O455" t="s">
        <v>1105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1113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1109</v>
      </c>
      <c r="O457" t="s">
        <v>1106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1114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1206</v>
      </c>
      <c r="O459" t="s">
        <v>1213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1246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135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230</v>
      </c>
      <c r="B1" s="93">
        <v>2022</v>
      </c>
    </row>
    <row r="2" spans="1:2" x14ac:dyDescent="0.35">
      <c r="A2" s="26" t="s">
        <v>167</v>
      </c>
      <c r="B2" s="93">
        <v>12</v>
      </c>
    </row>
    <row r="4" spans="1:2" x14ac:dyDescent="0.35">
      <c r="A4" s="14" t="s">
        <v>174</v>
      </c>
    </row>
    <row r="5" spans="1:2" x14ac:dyDescent="0.35">
      <c r="A5" s="14" t="s">
        <v>8</v>
      </c>
      <c r="B5" s="25" t="s">
        <v>315</v>
      </c>
    </row>
    <row r="6" spans="1:2" x14ac:dyDescent="0.35">
      <c r="A6" t="s">
        <v>17</v>
      </c>
      <c r="B6">
        <v>11</v>
      </c>
    </row>
    <row r="7" spans="1:2" x14ac:dyDescent="0.35">
      <c r="A7" t="s">
        <v>99</v>
      </c>
      <c r="B7">
        <v>8</v>
      </c>
    </row>
    <row r="8" spans="1:2" x14ac:dyDescent="0.35">
      <c r="A8" t="s">
        <v>56</v>
      </c>
      <c r="B8">
        <v>50</v>
      </c>
    </row>
    <row r="9" spans="1:2" x14ac:dyDescent="0.35">
      <c r="A9" t="s">
        <v>298</v>
      </c>
      <c r="B9">
        <v>1</v>
      </c>
    </row>
    <row r="10" spans="1:2" x14ac:dyDescent="0.35">
      <c r="A10" t="s">
        <v>575</v>
      </c>
      <c r="B10">
        <v>2</v>
      </c>
    </row>
    <row r="11" spans="1:2" x14ac:dyDescent="0.35">
      <c r="A11" t="s">
        <v>625</v>
      </c>
      <c r="B11">
        <v>1</v>
      </c>
    </row>
    <row r="12" spans="1:2" x14ac:dyDescent="0.35">
      <c r="A12" t="s">
        <v>663</v>
      </c>
      <c r="B12">
        <v>9</v>
      </c>
    </row>
    <row r="13" spans="1:2" x14ac:dyDescent="0.35">
      <c r="A13" t="s">
        <v>716</v>
      </c>
      <c r="B13">
        <v>2</v>
      </c>
    </row>
    <row r="14" spans="1:2" x14ac:dyDescent="0.35">
      <c r="A14" t="s">
        <v>725</v>
      </c>
      <c r="B14">
        <v>23</v>
      </c>
    </row>
    <row r="15" spans="1:2" x14ac:dyDescent="0.35">
      <c r="A15" t="s">
        <v>728</v>
      </c>
      <c r="B15">
        <v>21</v>
      </c>
    </row>
    <row r="16" spans="1:2" x14ac:dyDescent="0.35">
      <c r="A16" t="s">
        <v>731</v>
      </c>
      <c r="B16">
        <v>6</v>
      </c>
    </row>
    <row r="17" spans="1:2" x14ac:dyDescent="0.35">
      <c r="A17" t="s">
        <v>777</v>
      </c>
      <c r="B17">
        <v>1</v>
      </c>
    </row>
    <row r="18" spans="1:2" x14ac:dyDescent="0.35">
      <c r="A18" t="s">
        <v>796</v>
      </c>
      <c r="B18">
        <v>1</v>
      </c>
    </row>
    <row r="19" spans="1:2" x14ac:dyDescent="0.35">
      <c r="A19" t="s">
        <v>800</v>
      </c>
      <c r="B19">
        <v>6</v>
      </c>
    </row>
    <row r="20" spans="1:2" x14ac:dyDescent="0.35">
      <c r="A20" t="s">
        <v>809</v>
      </c>
      <c r="B20">
        <v>1</v>
      </c>
    </row>
    <row r="21" spans="1:2" x14ac:dyDescent="0.35">
      <c r="A21" t="s">
        <v>922</v>
      </c>
      <c r="B21">
        <v>10</v>
      </c>
    </row>
    <row r="22" spans="1:2" x14ac:dyDescent="0.35">
      <c r="A22" t="s">
        <v>954</v>
      </c>
      <c r="B22">
        <v>13</v>
      </c>
    </row>
    <row r="23" spans="1:2" x14ac:dyDescent="0.35">
      <c r="A23" t="s">
        <v>958</v>
      </c>
      <c r="B23">
        <v>1</v>
      </c>
    </row>
    <row r="24" spans="1:2" x14ac:dyDescent="0.35">
      <c r="A24" t="s">
        <v>997</v>
      </c>
      <c r="B24">
        <v>110</v>
      </c>
    </row>
    <row r="25" spans="1:2" x14ac:dyDescent="0.35">
      <c r="A25" t="s">
        <v>998</v>
      </c>
      <c r="B25">
        <v>2</v>
      </c>
    </row>
    <row r="26" spans="1:2" x14ac:dyDescent="0.35">
      <c r="A26" t="s">
        <v>999</v>
      </c>
      <c r="B26">
        <v>7</v>
      </c>
    </row>
    <row r="27" spans="1:2" x14ac:dyDescent="0.35">
      <c r="A27" t="s">
        <v>1022</v>
      </c>
      <c r="B27">
        <v>4</v>
      </c>
    </row>
    <row r="28" spans="1:2" x14ac:dyDescent="0.35">
      <c r="A28" t="s">
        <v>1081</v>
      </c>
      <c r="B28">
        <v>49</v>
      </c>
    </row>
    <row r="29" spans="1:2" x14ac:dyDescent="0.35">
      <c r="A29" t="s">
        <v>1083</v>
      </c>
      <c r="B29">
        <v>6</v>
      </c>
    </row>
    <row r="30" spans="1:2" x14ac:dyDescent="0.35">
      <c r="A30" t="s">
        <v>1102</v>
      </c>
      <c r="B30">
        <v>4</v>
      </c>
    </row>
    <row r="31" spans="1:2" x14ac:dyDescent="0.35">
      <c r="A31" t="s">
        <v>1116</v>
      </c>
      <c r="B31">
        <v>3</v>
      </c>
    </row>
    <row r="32" spans="1:2" x14ac:dyDescent="0.35">
      <c r="A32" t="s">
        <v>1121</v>
      </c>
      <c r="B32">
        <v>1</v>
      </c>
    </row>
    <row r="33" spans="1:2" x14ac:dyDescent="0.35">
      <c r="A33" t="s">
        <v>1126</v>
      </c>
      <c r="B33">
        <v>1</v>
      </c>
    </row>
    <row r="34" spans="1:2" x14ac:dyDescent="0.35">
      <c r="A34" t="s">
        <v>1127</v>
      </c>
      <c r="B34">
        <v>1</v>
      </c>
    </row>
    <row r="35" spans="1:2" x14ac:dyDescent="0.35">
      <c r="A35" t="s">
        <v>1135</v>
      </c>
      <c r="B35">
        <v>1</v>
      </c>
    </row>
    <row r="36" spans="1:2" x14ac:dyDescent="0.35">
      <c r="A36" t="s">
        <v>1138</v>
      </c>
      <c r="B36">
        <v>1</v>
      </c>
    </row>
    <row r="37" spans="1:2" x14ac:dyDescent="0.35">
      <c r="A37" t="s">
        <v>1140</v>
      </c>
      <c r="B37">
        <v>2</v>
      </c>
    </row>
    <row r="38" spans="1:2" x14ac:dyDescent="0.35">
      <c r="A38" t="s">
        <v>1141</v>
      </c>
      <c r="B38">
        <v>1</v>
      </c>
    </row>
    <row r="39" spans="1:2" x14ac:dyDescent="0.35">
      <c r="A39" t="s">
        <v>1145</v>
      </c>
      <c r="B39">
        <v>1</v>
      </c>
    </row>
    <row r="40" spans="1:2" x14ac:dyDescent="0.35">
      <c r="A40" t="s">
        <v>1149</v>
      </c>
      <c r="B40">
        <v>20</v>
      </c>
    </row>
    <row r="41" spans="1:2" x14ac:dyDescent="0.35">
      <c r="A41" t="s">
        <v>135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210</v>
      </c>
    </row>
    <row r="4" spans="1:7" x14ac:dyDescent="0.35">
      <c r="A4" s="14" t="s">
        <v>230</v>
      </c>
      <c r="B4" s="14" t="s">
        <v>167</v>
      </c>
      <c r="C4" s="14" t="s">
        <v>2</v>
      </c>
      <c r="D4" s="14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227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2" t="s">
        <v>355</v>
      </c>
      <c r="B7" s="82"/>
      <c r="C7" s="82"/>
      <c r="D7" s="82"/>
      <c r="E7" s="83">
        <v>2973</v>
      </c>
      <c r="F7" s="84">
        <v>-2973</v>
      </c>
      <c r="G7" s="8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145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146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52</v>
      </c>
      <c r="D27" t="s">
        <v>54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55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57</v>
      </c>
      <c r="D29" t="s">
        <v>60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58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62</v>
      </c>
      <c r="D31" t="s">
        <v>64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147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68</v>
      </c>
      <c r="D33" t="s">
        <v>54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70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95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103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104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105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106</v>
      </c>
      <c r="D39" t="s">
        <v>64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107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109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148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110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113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114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116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120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121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122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124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126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127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130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131</v>
      </c>
      <c r="D54" t="s">
        <v>64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134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152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153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149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156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158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159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160</v>
      </c>
      <c r="D62" t="s">
        <v>60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170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171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172</v>
      </c>
      <c r="D65" t="s">
        <v>64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175</v>
      </c>
      <c r="D66" t="s">
        <v>54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177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180</v>
      </c>
      <c r="D68" t="s">
        <v>178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184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186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187</v>
      </c>
      <c r="D71" t="s">
        <v>60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188</v>
      </c>
      <c r="D72" t="s">
        <v>54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189</v>
      </c>
      <c r="D73" t="s">
        <v>64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205</v>
      </c>
      <c r="D74" t="s">
        <v>64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165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214</v>
      </c>
      <c r="D76" t="s">
        <v>228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215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216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221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222</v>
      </c>
      <c r="D80" t="s">
        <v>64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227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2" t="s">
        <v>356</v>
      </c>
      <c r="B82" s="82"/>
      <c r="C82" s="82"/>
      <c r="D82" s="82"/>
      <c r="E82" s="83">
        <v>201162.5</v>
      </c>
      <c r="F82" s="84">
        <v>-201162.5</v>
      </c>
      <c r="G82" s="8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244</v>
      </c>
      <c r="D84" t="s">
        <v>64</v>
      </c>
      <c r="E84" s="18">
        <v>0</v>
      </c>
      <c r="F84" s="38">
        <v>0</v>
      </c>
      <c r="G84" s="18">
        <v>0</v>
      </c>
    </row>
    <row r="85" spans="1:7" x14ac:dyDescent="0.35">
      <c r="C85" t="s">
        <v>247</v>
      </c>
      <c r="D85" t="s">
        <v>233</v>
      </c>
      <c r="E85" s="18">
        <v>49</v>
      </c>
      <c r="F85" s="38">
        <v>-49</v>
      </c>
      <c r="G85" s="18">
        <v>0</v>
      </c>
    </row>
    <row r="86" spans="1:7" x14ac:dyDescent="0.35">
      <c r="C86" t="s">
        <v>250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252</v>
      </c>
      <c r="D87" t="s">
        <v>233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256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258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259</v>
      </c>
      <c r="D90" t="s">
        <v>64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260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262</v>
      </c>
      <c r="D92" t="s">
        <v>268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266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267</v>
      </c>
      <c r="D94" t="s">
        <v>268</v>
      </c>
      <c r="E94" s="18">
        <v>130</v>
      </c>
      <c r="F94" s="38">
        <v>-130</v>
      </c>
      <c r="G94" s="18">
        <v>0</v>
      </c>
    </row>
    <row r="95" spans="1:7" x14ac:dyDescent="0.35">
      <c r="C95" t="s">
        <v>271</v>
      </c>
      <c r="D95" t="s">
        <v>233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272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279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280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281</v>
      </c>
      <c r="D99" t="s">
        <v>54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284</v>
      </c>
      <c r="D100" t="s">
        <v>286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278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291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321</v>
      </c>
      <c r="D103" t="s">
        <v>295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322</v>
      </c>
      <c r="D104" t="s">
        <v>60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324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325</v>
      </c>
      <c r="D106" t="s">
        <v>60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326</v>
      </c>
      <c r="D107" t="s">
        <v>64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327</v>
      </c>
      <c r="D108" t="s">
        <v>268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328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293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329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330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331</v>
      </c>
      <c r="D113" t="s">
        <v>286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332</v>
      </c>
      <c r="D114" t="s">
        <v>64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333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334</v>
      </c>
      <c r="D116" t="s">
        <v>60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337</v>
      </c>
      <c r="D117" t="s">
        <v>64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314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323</v>
      </c>
      <c r="D119" t="s">
        <v>233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335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343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344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346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347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348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336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361</v>
      </c>
      <c r="D127" t="s">
        <v>64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362</v>
      </c>
      <c r="D128" t="s">
        <v>60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363</v>
      </c>
      <c r="D129" t="s">
        <v>60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364</v>
      </c>
      <c r="D130" t="s">
        <v>64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145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369</v>
      </c>
      <c r="D132" t="s">
        <v>371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373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374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375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376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377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378</v>
      </c>
      <c r="D138" t="s">
        <v>64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379</v>
      </c>
      <c r="D139" t="s">
        <v>381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382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383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385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386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148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404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405</v>
      </c>
      <c r="D146" t="s">
        <v>407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408</v>
      </c>
      <c r="D147" t="s">
        <v>407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409</v>
      </c>
      <c r="D148" t="s">
        <v>64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410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412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414</v>
      </c>
      <c r="D151" t="s">
        <v>416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417</v>
      </c>
      <c r="D152" t="s">
        <v>233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418</v>
      </c>
      <c r="D153" t="s">
        <v>416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422</v>
      </c>
      <c r="D154" t="s">
        <v>407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423</v>
      </c>
      <c r="D155" t="s">
        <v>407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425</v>
      </c>
      <c r="D156" t="s">
        <v>60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426</v>
      </c>
      <c r="D157" t="s">
        <v>268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430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431</v>
      </c>
      <c r="D159" t="s">
        <v>416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432</v>
      </c>
      <c r="D160" t="s">
        <v>416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433</v>
      </c>
      <c r="D161" t="s">
        <v>416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434</v>
      </c>
      <c r="D162" t="s">
        <v>416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448</v>
      </c>
      <c r="D163" t="s">
        <v>54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449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450</v>
      </c>
      <c r="D165" t="s">
        <v>416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451</v>
      </c>
      <c r="D166" t="s">
        <v>54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452</v>
      </c>
      <c r="D167" t="s">
        <v>416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453</v>
      </c>
      <c r="D168" t="s">
        <v>64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454</v>
      </c>
      <c r="D169" t="s">
        <v>407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456</v>
      </c>
      <c r="D170" t="s">
        <v>64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149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462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464</v>
      </c>
      <c r="D173" t="s">
        <v>407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465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466</v>
      </c>
      <c r="D175" t="s">
        <v>416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467</v>
      </c>
      <c r="D176" t="s">
        <v>64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471</v>
      </c>
      <c r="D177" t="s">
        <v>416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472</v>
      </c>
      <c r="D178" t="s">
        <v>64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478</v>
      </c>
      <c r="D179" t="s">
        <v>476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480</v>
      </c>
      <c r="D180" t="s">
        <v>499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481</v>
      </c>
      <c r="D181" t="s">
        <v>416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483</v>
      </c>
      <c r="D182" t="s">
        <v>416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484</v>
      </c>
      <c r="D183" t="s">
        <v>233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485</v>
      </c>
      <c r="D184" t="s">
        <v>407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488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489</v>
      </c>
      <c r="D186" t="s">
        <v>407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490</v>
      </c>
      <c r="D187" t="s">
        <v>407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492</v>
      </c>
      <c r="D188" t="s">
        <v>54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165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509</v>
      </c>
      <c r="D190" t="s">
        <v>416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510</v>
      </c>
      <c r="D191" t="s">
        <v>233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512</v>
      </c>
      <c r="D192" t="s">
        <v>416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515</v>
      </c>
      <c r="D193" t="s">
        <v>64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516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519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520</v>
      </c>
      <c r="D196" t="s">
        <v>416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521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531</v>
      </c>
      <c r="D198" t="s">
        <v>416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538</v>
      </c>
      <c r="D199" t="s">
        <v>416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539</v>
      </c>
      <c r="D200" t="s">
        <v>416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540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541</v>
      </c>
      <c r="D202" t="s">
        <v>416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544</v>
      </c>
      <c r="D203" t="s">
        <v>64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545</v>
      </c>
      <c r="D204" t="s">
        <v>407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227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2" t="s">
        <v>357</v>
      </c>
      <c r="B206" s="82"/>
      <c r="C206" s="82"/>
      <c r="D206" s="82"/>
      <c r="E206" s="83">
        <v>633546.35000000021</v>
      </c>
      <c r="F206" s="84">
        <v>-633546.35000000021</v>
      </c>
      <c r="G206" s="83">
        <v>0</v>
      </c>
    </row>
    <row r="207" spans="1:7" x14ac:dyDescent="0.35">
      <c r="A207">
        <v>2022</v>
      </c>
      <c r="B207">
        <v>1</v>
      </c>
      <c r="C207" t="s">
        <v>555</v>
      </c>
      <c r="D207" t="s">
        <v>416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556</v>
      </c>
      <c r="D208" t="s">
        <v>407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557</v>
      </c>
      <c r="D209" t="s">
        <v>416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558</v>
      </c>
      <c r="D210" t="s">
        <v>416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559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561</v>
      </c>
      <c r="D212" t="s">
        <v>64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566</v>
      </c>
      <c r="D213" t="s">
        <v>407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567</v>
      </c>
      <c r="D214" t="s">
        <v>416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568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570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571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573</v>
      </c>
      <c r="D218" t="s">
        <v>416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574</v>
      </c>
      <c r="D219" t="s">
        <v>407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576</v>
      </c>
      <c r="D220" t="s">
        <v>64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577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578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260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610</v>
      </c>
      <c r="D224" t="s">
        <v>407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611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612</v>
      </c>
      <c r="D226" t="s">
        <v>64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613</v>
      </c>
      <c r="D227" t="s">
        <v>60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614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615</v>
      </c>
      <c r="D229" t="s">
        <v>499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616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617</v>
      </c>
      <c r="D231" t="s">
        <v>407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618</v>
      </c>
      <c r="D232" t="s">
        <v>416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619</v>
      </c>
      <c r="D233" t="s">
        <v>416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620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278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642</v>
      </c>
      <c r="D236" t="s">
        <v>499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643</v>
      </c>
      <c r="D237" t="s">
        <v>646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644</v>
      </c>
      <c r="D238" t="s">
        <v>64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651</v>
      </c>
      <c r="D239" t="s">
        <v>646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652</v>
      </c>
      <c r="D240" t="s">
        <v>407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653</v>
      </c>
      <c r="D241" t="s">
        <v>646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654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655</v>
      </c>
      <c r="D243" t="s">
        <v>416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656</v>
      </c>
      <c r="D244" t="s">
        <v>64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657</v>
      </c>
      <c r="D245" t="s">
        <v>416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658</v>
      </c>
      <c r="D246" t="s">
        <v>407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659</v>
      </c>
      <c r="D247" t="s">
        <v>416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660</v>
      </c>
      <c r="D248" t="s">
        <v>499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661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662</v>
      </c>
      <c r="D250" t="s">
        <v>416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669</v>
      </c>
      <c r="D251" t="s">
        <v>416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670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671</v>
      </c>
      <c r="D253" t="s">
        <v>416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672</v>
      </c>
      <c r="D254" t="s">
        <v>674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293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689</v>
      </c>
      <c r="D256" t="s">
        <v>499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692</v>
      </c>
      <c r="D257" t="s">
        <v>416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693</v>
      </c>
      <c r="D258" t="s">
        <v>646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694</v>
      </c>
      <c r="D259" t="s">
        <v>416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695</v>
      </c>
      <c r="D260" t="s">
        <v>407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696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697</v>
      </c>
      <c r="D262" t="s">
        <v>60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698</v>
      </c>
      <c r="D263" t="s">
        <v>416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699</v>
      </c>
      <c r="D264" t="s">
        <v>782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700</v>
      </c>
      <c r="D265" t="s">
        <v>646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701</v>
      </c>
      <c r="D266" t="s">
        <v>782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702</v>
      </c>
      <c r="D267" t="s">
        <v>416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703</v>
      </c>
      <c r="D268" t="s">
        <v>499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704</v>
      </c>
      <c r="D269" t="s">
        <v>782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705</v>
      </c>
      <c r="D270" t="s">
        <v>416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706</v>
      </c>
      <c r="D271" t="s">
        <v>674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707</v>
      </c>
      <c r="D272" t="s">
        <v>416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708</v>
      </c>
      <c r="D273" t="s">
        <v>718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709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710</v>
      </c>
      <c r="D275" t="s">
        <v>718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724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727</v>
      </c>
      <c r="D277" t="s">
        <v>416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729</v>
      </c>
      <c r="D278" t="s">
        <v>674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732</v>
      </c>
      <c r="D279" t="s">
        <v>64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733</v>
      </c>
      <c r="D280" t="s">
        <v>499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734</v>
      </c>
      <c r="D281" t="s">
        <v>416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735</v>
      </c>
      <c r="D282" t="s">
        <v>407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737</v>
      </c>
      <c r="D283" t="s">
        <v>674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738</v>
      </c>
      <c r="D284" t="s">
        <v>416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314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771</v>
      </c>
      <c r="D286" t="s">
        <v>416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772</v>
      </c>
      <c r="D287" t="s">
        <v>674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773</v>
      </c>
      <c r="D288" t="s">
        <v>416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774</v>
      </c>
      <c r="D289" t="s">
        <v>60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775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778</v>
      </c>
      <c r="D291" t="s">
        <v>646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783</v>
      </c>
      <c r="D292" t="s">
        <v>782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785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786</v>
      </c>
      <c r="D294" t="s">
        <v>416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788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789</v>
      </c>
      <c r="D296" t="s">
        <v>416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790</v>
      </c>
      <c r="D297" t="s">
        <v>499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792</v>
      </c>
      <c r="D298" t="s">
        <v>416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797</v>
      </c>
      <c r="D299" t="s">
        <v>793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798</v>
      </c>
      <c r="D300" t="s">
        <v>416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799</v>
      </c>
      <c r="D301" t="s">
        <v>64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802</v>
      </c>
      <c r="D302" t="s">
        <v>416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803</v>
      </c>
      <c r="D303" t="s">
        <v>407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804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805</v>
      </c>
      <c r="D305" t="s">
        <v>416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806</v>
      </c>
      <c r="D306" t="s">
        <v>499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336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835</v>
      </c>
      <c r="D308" t="s">
        <v>416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836</v>
      </c>
      <c r="D309" t="s">
        <v>646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837</v>
      </c>
      <c r="D310" t="s">
        <v>416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838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840</v>
      </c>
      <c r="D312" t="s">
        <v>64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841</v>
      </c>
      <c r="D313" t="s">
        <v>646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842</v>
      </c>
      <c r="D314" t="s">
        <v>499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843</v>
      </c>
      <c r="D315" t="s">
        <v>416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844</v>
      </c>
      <c r="D316" t="s">
        <v>674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845</v>
      </c>
      <c r="D317" t="s">
        <v>60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846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851</v>
      </c>
      <c r="D319" t="s">
        <v>416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852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853</v>
      </c>
      <c r="D321" t="s">
        <v>499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854</v>
      </c>
      <c r="D322" t="s">
        <v>416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855</v>
      </c>
      <c r="D323" t="s">
        <v>407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856</v>
      </c>
      <c r="D324" t="s">
        <v>64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145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865</v>
      </c>
      <c r="D326" t="s">
        <v>60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866</v>
      </c>
      <c r="D327" t="s">
        <v>407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867</v>
      </c>
      <c r="D328" t="s">
        <v>416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870</v>
      </c>
      <c r="D329" t="s">
        <v>868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875</v>
      </c>
      <c r="D330" t="s">
        <v>416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876</v>
      </c>
      <c r="D331" t="s">
        <v>416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877</v>
      </c>
      <c r="D332" t="s">
        <v>416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878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879</v>
      </c>
      <c r="D334" t="s">
        <v>64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880</v>
      </c>
      <c r="D335" t="s">
        <v>499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882</v>
      </c>
      <c r="D336" t="s">
        <v>60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146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900</v>
      </c>
      <c r="D338" t="s">
        <v>868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904</v>
      </c>
      <c r="D339" t="s">
        <v>416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906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907</v>
      </c>
      <c r="D341" t="s">
        <v>793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908</v>
      </c>
      <c r="D342" t="s">
        <v>416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909</v>
      </c>
      <c r="D343" t="s">
        <v>1053</v>
      </c>
      <c r="E343" s="18">
        <v>0</v>
      </c>
      <c r="F343" s="38"/>
      <c r="G343" s="18">
        <v>0</v>
      </c>
    </row>
    <row r="344" spans="2:7" x14ac:dyDescent="0.35">
      <c r="C344" t="s">
        <v>911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915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916</v>
      </c>
      <c r="D346" t="s">
        <v>499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918</v>
      </c>
      <c r="D347" t="s">
        <v>868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919</v>
      </c>
      <c r="D348" t="s">
        <v>416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920</v>
      </c>
      <c r="D349" t="s">
        <v>60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921</v>
      </c>
      <c r="D350" t="s">
        <v>64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923</v>
      </c>
      <c r="D351" t="s">
        <v>868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924</v>
      </c>
      <c r="D352" t="s">
        <v>407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147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933</v>
      </c>
      <c r="D354" t="s">
        <v>416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934</v>
      </c>
      <c r="D355" t="s">
        <v>60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936</v>
      </c>
      <c r="D356" t="s">
        <v>416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939</v>
      </c>
      <c r="D357" t="s">
        <v>967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940</v>
      </c>
      <c r="D358" t="s">
        <v>416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941</v>
      </c>
      <c r="D359" t="s">
        <v>499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942</v>
      </c>
      <c r="D360" t="s">
        <v>416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943</v>
      </c>
      <c r="D361" t="s">
        <v>416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945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946</v>
      </c>
      <c r="D363" t="s">
        <v>499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952</v>
      </c>
      <c r="D364" t="s">
        <v>407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956</v>
      </c>
      <c r="D365" t="s">
        <v>64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959</v>
      </c>
      <c r="D366" t="s">
        <v>499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961</v>
      </c>
      <c r="D367" t="s">
        <v>646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962</v>
      </c>
      <c r="D368" t="s">
        <v>646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964</v>
      </c>
      <c r="D369" t="s">
        <v>868</v>
      </c>
      <c r="E369" s="18">
        <v>11266.800000000001</v>
      </c>
      <c r="F369" s="38"/>
      <c r="G369" s="18">
        <v>11266.800000000001</v>
      </c>
    </row>
    <row r="370" spans="2:7" x14ac:dyDescent="0.35">
      <c r="C370" t="s">
        <v>965</v>
      </c>
      <c r="D370" t="s">
        <v>967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148</v>
      </c>
      <c r="C371" s="17"/>
      <c r="D371" s="17"/>
      <c r="E371" s="19">
        <v>97650.5</v>
      </c>
      <c r="F371" s="39">
        <v>-86383.7</v>
      </c>
      <c r="G371" s="19">
        <v>11266.800000000001</v>
      </c>
    </row>
    <row r="372" spans="2:7" x14ac:dyDescent="0.35">
      <c r="B372">
        <v>10</v>
      </c>
      <c r="C372" t="s">
        <v>995</v>
      </c>
      <c r="D372" t="s">
        <v>64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996</v>
      </c>
      <c r="D373" t="s">
        <v>416</v>
      </c>
      <c r="E373" s="18">
        <v>48172.5</v>
      </c>
      <c r="F373" s="38">
        <v>-928.2</v>
      </c>
      <c r="G373" s="18">
        <v>47244.3</v>
      </c>
    </row>
    <row r="374" spans="2:7" x14ac:dyDescent="0.35">
      <c r="C374" t="s">
        <v>1002</v>
      </c>
      <c r="D374" t="s">
        <v>499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1004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1005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1006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1007</v>
      </c>
      <c r="D378" t="s">
        <v>407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1008</v>
      </c>
      <c r="D379" t="s">
        <v>416</v>
      </c>
      <c r="E379" s="18">
        <v>10166.299999999999</v>
      </c>
      <c r="F379" s="38"/>
      <c r="G379" s="18">
        <v>10166.299999999999</v>
      </c>
    </row>
    <row r="380" spans="2:7" x14ac:dyDescent="0.35">
      <c r="C380" t="s">
        <v>1009</v>
      </c>
      <c r="D380" t="s">
        <v>499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1010</v>
      </c>
      <c r="D381" t="s">
        <v>64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1013</v>
      </c>
      <c r="D382" t="s">
        <v>793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1014</v>
      </c>
      <c r="D383" t="s">
        <v>64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1015</v>
      </c>
      <c r="D384" t="s">
        <v>60</v>
      </c>
      <c r="E384" s="18">
        <v>1960.2</v>
      </c>
      <c r="F384" s="38"/>
      <c r="G384" s="18">
        <v>1960.2</v>
      </c>
    </row>
    <row r="385" spans="2:7" x14ac:dyDescent="0.35">
      <c r="C385" t="s">
        <v>1017</v>
      </c>
      <c r="D385" t="s">
        <v>23</v>
      </c>
      <c r="E385" s="18">
        <v>15677.2</v>
      </c>
      <c r="F385" s="38"/>
      <c r="G385" s="18">
        <v>15677.2</v>
      </c>
    </row>
    <row r="386" spans="2:7" x14ac:dyDescent="0.35">
      <c r="C386" t="s">
        <v>1018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1019</v>
      </c>
      <c r="D387" t="s">
        <v>416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1020</v>
      </c>
      <c r="D388" t="s">
        <v>499</v>
      </c>
      <c r="E388" s="18">
        <v>2837</v>
      </c>
      <c r="F388" s="38"/>
      <c r="G388" s="18">
        <v>2837</v>
      </c>
    </row>
    <row r="389" spans="2:7" x14ac:dyDescent="0.35">
      <c r="C389" t="s">
        <v>1021</v>
      </c>
      <c r="D389" t="s">
        <v>416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1023</v>
      </c>
      <c r="D390" t="s">
        <v>416</v>
      </c>
      <c r="E390" s="18">
        <v>47685</v>
      </c>
      <c r="F390" s="38"/>
      <c r="G390" s="18">
        <v>47685</v>
      </c>
    </row>
    <row r="391" spans="2:7" x14ac:dyDescent="0.35">
      <c r="C391" t="s">
        <v>1024</v>
      </c>
      <c r="D391" t="s">
        <v>499</v>
      </c>
      <c r="E391" s="18">
        <v>3095</v>
      </c>
      <c r="F391" s="38"/>
      <c r="G391" s="18">
        <v>3095</v>
      </c>
    </row>
    <row r="392" spans="2:7" x14ac:dyDescent="0.35">
      <c r="B392" s="17" t="s">
        <v>149</v>
      </c>
      <c r="C392" s="17"/>
      <c r="D392" s="17"/>
      <c r="E392" s="19">
        <v>186455.5</v>
      </c>
      <c r="F392" s="39">
        <v>-57790.5</v>
      </c>
      <c r="G392" s="19">
        <v>128665</v>
      </c>
    </row>
    <row r="393" spans="2:7" x14ac:dyDescent="0.35">
      <c r="B393">
        <v>11</v>
      </c>
      <c r="C393" t="s">
        <v>1055</v>
      </c>
      <c r="D393" t="s">
        <v>23</v>
      </c>
      <c r="E393" s="18">
        <v>10824</v>
      </c>
      <c r="F393" s="38"/>
      <c r="G393" s="18">
        <v>10824</v>
      </c>
    </row>
    <row r="394" spans="2:7" x14ac:dyDescent="0.35">
      <c r="C394" t="s">
        <v>1056</v>
      </c>
      <c r="D394" t="s">
        <v>64</v>
      </c>
      <c r="E394" s="18">
        <v>11260</v>
      </c>
      <c r="F394" s="38">
        <v>-179.4</v>
      </c>
      <c r="G394" s="18">
        <v>11080.6</v>
      </c>
    </row>
    <row r="395" spans="2:7" x14ac:dyDescent="0.35">
      <c r="C395" t="s">
        <v>1057</v>
      </c>
      <c r="D395" t="s">
        <v>60</v>
      </c>
      <c r="E395" s="18">
        <v>4482.8</v>
      </c>
      <c r="F395" s="38"/>
      <c r="G395" s="18">
        <v>4482.8</v>
      </c>
    </row>
    <row r="396" spans="2:7" x14ac:dyDescent="0.35">
      <c r="C396" t="s">
        <v>1059</v>
      </c>
      <c r="D396" t="s">
        <v>416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1062</v>
      </c>
      <c r="D397" t="s">
        <v>1060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1064</v>
      </c>
      <c r="D398" t="s">
        <v>646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1071</v>
      </c>
      <c r="D399" t="s">
        <v>1066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1072</v>
      </c>
      <c r="D400" t="s">
        <v>499</v>
      </c>
      <c r="E400" s="18">
        <v>3094</v>
      </c>
      <c r="F400" s="38"/>
      <c r="G400" s="18">
        <v>3094</v>
      </c>
    </row>
    <row r="401" spans="2:7" x14ac:dyDescent="0.35">
      <c r="C401" t="s">
        <v>1073</v>
      </c>
      <c r="D401" t="s">
        <v>416</v>
      </c>
      <c r="E401" s="18">
        <v>14886.5</v>
      </c>
      <c r="F401" s="38"/>
      <c r="G401" s="18">
        <v>14886.5</v>
      </c>
    </row>
    <row r="402" spans="2:7" x14ac:dyDescent="0.35">
      <c r="C402" t="s">
        <v>1074</v>
      </c>
      <c r="D402" t="s">
        <v>868</v>
      </c>
      <c r="E402" s="18">
        <v>14564.6</v>
      </c>
      <c r="F402" s="38"/>
      <c r="G402" s="18">
        <v>14564.6</v>
      </c>
    </row>
    <row r="403" spans="2:7" x14ac:dyDescent="0.35">
      <c r="C403" t="s">
        <v>1075</v>
      </c>
      <c r="D403" t="s">
        <v>407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1076</v>
      </c>
      <c r="D404" t="s">
        <v>407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1077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1080</v>
      </c>
      <c r="D406" t="s">
        <v>1060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1084</v>
      </c>
      <c r="D407" t="s">
        <v>416</v>
      </c>
      <c r="E407" s="18">
        <v>17236.599999999999</v>
      </c>
      <c r="F407" s="38"/>
      <c r="G407" s="18">
        <v>17236.599999999999</v>
      </c>
    </row>
    <row r="408" spans="2:7" x14ac:dyDescent="0.35">
      <c r="C408" t="s">
        <v>1100</v>
      </c>
      <c r="D408" t="s">
        <v>20</v>
      </c>
      <c r="E408" s="18">
        <v>7219</v>
      </c>
      <c r="F408" s="38">
        <v>-6000</v>
      </c>
      <c r="G408" s="18">
        <v>1219</v>
      </c>
    </row>
    <row r="409" spans="2:7" x14ac:dyDescent="0.35">
      <c r="C409" t="s">
        <v>1101</v>
      </c>
      <c r="D409" t="s">
        <v>64</v>
      </c>
      <c r="E409" s="18">
        <v>11410.5</v>
      </c>
      <c r="F409" s="38"/>
      <c r="G409" s="18">
        <v>11410.5</v>
      </c>
    </row>
    <row r="410" spans="2:7" x14ac:dyDescent="0.35">
      <c r="C410" t="s">
        <v>1105</v>
      </c>
      <c r="D410" t="s">
        <v>1110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1106</v>
      </c>
      <c r="D411" t="s">
        <v>1109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165</v>
      </c>
      <c r="C412" s="17"/>
      <c r="D412" s="17"/>
      <c r="E412" s="19">
        <v>110702.6</v>
      </c>
      <c r="F412" s="39">
        <v>-21904</v>
      </c>
      <c r="G412" s="19">
        <v>88798.599999999991</v>
      </c>
    </row>
    <row r="413" spans="2:7" x14ac:dyDescent="0.35">
      <c r="B413">
        <v>12</v>
      </c>
      <c r="C413" t="s">
        <v>1115</v>
      </c>
      <c r="D413" t="s">
        <v>1060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1117</v>
      </c>
      <c r="D414" t="s">
        <v>646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1118</v>
      </c>
      <c r="D415" t="s">
        <v>416</v>
      </c>
      <c r="E415" s="18">
        <v>4489</v>
      </c>
      <c r="F415" s="38"/>
      <c r="G415" s="18">
        <v>4489</v>
      </c>
    </row>
    <row r="416" spans="2:7" x14ac:dyDescent="0.35">
      <c r="C416" t="s">
        <v>1120</v>
      </c>
      <c r="D416" t="s">
        <v>416</v>
      </c>
      <c r="E416" s="18">
        <v>3915</v>
      </c>
      <c r="F416" s="38"/>
      <c r="G416" s="18">
        <v>3915</v>
      </c>
    </row>
    <row r="417" spans="3:7" x14ac:dyDescent="0.35">
      <c r="C417" t="s">
        <v>1122</v>
      </c>
      <c r="D417" t="s">
        <v>60</v>
      </c>
      <c r="E417" s="18">
        <v>4632.8</v>
      </c>
      <c r="F417" s="38"/>
      <c r="G417" s="18">
        <v>4632.8</v>
      </c>
    </row>
    <row r="418" spans="3:7" x14ac:dyDescent="0.35">
      <c r="C418" t="s">
        <v>1124</v>
      </c>
      <c r="D418" t="s">
        <v>416</v>
      </c>
      <c r="E418" s="18">
        <v>7395.5</v>
      </c>
      <c r="F418" s="38"/>
      <c r="G418" s="18">
        <v>7395.5</v>
      </c>
    </row>
    <row r="419" spans="3:7" x14ac:dyDescent="0.35">
      <c r="C419" t="s">
        <v>1125</v>
      </c>
      <c r="D419" t="s">
        <v>646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1128</v>
      </c>
      <c r="D420" t="s">
        <v>499</v>
      </c>
      <c r="E420" s="18">
        <v>3067</v>
      </c>
      <c r="F420" s="38"/>
      <c r="G420" s="18">
        <v>3067</v>
      </c>
    </row>
    <row r="421" spans="3:7" x14ac:dyDescent="0.35">
      <c r="C421" t="s">
        <v>1129</v>
      </c>
      <c r="D421" t="s">
        <v>646</v>
      </c>
      <c r="E421" s="18">
        <v>2024</v>
      </c>
      <c r="F421" s="38">
        <v>-1500</v>
      </c>
      <c r="G421" s="18">
        <v>524</v>
      </c>
    </row>
    <row r="422" spans="3:7" x14ac:dyDescent="0.35">
      <c r="C422" t="s">
        <v>1131</v>
      </c>
      <c r="D422" t="s">
        <v>416</v>
      </c>
      <c r="E422" s="18">
        <v>49088.1</v>
      </c>
      <c r="F422" s="38"/>
      <c r="G422" s="18">
        <v>49088.1</v>
      </c>
    </row>
    <row r="423" spans="3:7" x14ac:dyDescent="0.35">
      <c r="C423" t="s">
        <v>1132</v>
      </c>
      <c r="D423" t="s">
        <v>499</v>
      </c>
      <c r="E423" s="18">
        <v>2842</v>
      </c>
      <c r="F423" s="38"/>
      <c r="G423" s="18">
        <v>2842</v>
      </c>
    </row>
    <row r="424" spans="3:7" x14ac:dyDescent="0.35">
      <c r="C424" t="s">
        <v>1134</v>
      </c>
      <c r="D424" t="s">
        <v>793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1136</v>
      </c>
      <c r="D425" t="s">
        <v>416</v>
      </c>
      <c r="E425" s="18">
        <v>47686.5</v>
      </c>
      <c r="F425" s="38"/>
      <c r="G425" s="18">
        <v>47686.5</v>
      </c>
    </row>
    <row r="426" spans="3:7" x14ac:dyDescent="0.35">
      <c r="C426" t="s">
        <v>1137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1139</v>
      </c>
      <c r="D427" t="s">
        <v>646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1142</v>
      </c>
      <c r="D428" t="s">
        <v>407</v>
      </c>
      <c r="E428" s="18">
        <v>6136.1</v>
      </c>
      <c r="F428" s="38">
        <v>-1611.8</v>
      </c>
      <c r="G428" s="18">
        <v>4524.2999999999993</v>
      </c>
    </row>
    <row r="429" spans="3:7" x14ac:dyDescent="0.35">
      <c r="C429" t="s">
        <v>1144</v>
      </c>
      <c r="D429" t="s">
        <v>499</v>
      </c>
      <c r="E429" s="18">
        <v>2842</v>
      </c>
      <c r="F429" s="38"/>
      <c r="G429" s="18">
        <v>2842</v>
      </c>
    </row>
    <row r="430" spans="3:7" x14ac:dyDescent="0.35">
      <c r="C430" t="s">
        <v>1146</v>
      </c>
      <c r="D430" t="s">
        <v>64</v>
      </c>
      <c r="E430" s="18">
        <v>14227</v>
      </c>
      <c r="F430" s="38"/>
      <c r="G430" s="18">
        <v>14227</v>
      </c>
    </row>
    <row r="431" spans="3:7" x14ac:dyDescent="0.35">
      <c r="C431" t="s">
        <v>1147</v>
      </c>
      <c r="D431" t="s">
        <v>416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1148</v>
      </c>
      <c r="D432" t="s">
        <v>416</v>
      </c>
      <c r="E432" s="18">
        <v>21740.5</v>
      </c>
      <c r="F432" s="38"/>
      <c r="G432" s="18">
        <v>21740.5</v>
      </c>
    </row>
    <row r="433" spans="1:7" x14ac:dyDescent="0.35">
      <c r="B433" s="17" t="s">
        <v>227</v>
      </c>
      <c r="C433" s="17"/>
      <c r="D433" s="17"/>
      <c r="E433" s="19">
        <v>177546.5</v>
      </c>
      <c r="F433" s="39">
        <v>-10572.8</v>
      </c>
      <c r="G433" s="19">
        <v>166973.70000000001</v>
      </c>
    </row>
    <row r="434" spans="1:7" x14ac:dyDescent="0.35">
      <c r="A434" s="82" t="s">
        <v>593</v>
      </c>
      <c r="B434" s="82"/>
      <c r="C434" s="82"/>
      <c r="D434" s="82"/>
      <c r="E434" s="83">
        <v>1503039.1000000003</v>
      </c>
      <c r="F434" s="84">
        <v>-1107334.7999999998</v>
      </c>
      <c r="G434" s="83">
        <v>395704.3</v>
      </c>
    </row>
    <row r="435" spans="1:7" x14ac:dyDescent="0.35">
      <c r="A435">
        <v>2023</v>
      </c>
      <c r="B435">
        <v>1</v>
      </c>
      <c r="C435" t="s">
        <v>1177</v>
      </c>
      <c r="D435" t="s">
        <v>416</v>
      </c>
      <c r="E435" s="18">
        <v>31500</v>
      </c>
      <c r="F435" s="38"/>
      <c r="G435" s="18">
        <v>31500</v>
      </c>
    </row>
    <row r="436" spans="1:7" x14ac:dyDescent="0.35">
      <c r="C436" t="s">
        <v>1180</v>
      </c>
      <c r="D436" t="s">
        <v>674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1181</v>
      </c>
      <c r="D437" t="s">
        <v>416</v>
      </c>
      <c r="E437" s="18">
        <v>9213.5</v>
      </c>
      <c r="F437" s="38"/>
      <c r="G437" s="18">
        <v>9213.5</v>
      </c>
    </row>
    <row r="438" spans="1:7" x14ac:dyDescent="0.35">
      <c r="C438" t="s">
        <v>1182</v>
      </c>
      <c r="D438" t="s">
        <v>499</v>
      </c>
      <c r="E438" s="18">
        <v>3373.5</v>
      </c>
      <c r="F438" s="38"/>
      <c r="G438" s="18">
        <v>3373.5</v>
      </c>
    </row>
    <row r="439" spans="1:7" x14ac:dyDescent="0.35">
      <c r="C439" t="s">
        <v>1183</v>
      </c>
      <c r="D439" t="s">
        <v>674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1184</v>
      </c>
      <c r="D440" t="s">
        <v>416</v>
      </c>
      <c r="E440" s="18">
        <v>800</v>
      </c>
      <c r="F440" s="38"/>
      <c r="G440" s="18">
        <v>800</v>
      </c>
    </row>
    <row r="441" spans="1:7" x14ac:dyDescent="0.35">
      <c r="C441" t="s">
        <v>1186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1187</v>
      </c>
      <c r="D442" t="s">
        <v>268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1189</v>
      </c>
      <c r="D443" t="s">
        <v>674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1190</v>
      </c>
      <c r="D444" t="s">
        <v>64</v>
      </c>
      <c r="E444" s="18">
        <v>14268</v>
      </c>
      <c r="F444" s="38"/>
      <c r="G444" s="18">
        <v>14268</v>
      </c>
    </row>
    <row r="445" spans="1:7" x14ac:dyDescent="0.35">
      <c r="C445" t="s">
        <v>1191</v>
      </c>
      <c r="D445" t="s">
        <v>416</v>
      </c>
      <c r="E445" s="18">
        <v>15570.5</v>
      </c>
      <c r="F445" s="38"/>
      <c r="G445" s="18">
        <v>15570.5</v>
      </c>
    </row>
    <row r="446" spans="1:7" x14ac:dyDescent="0.35">
      <c r="C446" t="s">
        <v>1192</v>
      </c>
      <c r="D446" t="s">
        <v>646</v>
      </c>
      <c r="E446" s="18">
        <v>256</v>
      </c>
      <c r="F446" s="38"/>
      <c r="G446" s="18">
        <v>256</v>
      </c>
    </row>
    <row r="447" spans="1:7" x14ac:dyDescent="0.35">
      <c r="C447" t="s">
        <v>1193</v>
      </c>
      <c r="D447" t="s">
        <v>674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1198</v>
      </c>
      <c r="D448" t="s">
        <v>967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1199</v>
      </c>
      <c r="D449" t="s">
        <v>416</v>
      </c>
      <c r="E449" s="18">
        <v>14150.5</v>
      </c>
      <c r="F449" s="38"/>
      <c r="G449" s="18">
        <v>14150.5</v>
      </c>
    </row>
    <row r="450" spans="1:7" x14ac:dyDescent="0.35">
      <c r="C450" t="s">
        <v>1200</v>
      </c>
      <c r="D450" t="s">
        <v>499</v>
      </c>
      <c r="E450" s="18">
        <v>2832</v>
      </c>
      <c r="F450" s="38"/>
      <c r="G450" s="18">
        <v>2832</v>
      </c>
    </row>
    <row r="451" spans="1:7" x14ac:dyDescent="0.35">
      <c r="C451" t="s">
        <v>1201</v>
      </c>
      <c r="D451" t="s">
        <v>646</v>
      </c>
      <c r="E451" s="18">
        <v>1936</v>
      </c>
      <c r="F451" s="38"/>
      <c r="G451" s="18">
        <v>1936</v>
      </c>
    </row>
    <row r="452" spans="1:7" x14ac:dyDescent="0.35">
      <c r="C452" t="s">
        <v>1202</v>
      </c>
      <c r="D452" t="s">
        <v>64</v>
      </c>
      <c r="E452" s="18">
        <v>17129</v>
      </c>
      <c r="F452" s="38"/>
      <c r="G452" s="18">
        <v>17129</v>
      </c>
    </row>
    <row r="453" spans="1:7" x14ac:dyDescent="0.35">
      <c r="C453" t="s">
        <v>1203</v>
      </c>
      <c r="D453" t="s">
        <v>416</v>
      </c>
      <c r="E453" s="18">
        <v>14565</v>
      </c>
      <c r="F453" s="38"/>
      <c r="G453" s="18">
        <v>14565</v>
      </c>
    </row>
    <row r="454" spans="1:7" x14ac:dyDescent="0.35">
      <c r="C454" t="s">
        <v>1204</v>
      </c>
      <c r="D454" t="s">
        <v>407</v>
      </c>
      <c r="E454" s="18">
        <v>6152.1</v>
      </c>
      <c r="F454" s="38"/>
      <c r="G454" s="18">
        <v>6152.1</v>
      </c>
    </row>
    <row r="455" spans="1:7" x14ac:dyDescent="0.35">
      <c r="C455" t="s">
        <v>1205</v>
      </c>
      <c r="D455" t="s">
        <v>60</v>
      </c>
      <c r="E455" s="18">
        <v>5616</v>
      </c>
      <c r="F455" s="38"/>
      <c r="G455" s="18">
        <v>5616</v>
      </c>
    </row>
    <row r="456" spans="1:7" x14ac:dyDescent="0.35">
      <c r="C456" t="s">
        <v>1213</v>
      </c>
      <c r="D456" t="s">
        <v>1206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1214</v>
      </c>
      <c r="D457" t="s">
        <v>416</v>
      </c>
      <c r="E457" s="18">
        <v>14617.8</v>
      </c>
      <c r="F457" s="38"/>
      <c r="G457" s="18">
        <v>14617.8</v>
      </c>
    </row>
    <row r="458" spans="1:7" x14ac:dyDescent="0.35">
      <c r="C458" t="s">
        <v>1215</v>
      </c>
      <c r="D458" t="s">
        <v>646</v>
      </c>
      <c r="E458" s="18">
        <v>570</v>
      </c>
      <c r="F458" s="38"/>
      <c r="G458" s="18">
        <v>570</v>
      </c>
    </row>
    <row r="459" spans="1:7" x14ac:dyDescent="0.35">
      <c r="B459" s="17" t="s">
        <v>260</v>
      </c>
      <c r="C459" s="17"/>
      <c r="D459" s="17"/>
      <c r="E459" s="19">
        <v>173211.69999999998</v>
      </c>
      <c r="F459" s="39">
        <v>-20661.8</v>
      </c>
      <c r="G459" s="19">
        <v>152549.9</v>
      </c>
    </row>
    <row r="460" spans="1:7" x14ac:dyDescent="0.35">
      <c r="A460" s="82" t="s">
        <v>1247</v>
      </c>
      <c r="B460" s="82"/>
      <c r="C460" s="82"/>
      <c r="D460" s="82"/>
      <c r="E460" s="83">
        <v>173211.69999999998</v>
      </c>
      <c r="F460" s="84">
        <v>-20661.8</v>
      </c>
      <c r="G460" s="83">
        <v>152549.9</v>
      </c>
    </row>
    <row r="461" spans="1:7" x14ac:dyDescent="0.35">
      <c r="A461" t="s">
        <v>135</v>
      </c>
      <c r="E461" s="18">
        <v>2513932.6500000008</v>
      </c>
      <c r="F461" s="38">
        <v>-1965678.4500000009</v>
      </c>
      <c r="G461" s="18">
        <v>548254.20000000007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Sales_by Inv No &amp; by custom WSK</vt:lpstr>
      <vt:lpstr>Customer Aging</vt:lpstr>
      <vt:lpstr>Raw Sales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2023-02-24T14:33:43Z</cp:lastPrinted>
  <dcterms:created xsi:type="dcterms:W3CDTF">2020-07-09T14:04:13Z</dcterms:created>
  <dcterms:modified xsi:type="dcterms:W3CDTF">2023-04-27T07:14:31Z</dcterms:modified>
</cp:coreProperties>
</file>