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1ECD60D5-7B68-4B68-9432-269EA02D6872}" xr6:coauthVersionLast="47" xr6:coauthVersionMax="47" xr10:uidLastSave="{00000000-0000-0000-0000-000000000000}"/>
  <bookViews>
    <workbookView xWindow="-110" yWindow="-110" windowWidth="19420" windowHeight="10300" firstSheet="8" activeTab="13" xr2:uid="{AE5C16A9-7A98-4235-A8BF-6163CA1BFA08}"/>
  </bookViews>
  <sheets>
    <sheet name="SOA_SF 0622" sheetId="1" r:id="rId1"/>
    <sheet name="SOA_SF 0722" sheetId="2" r:id="rId2"/>
    <sheet name="SOA_SF 0822" sheetId="3" r:id="rId3"/>
    <sheet name="SOA_SF 0922" sheetId="4" r:id="rId4"/>
    <sheet name="SOA_SF 1222" sheetId="5" r:id="rId5"/>
    <sheet name="SOA_SF 0123" sheetId="7" r:id="rId6"/>
    <sheet name="SOA_SF 0223" sheetId="8" r:id="rId7"/>
    <sheet name="SOA_SF 0323" sheetId="9" r:id="rId8"/>
    <sheet name="SOA_SF 0423" sheetId="10" r:id="rId9"/>
    <sheet name="SOA_SF 0523" sheetId="11" r:id="rId10"/>
    <sheet name="SOA_SF 0623" sheetId="12" r:id="rId11"/>
    <sheet name="SOA_SF 0723" sheetId="13" r:id="rId12"/>
    <sheet name="SOA_SF 0823" sheetId="14" r:id="rId13"/>
    <sheet name="SOA_SF 0923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5" l="1"/>
  <c r="J52" i="15"/>
  <c r="P52" i="15" s="1"/>
  <c r="P22" i="15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52" i="14"/>
  <c r="M52" i="14"/>
  <c r="J52" i="14"/>
  <c r="P22" i="14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39" i="13"/>
  <c r="M52" i="13"/>
  <c r="J52" i="13"/>
  <c r="P22" i="13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8" i="12"/>
  <c r="M52" i="12"/>
  <c r="J52" i="12"/>
  <c r="P52" i="12" s="1"/>
  <c r="P22" i="12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M52" i="11"/>
  <c r="J52" i="11"/>
  <c r="P52" i="11" s="1"/>
  <c r="P22" i="1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6" i="10"/>
  <c r="P37" i="10" s="1"/>
  <c r="P52" i="13" l="1"/>
  <c r="P34" i="10"/>
  <c r="P35" i="10" s="1"/>
  <c r="M52" i="10" l="1"/>
  <c r="J52" i="10"/>
  <c r="P22" i="10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2" i="9"/>
  <c r="P33" i="9" s="1"/>
  <c r="P52" i="10" l="1"/>
  <c r="M52" i="9"/>
  <c r="J52" i="9"/>
  <c r="P22" i="9"/>
  <c r="P23" i="9" s="1"/>
  <c r="P24" i="9" s="1"/>
  <c r="P25" i="9" s="1"/>
  <c r="P26" i="9" s="1"/>
  <c r="P27" i="9" s="1"/>
  <c r="P28" i="9" s="1"/>
  <c r="P29" i="9" s="1"/>
  <c r="P30" i="9" s="1"/>
  <c r="P31" i="9" s="1"/>
  <c r="P28" i="8"/>
  <c r="P29" i="8" s="1"/>
  <c r="P30" i="8" s="1"/>
  <c r="P31" i="8" s="1"/>
  <c r="P52" i="9" l="1"/>
  <c r="M52" i="8"/>
  <c r="J52" i="8"/>
  <c r="P23" i="8"/>
  <c r="P24" i="8" s="1"/>
  <c r="P25" i="8" s="1"/>
  <c r="P26" i="8" s="1"/>
  <c r="P27" i="8" s="1"/>
  <c r="P22" i="8"/>
  <c r="P22" i="7"/>
  <c r="J52" i="7"/>
  <c r="P52" i="8" l="1"/>
  <c r="M52" i="7" l="1"/>
  <c r="P52" i="7" s="1"/>
  <c r="P23" i="7"/>
  <c r="P24" i="7" s="1"/>
  <c r="P25" i="7" s="1"/>
  <c r="P26" i="7" s="1"/>
  <c r="P27" i="7" s="1"/>
  <c r="M52" i="5"/>
  <c r="J52" i="5"/>
  <c r="P52" i="5" s="1"/>
  <c r="P22" i="5" l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M52" i="4"/>
  <c r="J52" i="4"/>
  <c r="P22" i="4"/>
  <c r="P23" i="4" s="1"/>
  <c r="P24" i="4" s="1"/>
  <c r="P25" i="4" s="1"/>
  <c r="P26" i="4" s="1"/>
  <c r="P27" i="4" s="1"/>
  <c r="P28" i="4" s="1"/>
  <c r="P29" i="4" s="1"/>
  <c r="P30" i="4" s="1"/>
  <c r="M52" i="3"/>
  <c r="J52" i="3"/>
  <c r="P22" i="3"/>
  <c r="P23" i="3" s="1"/>
  <c r="P24" i="3" s="1"/>
  <c r="P25" i="3" s="1"/>
  <c r="M52" i="2"/>
  <c r="J52" i="2"/>
  <c r="P52" i="2" s="1"/>
  <c r="P22" i="2"/>
  <c r="P23" i="2" s="1"/>
  <c r="P24" i="2" s="1"/>
  <c r="P25" i="2" s="1"/>
  <c r="M52" i="1"/>
  <c r="J52" i="1"/>
  <c r="P52" i="3" l="1"/>
  <c r="P52" i="1"/>
  <c r="P22" i="1" l="1"/>
  <c r="P23" i="1" s="1"/>
  <c r="P24" i="1" s="1"/>
</calcChain>
</file>

<file path=xl/sharedStrings.xml><?xml version="1.0" encoding="utf-8"?>
<sst xmlns="http://schemas.openxmlformats.org/spreadsheetml/2006/main" count="1038" uniqueCount="94">
  <si>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</si>
  <si>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</si>
  <si>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</si>
  <si>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</si>
  <si>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</si>
  <si>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</si>
  <si>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>Customer No</t>
  </si>
  <si>
    <t>:</t>
  </si>
  <si>
    <t>Statement Date</t>
  </si>
  <si>
    <t xml:space="preserve">Customer 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</si>
  <si>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</si>
  <si>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</si>
  <si>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</si>
  <si>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</si>
  <si>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</si>
  <si>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</si>
  <si>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</si>
  <si>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</si>
  <si>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</si>
  <si>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</si>
  <si>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</si>
  <si>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</si>
  <si>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</si>
  <si>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</si>
  <si>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</si>
  <si>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</si>
  <si>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</si>
  <si>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31-May-2022</t>
  </si>
  <si>
    <t>30-Jun-2022</t>
  </si>
  <si>
    <t>31-Jul-2022</t>
  </si>
  <si>
    <t>31-Aug-2022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</si>
  <si>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</si>
  <si>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</si>
  <si>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</si>
  <si>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</si>
  <si>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</si>
  <si>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30-Apr-2022</t>
  </si>
  <si>
    <t>Selangor Darul Ehsan</t>
  </si>
  <si>
    <t>SF Engineering Solution</t>
  </si>
  <si>
    <t>C00000022</t>
  </si>
  <si>
    <t>Lot 1032A, Lorong 4</t>
  </si>
  <si>
    <t>Kg Merbau Sempak</t>
  </si>
  <si>
    <t>47000 Sungai Buluh</t>
  </si>
  <si>
    <t>En Doal</t>
  </si>
  <si>
    <t>017-2003574</t>
  </si>
  <si>
    <t>INV00000262</t>
  </si>
  <si>
    <t>INV00000279</t>
  </si>
  <si>
    <t>INV00000283</t>
  </si>
  <si>
    <t>Bank Transfer</t>
  </si>
  <si>
    <t>Payment Inv 00000262(partial)</t>
  </si>
  <si>
    <t>INV00000334</t>
  </si>
  <si>
    <t>INV00000335</t>
  </si>
  <si>
    <t>Payment Inv 00000262(partial), 00000279(partial)</t>
  </si>
  <si>
    <t>Payment Inv 00000279(partial), 00000283(partial)</t>
  </si>
  <si>
    <t>Payment Inv 00000283(partial), 00000334(partial), 00000335(partial)</t>
  </si>
  <si>
    <t>30-Sept-2022</t>
  </si>
  <si>
    <t>31-Oct-2022</t>
  </si>
  <si>
    <t>INV00000385</t>
  </si>
  <si>
    <t>INV00000378</t>
  </si>
  <si>
    <t>INV00000363</t>
  </si>
  <si>
    <t>Payment Inv 00000363, 383</t>
  </si>
  <si>
    <t>INV00000391</t>
  </si>
  <si>
    <t>Balance b/f</t>
  </si>
  <si>
    <t>INV00000383</t>
  </si>
  <si>
    <t>30-Nov-2022</t>
  </si>
  <si>
    <t>31-Dec-2022</t>
  </si>
  <si>
    <t>INV00000408</t>
  </si>
  <si>
    <t>INV00000413</t>
  </si>
  <si>
    <t>INV00000420</t>
  </si>
  <si>
    <t>Payment Inv 00000378, 391</t>
  </si>
  <si>
    <t>Payment Inv 00000385(partial)</t>
  </si>
  <si>
    <t>Payment Inv 00000385(partial), 408, 413(partial)</t>
  </si>
  <si>
    <t>INV00000424</t>
  </si>
  <si>
    <t>INV00000428</t>
  </si>
  <si>
    <t>INV00000438</t>
  </si>
  <si>
    <t>8/2/2023</t>
  </si>
  <si>
    <t>9/2/2023</t>
  </si>
  <si>
    <t>16/2/2023</t>
  </si>
  <si>
    <t>28-Feb-2023</t>
  </si>
  <si>
    <t>31-Jan-2023</t>
  </si>
  <si>
    <t>Payment Inv 00000413(partial), 420, 424(partial)</t>
  </si>
  <si>
    <t>INV00000447</t>
  </si>
  <si>
    <t>31-Mar-2023</t>
  </si>
  <si>
    <t>8/4/2023</t>
  </si>
  <si>
    <t>INV00000478</t>
  </si>
  <si>
    <t>INV00000488</t>
  </si>
  <si>
    <t>Payment Inv 00000424(partial)</t>
  </si>
  <si>
    <t>INV00000495</t>
  </si>
  <si>
    <t>30-Apr-2023</t>
  </si>
  <si>
    <t>Payment Inv 00000424(partial), 428,438,447partial</t>
  </si>
  <si>
    <t>31-May-2023</t>
  </si>
  <si>
    <t>30-Jun-2023</t>
  </si>
  <si>
    <t>INV00000566</t>
  </si>
  <si>
    <t>31-Jul-2023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</si>
</sst>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left"/>
    </xf>
    <xf numFmtId="43" fontId="4" fillId="0" borderId="0" xfId="1" applyFont="1"/>
    <xf numFmtId="43" fontId="4" fillId="0" borderId="0" xfId="1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14" fontId="5" fillId="0" borderId="7" xfId="0" applyNumberFormat="1" applyFont="1" applyBorder="1" applyAlignment="1">
      <alignment horizontal="center"/>
    </xf>
    <xf numFmtId="0" fontId="4" fillId="0" borderId="9" xfId="0" applyFont="1" applyBorder="1"/>
    <xf numFmtId="43" fontId="5" fillId="0" borderId="9" xfId="1" applyFont="1" applyBorder="1" applyAlignment="1">
      <alignment horizontal="right"/>
    </xf>
    <xf numFmtId="43" fontId="3" fillId="0" borderId="8" xfId="1" applyFont="1" applyBorder="1"/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14" fontId="4" fillId="0" borderId="6" xfId="0" applyNumberFormat="1" applyFont="1" applyBorder="1" applyAlignment="1">
      <alignment horizontal="center"/>
    </xf>
    <xf numFmtId="43" fontId="4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0" fontId="4" fillId="2" borderId="15" xfId="0" applyFont="1" applyFill="1" applyBorder="1"/>
    <xf numFmtId="0" fontId="4" fillId="2" borderId="16" xfId="0" applyFont="1" applyFill="1" applyBorder="1"/>
    <xf numFmtId="43" fontId="8" fillId="2" borderId="16" xfId="0" applyNumberFormat="1" applyFont="1" applyFill="1" applyBorder="1"/>
    <xf numFmtId="0" fontId="4" fillId="7" borderId="16" xfId="0" applyFont="1" applyFill="1" applyBorder="1"/>
    <xf numFmtId="43" fontId="4" fillId="2" borderId="17" xfId="1" applyFont="1" applyFill="1" applyBorder="1"/>
    <xf numFmtId="0" fontId="4" fillId="0" borderId="0" xfId="0" quotePrefix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0" xfId="0" applyFont="1" applyBorder="1" applyAlignment="1">
      <alignment horizontal="left"/>
    </xf>
    <xf numFmtId="0" fontId="11" fillId="0" borderId="0" xfId="0" applyFont="1"/>
    <xf numFmtId="0" fontId="0" fillId="0" borderId="10" xfId="0" applyBorder="1"/>
    <xf numFmtId="43" fontId="9" fillId="0" borderId="7" xfId="1" applyFont="1" applyBorder="1"/>
    <xf numFmtId="43" fontId="9" fillId="0" borderId="8" xfId="1" applyFont="1" applyBorder="1"/>
    <xf numFmtId="43" fontId="9" fillId="0" borderId="0" xfId="1" applyFont="1"/>
    <xf numFmtId="164" fontId="4" fillId="3" borderId="18" xfId="1" quotePrefix="1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15" fontId="4" fillId="3" borderId="18" xfId="0" quotePrefix="1" applyNumberFormat="1" applyFont="1" applyFill="1" applyBorder="1" applyAlignment="1">
      <alignment horizontal="center"/>
    </xf>
    <xf numFmtId="164" fontId="4" fillId="3" borderId="19" xfId="1" quotePrefix="1" applyNumberFormat="1" applyFont="1" applyFill="1" applyBorder="1" applyAlignment="1">
      <alignment horizontal="center"/>
    </xf>
    <xf numFmtId="164" fontId="4" fillId="3" borderId="20" xfId="1" quotePrefix="1" applyNumberFormat="1" applyFont="1" applyFill="1" applyBorder="1" applyAlignment="1">
      <alignment horizontal="center"/>
    </xf>
    <xf numFmtId="164" fontId="4" fillId="3" borderId="21" xfId="1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4" fillId="2" borderId="5" xfId="0" applyFont="1" applyFill="1" applyBorder="1" applyAlignment="1">
      <alignment horizontal="center"/>
    </xf>
    <xf numFmtId="0" fontId="7" fillId="0" borderId="4" xfId="0" applyFont="1" applyBorder="1"/>
    <xf numFmtId="0" fontId="9" fillId="0" borderId="0" xfId="0" applyFont="1" applyAlignment="1">
      <alignment horizontal="center"/>
    </xf>
    <xf numFmtId="15" fontId="4" fillId="3" borderId="19" xfId="0" quotePrefix="1" applyNumberFormat="1" applyFont="1" applyFill="1" applyBorder="1" applyAlignment="1">
      <alignment horizontal="center"/>
    </xf>
    <xf numFmtId="15" fontId="4" fillId="3" borderId="21" xfId="0" quotePrefix="1" applyNumberFormat="1" applyFont="1" applyFill="1" applyBorder="1" applyAlignment="1">
      <alignment horizontal="center"/>
    </xf>
    <xf numFmtId="15" fontId="4" fillId="3" borderId="20" xfId="0" quotePrefix="1" applyNumberFormat="1" applyFont="1" applyFill="1" applyBorder="1" applyAlignment="1">
      <alignment horizontal="center"/>
    </xf>
    <xf numFmtId="164" fontId="4" fillId="0" borderId="22" xfId="1" quotePrefix="1" applyNumberFormat="1" applyFont="1" applyFill="1" applyBorder="1" applyAlignment="1">
      <alignment horizontal="center"/>
    </xf>
    <xf numFmtId="164" fontId="4" fillId="0" borderId="9" xfId="1" quotePrefix="1" applyNumberFormat="1" applyFont="1" applyFill="1" applyBorder="1" applyAlignment="1">
      <alignment horizontal="center"/>
    </xf>
    <xf numFmtId="15" fontId="4" fillId="0" borderId="22" xfId="0" quotePrefix="1" applyNumberFormat="1" applyFont="1" applyBorder="1" applyAlignment="1">
      <alignment horizontal="center"/>
    </xf>
    <xf numFmtId="15" fontId="4" fillId="0" borderId="9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3A70436-464D-4A80-9AC0-8BDFE2BB6B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81383F4-B3D1-4553-BAB7-E2F739F7A5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23FA195-AC9F-4209-9EF4-7200F0E3C4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F922BD6-9E40-4F00-865E-D03999F355D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D6551C8-5A15-409A-8D79-3BDCE108C8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D886D93-A42A-419B-A54F-F85117044C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BB36A05-8EFC-42EC-B1C8-7679795F827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E3A4820-C7C2-42C5-B3FA-B439830058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9931294-BD75-4359-B73C-8D483E025BC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1044160-7131-428A-B9DE-B4C7B43E66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E47ED86-7046-42E2-89AA-D75CF02D8B2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4A610D-83F4-4216-9E76-5040AC20653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6F8A7A1-554B-4D62-802A-FA64FB7F34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2FBE9E4-7E9B-430C-8354-D659C93E61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12C1-DF62-40DA-834B-1FC80EDBE141}">
  <sheetPr>
    <pageSetUpPr fitToPage="1"/>
  </sheetPr>
  <dimension ref="A1:R1002"/>
  <sheetViews>
    <sheetView topLeftCell="A3" zoomScaleNormal="100" workbookViewId="0">
      <selection activeCell="A25" sqref="A2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44742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/>
      <c r="B25" s="19"/>
      <c r="C25" s="11"/>
      <c r="D25" s="24"/>
      <c r="E25" s="6"/>
      <c r="F25" s="6"/>
      <c r="G25" s="6"/>
      <c r="H25" s="6"/>
      <c r="I25" s="6"/>
      <c r="J25" s="25"/>
      <c r="K25" s="22"/>
      <c r="L25" s="12"/>
      <c r="M25" s="27"/>
      <c r="N25" s="22"/>
      <c r="O25" s="12"/>
      <c r="P25" s="22"/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8541.9</v>
      </c>
      <c r="K52" s="43"/>
      <c r="L52" s="43"/>
      <c r="M52" s="44">
        <f>SUM(M22:M51)</f>
        <v>0</v>
      </c>
      <c r="N52" s="43"/>
      <c r="O52" s="45"/>
      <c r="P52" s="46">
        <f>J52-M52</f>
        <v>8541.9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36</v>
      </c>
      <c r="E55" s="58"/>
      <c r="F55" s="58"/>
      <c r="G55" s="58" t="s">
        <v>27</v>
      </c>
      <c r="H55" s="58"/>
      <c r="I55" s="58" t="s">
        <v>28</v>
      </c>
      <c r="J55" s="58"/>
      <c r="K55" s="58" t="s">
        <v>29</v>
      </c>
      <c r="L55" s="58"/>
      <c r="M55" s="58"/>
      <c r="N55" s="58" t="s">
        <v>30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0</v>
      </c>
      <c r="E56" s="56"/>
      <c r="F56" s="56"/>
      <c r="G56" s="56">
        <v>4317.8999999999996</v>
      </c>
      <c r="H56" s="56"/>
      <c r="I56" s="56">
        <v>4224</v>
      </c>
      <c r="J56" s="56"/>
      <c r="K56" s="59">
        <v>0</v>
      </c>
      <c r="L56" s="60"/>
      <c r="M56" s="61"/>
      <c r="N56" s="56">
        <v>0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1227-DE95-474E-BE34-081AB35D3F74}">
  <sheetPr>
    <pageSetUpPr fitToPage="1"/>
  </sheetPr>
  <dimension ref="A1:R1002"/>
  <sheetViews>
    <sheetView topLeftCell="A2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45291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7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29281.9</v>
      </c>
      <c r="K52" s="43"/>
      <c r="L52" s="43"/>
      <c r="M52" s="44">
        <f>SUM(M22:M51)</f>
        <v>22164.7</v>
      </c>
      <c r="N52" s="43"/>
      <c r="O52" s="45"/>
      <c r="P52" s="46">
        <f>SUM(J52-M52)</f>
        <v>7117.2000000000007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65</v>
      </c>
      <c r="E55" s="58"/>
      <c r="F55" s="58"/>
      <c r="G55" s="58" t="s">
        <v>79</v>
      </c>
      <c r="H55" s="58"/>
      <c r="I55" s="58" t="s">
        <v>78</v>
      </c>
      <c r="J55" s="58"/>
      <c r="K55" s="58" t="s">
        <v>82</v>
      </c>
      <c r="L55" s="58"/>
      <c r="M55" s="58"/>
      <c r="N55" s="58" t="s">
        <v>88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0</v>
      </c>
      <c r="E56" s="56"/>
      <c r="F56" s="56"/>
      <c r="G56" s="56">
        <v>0</v>
      </c>
      <c r="H56" s="56"/>
      <c r="I56" s="56">
        <v>554</v>
      </c>
      <c r="J56" s="56"/>
      <c r="K56" s="59">
        <v>1936</v>
      </c>
      <c r="L56" s="60"/>
      <c r="M56" s="61"/>
      <c r="N56" s="56">
        <v>4627.2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561C-E41A-4C68-BC6C-32B3B6ECEFDD}">
  <sheetPr>
    <pageSetUpPr fitToPage="1"/>
  </sheetPr>
  <dimension ref="A1:R1002"/>
  <sheetViews>
    <sheetView topLeftCell="A8" zoomScaleNormal="100" workbookViewId="0">
      <selection activeCell="Q22" sqref="Q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45291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8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29281.9</v>
      </c>
      <c r="K52" s="43"/>
      <c r="L52" s="43"/>
      <c r="M52" s="44">
        <f>SUM(M22:M51)</f>
        <v>23664.7</v>
      </c>
      <c r="N52" s="43"/>
      <c r="O52" s="45"/>
      <c r="P52" s="46">
        <f>SUM(J52-M52)</f>
        <v>5617.2000000000007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82</v>
      </c>
      <c r="E55" s="58"/>
      <c r="F55" s="58"/>
      <c r="G55" s="58" t="s">
        <v>88</v>
      </c>
      <c r="H55" s="58"/>
      <c r="I55" s="58" t="s">
        <v>90</v>
      </c>
      <c r="J55" s="58"/>
      <c r="K55" s="58" t="s">
        <v>91</v>
      </c>
      <c r="L55" s="58"/>
      <c r="M55" s="58"/>
      <c r="N55" s="78"/>
      <c r="O55" s="78"/>
      <c r="P55" s="79"/>
    </row>
    <row r="56" spans="1:16" ht="14.25" customHeight="1" x14ac:dyDescent="0.35">
      <c r="A56" s="57" t="s">
        <v>31</v>
      </c>
      <c r="B56" s="57"/>
      <c r="C56" s="57"/>
      <c r="D56" s="56">
        <v>990</v>
      </c>
      <c r="E56" s="56"/>
      <c r="F56" s="56"/>
      <c r="G56" s="56">
        <v>4627.2</v>
      </c>
      <c r="H56" s="56"/>
      <c r="I56" s="56">
        <v>0</v>
      </c>
      <c r="J56" s="56"/>
      <c r="K56" s="59">
        <v>0</v>
      </c>
      <c r="L56" s="60"/>
      <c r="M56" s="61"/>
      <c r="N56" s="76"/>
      <c r="O56" s="76"/>
      <c r="P56" s="77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4919-69F8-405D-B586-56543C50CA73}">
  <sheetPr>
    <pageSetUpPr fitToPage="1"/>
  </sheetPr>
  <dimension ref="A1:R1002"/>
  <sheetViews>
    <sheetView topLeftCell="A32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45291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29381.9</v>
      </c>
      <c r="K52" s="43"/>
      <c r="L52" s="43"/>
      <c r="M52" s="44">
        <f>SUM(M22:M51)</f>
        <v>23664.7</v>
      </c>
      <c r="N52" s="43"/>
      <c r="O52" s="45"/>
      <c r="P52" s="46">
        <f>SUM(J52-M52)</f>
        <v>5717.2000000000007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82</v>
      </c>
      <c r="E55" s="58"/>
      <c r="F55" s="58"/>
      <c r="G55" s="58" t="s">
        <v>88</v>
      </c>
      <c r="H55" s="58"/>
      <c r="I55" s="58" t="s">
        <v>90</v>
      </c>
      <c r="J55" s="58"/>
      <c r="K55" s="58" t="s">
        <v>91</v>
      </c>
      <c r="L55" s="58"/>
      <c r="M55" s="58"/>
      <c r="N55" s="58" t="s">
        <v>93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990</v>
      </c>
      <c r="E56" s="56"/>
      <c r="F56" s="56"/>
      <c r="G56" s="56">
        <v>4627.2</v>
      </c>
      <c r="H56" s="56"/>
      <c r="I56" s="56">
        <v>0</v>
      </c>
      <c r="J56" s="56"/>
      <c r="K56" s="59">
        <v>0</v>
      </c>
      <c r="L56" s="60"/>
      <c r="M56" s="61"/>
      <c r="N56" s="56">
        <v>100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EB1D-8462-43D9-B74A-6BFA5E3AA357}">
  <sheetPr>
    <pageSetUpPr fitToPage="1"/>
  </sheetPr>
  <dimension ref="A1:R1002"/>
  <sheetViews>
    <sheetView topLeftCell="A29" zoomScaleNormal="100" workbookViewId="0">
      <selection activeCell="Q22" sqref="Q2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45291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29381.9</v>
      </c>
      <c r="K52" s="43"/>
      <c r="L52" s="43"/>
      <c r="M52" s="44">
        <f>SUM(M22:M51)</f>
        <v>23664.7</v>
      </c>
      <c r="N52" s="43"/>
      <c r="O52" s="45"/>
      <c r="P52" s="46">
        <f>SUM(J52-M52)</f>
        <v>5717.2000000000007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82</v>
      </c>
      <c r="E55" s="58"/>
      <c r="F55" s="58"/>
      <c r="G55" s="58" t="s">
        <v>88</v>
      </c>
      <c r="H55" s="58"/>
      <c r="I55" s="58" t="s">
        <v>90</v>
      </c>
      <c r="J55" s="58"/>
      <c r="K55" s="58" t="s">
        <v>91</v>
      </c>
      <c r="L55" s="58"/>
      <c r="M55" s="58"/>
      <c r="N55" s="58" t="s">
        <v>93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990</v>
      </c>
      <c r="E56" s="56"/>
      <c r="F56" s="56"/>
      <c r="G56" s="56">
        <v>4627.2</v>
      </c>
      <c r="H56" s="56"/>
      <c r="I56" s="56">
        <v>0</v>
      </c>
      <c r="J56" s="56"/>
      <c r="K56" s="59">
        <v>0</v>
      </c>
      <c r="L56" s="60"/>
      <c r="M56" s="61"/>
      <c r="N56" s="56">
        <v>100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296E-7DC3-49E1-B88F-D73CA3160152}">
  <sheetPr>
    <pageSetUpPr fitToPage="1"/>
  </sheetPr>
  <dimension ref="A1:R1002"/>
  <sheetViews>
    <sheetView tabSelected="1" topLeftCell="A38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45291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9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>
        <v>45093</v>
      </c>
      <c r="B38" s="19"/>
      <c r="C38" s="20" t="s">
        <v>48</v>
      </c>
      <c r="D38" s="6"/>
      <c r="E38" s="6" t="s">
        <v>89</v>
      </c>
      <c r="F38" s="6"/>
      <c r="G38" s="6"/>
      <c r="H38" s="6"/>
      <c r="I38" s="6"/>
      <c r="J38" s="21"/>
      <c r="K38" s="22"/>
      <c r="L38" s="12"/>
      <c r="M38" s="12">
        <v>1500</v>
      </c>
      <c r="N38" s="22"/>
      <c r="O38" s="12"/>
      <c r="P38" s="22">
        <f t="shared" si="1"/>
        <v>5617.2000000000007</v>
      </c>
    </row>
    <row r="39" spans="1:16" ht="14.25" customHeight="1" x14ac:dyDescent="0.35">
      <c r="A39" s="30">
        <v>45111</v>
      </c>
      <c r="B39" s="19"/>
      <c r="C39" s="20" t="s">
        <v>92</v>
      </c>
      <c r="D39" s="6"/>
      <c r="E39" s="6" t="s">
        <v>19</v>
      </c>
      <c r="F39" s="6"/>
      <c r="G39" s="6"/>
      <c r="H39" s="6"/>
      <c r="I39" s="6"/>
      <c r="J39" s="21">
        <v>100</v>
      </c>
      <c r="K39" s="22"/>
      <c r="L39" s="12"/>
      <c r="M39" s="12"/>
      <c r="N39" s="22"/>
      <c r="O39" s="12"/>
      <c r="P39" s="22">
        <f t="shared" si="1"/>
        <v>5717.2000000000007</v>
      </c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29381.9</v>
      </c>
      <c r="K52" s="43"/>
      <c r="L52" s="43"/>
      <c r="M52" s="44">
        <f>SUM(M22:M51)</f>
        <v>23664.7</v>
      </c>
      <c r="N52" s="43"/>
      <c r="O52" s="45"/>
      <c r="P52" s="46">
        <f>SUM(J52-M52)</f>
        <v>5717.2000000000007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82</v>
      </c>
      <c r="E55" s="58"/>
      <c r="F55" s="58"/>
      <c r="G55" s="58" t="s">
        <v>88</v>
      </c>
      <c r="H55" s="58"/>
      <c r="I55" s="58" t="s">
        <v>90</v>
      </c>
      <c r="J55" s="58"/>
      <c r="K55" s="58" t="s">
        <v>91</v>
      </c>
      <c r="L55" s="58"/>
      <c r="M55" s="58"/>
      <c r="N55" s="58" t="s">
        <v>93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990</v>
      </c>
      <c r="E56" s="56"/>
      <c r="F56" s="56"/>
      <c r="G56" s="56">
        <v>4627.2</v>
      </c>
      <c r="H56" s="56"/>
      <c r="I56" s="56">
        <v>0</v>
      </c>
      <c r="J56" s="56"/>
      <c r="K56" s="59">
        <v>0</v>
      </c>
      <c r="L56" s="60"/>
      <c r="M56" s="61"/>
      <c r="N56" s="56">
        <v>100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56:C56"/>
    <mergeCell ref="D56:F56"/>
    <mergeCell ref="G56:H56"/>
    <mergeCell ref="I56:J56"/>
    <mergeCell ref="K56:M56"/>
    <mergeCell ref="N56:P56"/>
    <mergeCell ref="A55:C55"/>
    <mergeCell ref="D55:F55"/>
    <mergeCell ref="G55:H55"/>
    <mergeCell ref="I55:J55"/>
    <mergeCell ref="K55:M55"/>
    <mergeCell ref="N55:P55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B073-502B-4797-9494-D9052476E3DD}">
  <sheetPr>
    <pageSetUpPr fitToPage="1"/>
  </sheetPr>
  <dimension ref="A1:R1002"/>
  <sheetViews>
    <sheetView topLeftCell="A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44773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>
        <v>44770</v>
      </c>
      <c r="B25" s="19"/>
      <c r="C25" s="11" t="s">
        <v>48</v>
      </c>
      <c r="D25" s="24"/>
      <c r="E25" s="6" t="s">
        <v>49</v>
      </c>
      <c r="F25" s="6"/>
      <c r="G25" s="6"/>
      <c r="H25" s="6"/>
      <c r="I25" s="6"/>
      <c r="J25" s="25"/>
      <c r="K25" s="22"/>
      <c r="L25" s="12"/>
      <c r="M25" s="27">
        <v>3000</v>
      </c>
      <c r="N25" s="22"/>
      <c r="O25" s="12"/>
      <c r="P25" s="22">
        <f>P24+J25-M25</f>
        <v>5541.9</v>
      </c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8541.9</v>
      </c>
      <c r="K52" s="43"/>
      <c r="L52" s="43"/>
      <c r="M52" s="44">
        <f>SUM(M22:M51)</f>
        <v>3000</v>
      </c>
      <c r="N52" s="43"/>
      <c r="O52" s="45"/>
      <c r="P52" s="46">
        <f>J52-M52</f>
        <v>5541.9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36</v>
      </c>
      <c r="E55" s="58"/>
      <c r="F55" s="58"/>
      <c r="G55" s="58" t="s">
        <v>27</v>
      </c>
      <c r="H55" s="58"/>
      <c r="I55" s="58" t="s">
        <v>28</v>
      </c>
      <c r="J55" s="58"/>
      <c r="K55" s="58" t="s">
        <v>29</v>
      </c>
      <c r="L55" s="58"/>
      <c r="M55" s="58"/>
      <c r="N55" s="58" t="s">
        <v>30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0</v>
      </c>
      <c r="E56" s="56"/>
      <c r="F56" s="56"/>
      <c r="G56" s="56">
        <v>1317.9</v>
      </c>
      <c r="H56" s="56"/>
      <c r="I56" s="56">
        <v>4224</v>
      </c>
      <c r="J56" s="56"/>
      <c r="K56" s="59">
        <v>0</v>
      </c>
      <c r="L56" s="60"/>
      <c r="M56" s="61"/>
      <c r="N56" s="56">
        <v>0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7284-AD07-4F65-B569-93980343CC72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44804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>
        <v>44770</v>
      </c>
      <c r="B25" s="19"/>
      <c r="C25" s="11" t="s">
        <v>48</v>
      </c>
      <c r="D25" s="24"/>
      <c r="E25" s="6" t="s">
        <v>49</v>
      </c>
      <c r="F25" s="6"/>
      <c r="G25" s="6"/>
      <c r="H25" s="6"/>
      <c r="I25" s="6"/>
      <c r="J25" s="25"/>
      <c r="K25" s="22"/>
      <c r="L25" s="12"/>
      <c r="M25" s="27">
        <v>3000</v>
      </c>
      <c r="N25" s="22"/>
      <c r="O25" s="12"/>
      <c r="P25" s="22">
        <f>P24+J25-M25</f>
        <v>5541.9</v>
      </c>
    </row>
    <row r="26" spans="1:18" ht="14.25" customHeight="1" x14ac:dyDescent="0.35">
      <c r="A26" s="23"/>
      <c r="B26" s="19"/>
      <c r="C26" s="11"/>
      <c r="D26" s="24"/>
      <c r="E26" s="6"/>
      <c r="F26" s="29"/>
      <c r="G26" s="6"/>
      <c r="H26" s="6"/>
      <c r="I26" s="6"/>
      <c r="J26" s="25"/>
      <c r="K26" s="22"/>
      <c r="L26" s="12"/>
      <c r="M26" s="12"/>
      <c r="N26" s="22"/>
      <c r="O26" s="12"/>
      <c r="P26" s="22"/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0"/>
      <c r="B28" s="19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0"/>
      <c r="B29" s="19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0"/>
      <c r="B30" s="19"/>
      <c r="C30" s="50"/>
      <c r="D30" s="6"/>
      <c r="E30" s="51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8541.9</v>
      </c>
      <c r="K52" s="43"/>
      <c r="L52" s="43"/>
      <c r="M52" s="44">
        <f>SUM(M22:M51)</f>
        <v>3000</v>
      </c>
      <c r="N52" s="43"/>
      <c r="O52" s="45"/>
      <c r="P52" s="46">
        <f>J52-M52</f>
        <v>5541.9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27</v>
      </c>
      <c r="E55" s="58"/>
      <c r="F55" s="58"/>
      <c r="G55" s="58" t="s">
        <v>28</v>
      </c>
      <c r="H55" s="58"/>
      <c r="I55" s="58" t="s">
        <v>29</v>
      </c>
      <c r="J55" s="58"/>
      <c r="K55" s="58" t="s">
        <v>30</v>
      </c>
      <c r="L55" s="58"/>
      <c r="M55" s="58"/>
      <c r="N55" s="58" t="s">
        <v>55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1317.9</v>
      </c>
      <c r="E56" s="56"/>
      <c r="F56" s="56"/>
      <c r="G56" s="56">
        <v>4224</v>
      </c>
      <c r="H56" s="56"/>
      <c r="I56" s="56">
        <v>0</v>
      </c>
      <c r="J56" s="56"/>
      <c r="K56" s="59">
        <v>0</v>
      </c>
      <c r="L56" s="60"/>
      <c r="M56" s="61"/>
      <c r="N56" s="56">
        <v>0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919D-C0BB-4218-AF7D-87C680A8519A}">
  <sheetPr>
    <pageSetUpPr fitToPage="1"/>
  </sheetPr>
  <dimension ref="A1:R1002"/>
  <sheetViews>
    <sheetView topLeftCell="A13" zoomScaleNormal="100" workbookViewId="0">
      <selection activeCell="P52" sqref="P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44834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>
        <v>44770</v>
      </c>
      <c r="B25" s="19"/>
      <c r="C25" s="11" t="s">
        <v>48</v>
      </c>
      <c r="D25" s="24"/>
      <c r="E25" s="6" t="s">
        <v>49</v>
      </c>
      <c r="F25" s="6"/>
      <c r="G25" s="6"/>
      <c r="H25" s="6"/>
      <c r="I25" s="6"/>
      <c r="J25" s="25"/>
      <c r="K25" s="22"/>
      <c r="L25" s="12"/>
      <c r="M25" s="27">
        <v>3000</v>
      </c>
      <c r="N25" s="22"/>
      <c r="O25" s="12"/>
      <c r="P25" s="22">
        <f>P24+J25-M25</f>
        <v>5541.9</v>
      </c>
    </row>
    <row r="26" spans="1:18" ht="14.25" customHeight="1" x14ac:dyDescent="0.35">
      <c r="A26" s="23">
        <v>44829</v>
      </c>
      <c r="B26" s="19"/>
      <c r="C26" s="11" t="s">
        <v>48</v>
      </c>
      <c r="D26" s="24"/>
      <c r="E26" s="6" t="s">
        <v>52</v>
      </c>
      <c r="F26" s="29"/>
      <c r="G26" s="6"/>
      <c r="H26" s="6"/>
      <c r="I26" s="6"/>
      <c r="J26" s="25"/>
      <c r="K26" s="22"/>
      <c r="L26" s="12"/>
      <c r="M26" s="12">
        <v>3000</v>
      </c>
      <c r="N26" s="22"/>
      <c r="O26" s="12"/>
      <c r="P26" s="22">
        <f t="shared" ref="P26:P30" si="1">P25+J26-M26</f>
        <v>2541.8999999999996</v>
      </c>
    </row>
    <row r="27" spans="1:18" ht="14.25" customHeight="1" x14ac:dyDescent="0.35">
      <c r="A27" s="30">
        <v>44829</v>
      </c>
      <c r="B27" s="19"/>
      <c r="C27" s="11" t="s">
        <v>48</v>
      </c>
      <c r="D27" s="24"/>
      <c r="E27" s="6" t="s">
        <v>53</v>
      </c>
      <c r="F27" s="6"/>
      <c r="G27" s="6"/>
      <c r="H27" s="6"/>
      <c r="I27" s="6"/>
      <c r="J27" s="31"/>
      <c r="K27" s="22"/>
      <c r="L27" s="12"/>
      <c r="M27" s="12">
        <v>1000</v>
      </c>
      <c r="N27" s="22"/>
      <c r="O27" s="12"/>
      <c r="P27" s="22">
        <f t="shared" si="1"/>
        <v>1541.8999999999996</v>
      </c>
    </row>
    <row r="28" spans="1:18" ht="14.25" customHeight="1" x14ac:dyDescent="0.35">
      <c r="A28" s="30">
        <v>44830</v>
      </c>
      <c r="B28" s="19"/>
      <c r="C28" t="s">
        <v>50</v>
      </c>
      <c r="D28" s="24"/>
      <c r="E28" s="6" t="s">
        <v>19</v>
      </c>
      <c r="F28" s="6"/>
      <c r="G28" s="6"/>
      <c r="H28" s="6"/>
      <c r="I28" s="6"/>
      <c r="J28" s="33">
        <v>2968.8</v>
      </c>
      <c r="K28" s="22"/>
      <c r="L28" s="12"/>
      <c r="M28" s="12"/>
      <c r="N28" s="22"/>
      <c r="O28" s="12"/>
      <c r="P28" s="22">
        <f t="shared" si="1"/>
        <v>4510.7</v>
      </c>
    </row>
    <row r="29" spans="1:18" ht="14.25" customHeight="1" x14ac:dyDescent="0.35">
      <c r="A29" s="30">
        <v>44830</v>
      </c>
      <c r="B29" s="19"/>
      <c r="C29" t="s">
        <v>51</v>
      </c>
      <c r="D29" s="24"/>
      <c r="E29" s="6" t="s">
        <v>19</v>
      </c>
      <c r="F29" s="6"/>
      <c r="G29" s="6"/>
      <c r="H29" s="6"/>
      <c r="I29" s="6"/>
      <c r="J29" s="33">
        <v>840</v>
      </c>
      <c r="K29" s="22"/>
      <c r="L29" s="12"/>
      <c r="M29" s="12"/>
      <c r="N29" s="22"/>
      <c r="O29" s="12"/>
      <c r="P29" s="22">
        <f t="shared" si="1"/>
        <v>5350.7</v>
      </c>
    </row>
    <row r="30" spans="1:18" ht="14.25" customHeight="1" x14ac:dyDescent="0.35">
      <c r="A30" s="30">
        <v>44833</v>
      </c>
      <c r="B30" s="19"/>
      <c r="C30" s="50" t="s">
        <v>48</v>
      </c>
      <c r="D30" s="6"/>
      <c r="E30" s="3" t="s">
        <v>54</v>
      </c>
      <c r="F30" s="6"/>
      <c r="G30" s="6"/>
      <c r="H30" s="6"/>
      <c r="I30" s="6"/>
      <c r="J30" s="33"/>
      <c r="K30" s="22"/>
      <c r="L30" s="12"/>
      <c r="M30" s="12">
        <v>5350.7</v>
      </c>
      <c r="N30" s="22"/>
      <c r="O30" s="12"/>
      <c r="P30" s="22">
        <f t="shared" si="1"/>
        <v>0</v>
      </c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12350.7</v>
      </c>
      <c r="K52" s="43"/>
      <c r="L52" s="43"/>
      <c r="M52" s="44">
        <f>SUM(M22:M51)</f>
        <v>12350.7</v>
      </c>
      <c r="N52" s="43"/>
      <c r="O52" s="45"/>
      <c r="P52" s="46">
        <v>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28</v>
      </c>
      <c r="E55" s="58"/>
      <c r="F55" s="58"/>
      <c r="G55" s="58" t="s">
        <v>29</v>
      </c>
      <c r="H55" s="58"/>
      <c r="I55" s="58" t="s">
        <v>30</v>
      </c>
      <c r="J55" s="58"/>
      <c r="K55" s="58" t="s">
        <v>55</v>
      </c>
      <c r="L55" s="58"/>
      <c r="M55" s="58"/>
      <c r="N55" s="58" t="s">
        <v>56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0</v>
      </c>
      <c r="E56" s="56"/>
      <c r="F56" s="56"/>
      <c r="G56" s="56">
        <v>0</v>
      </c>
      <c r="H56" s="56"/>
      <c r="I56" s="56">
        <v>0</v>
      </c>
      <c r="J56" s="56"/>
      <c r="K56" s="59">
        <v>0</v>
      </c>
      <c r="L56" s="60"/>
      <c r="M56" s="61"/>
      <c r="N56" s="56">
        <v>0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9D53-778A-4FA0-9A1A-3C8E161C3235}">
  <sheetPr>
    <pageSetUpPr fitToPage="1"/>
  </sheetPr>
  <dimension ref="A1:R1002"/>
  <sheetViews>
    <sheetView topLeftCell="A39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44926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44693</v>
      </c>
      <c r="B22" s="19"/>
      <c r="C22" s="20" t="s">
        <v>45</v>
      </c>
      <c r="D22" s="6"/>
      <c r="E22" s="6" t="s">
        <v>19</v>
      </c>
      <c r="F22" s="6"/>
      <c r="G22" s="6"/>
      <c r="H22" s="6"/>
      <c r="I22" s="6"/>
      <c r="J22" s="21">
        <v>4317.8999999999996</v>
      </c>
      <c r="K22" s="22"/>
      <c r="L22" s="12"/>
      <c r="M22" s="12"/>
      <c r="N22" s="22"/>
      <c r="O22" s="12"/>
      <c r="P22" s="22">
        <f t="shared" ref="P22:P23" si="0">P21+J22-M22</f>
        <v>4317.8999999999996</v>
      </c>
    </row>
    <row r="23" spans="1:18" ht="14.25" customHeight="1" x14ac:dyDescent="0.35">
      <c r="A23" s="23">
        <v>44715</v>
      </c>
      <c r="B23" s="19"/>
      <c r="C23" s="11" t="s">
        <v>46</v>
      </c>
      <c r="D23" s="24"/>
      <c r="E23" s="6" t="s">
        <v>19</v>
      </c>
      <c r="F23" s="6"/>
      <c r="G23" s="6"/>
      <c r="H23" s="6"/>
      <c r="I23" s="6"/>
      <c r="J23" s="25">
        <v>2112</v>
      </c>
      <c r="K23" s="26"/>
      <c r="L23" s="12"/>
      <c r="M23" s="27"/>
      <c r="N23" s="22"/>
      <c r="O23" s="12"/>
      <c r="P23" s="22">
        <f t="shared" si="0"/>
        <v>6429.9</v>
      </c>
    </row>
    <row r="24" spans="1:18" ht="14.25" customHeight="1" x14ac:dyDescent="0.35">
      <c r="A24" s="23">
        <v>44721</v>
      </c>
      <c r="B24" s="19"/>
      <c r="C24" s="11" t="s">
        <v>47</v>
      </c>
      <c r="D24" s="24"/>
      <c r="E24" s="6" t="s">
        <v>19</v>
      </c>
      <c r="F24" s="6"/>
      <c r="G24" s="6"/>
      <c r="H24" s="6"/>
      <c r="I24" s="6"/>
      <c r="J24" s="25">
        <v>2112</v>
      </c>
      <c r="K24" s="22"/>
      <c r="L24" s="12"/>
      <c r="M24" s="28"/>
      <c r="N24" s="22"/>
      <c r="O24" s="12"/>
      <c r="P24" s="22">
        <f>P23+J24-M24</f>
        <v>8541.9</v>
      </c>
    </row>
    <row r="25" spans="1:18" ht="14.25" customHeight="1" x14ac:dyDescent="0.35">
      <c r="A25" s="23">
        <v>44770</v>
      </c>
      <c r="B25" s="19"/>
      <c r="C25" s="11" t="s">
        <v>48</v>
      </c>
      <c r="D25" s="24"/>
      <c r="E25" s="6" t="s">
        <v>49</v>
      </c>
      <c r="F25" s="6"/>
      <c r="G25" s="6"/>
      <c r="H25" s="6"/>
      <c r="I25" s="6"/>
      <c r="J25" s="25"/>
      <c r="K25" s="22"/>
      <c r="L25" s="12"/>
      <c r="M25" s="27">
        <v>3000</v>
      </c>
      <c r="N25" s="22"/>
      <c r="O25" s="12"/>
      <c r="P25" s="22">
        <f>P24+J25-M25</f>
        <v>5541.9</v>
      </c>
    </row>
    <row r="26" spans="1:18" ht="14.25" customHeight="1" x14ac:dyDescent="0.35">
      <c r="A26" s="23">
        <v>44829</v>
      </c>
      <c r="B26" s="19"/>
      <c r="C26" s="11" t="s">
        <v>48</v>
      </c>
      <c r="D26" s="24"/>
      <c r="E26" s="6" t="s">
        <v>52</v>
      </c>
      <c r="F26" s="29"/>
      <c r="G26" s="6"/>
      <c r="H26" s="6"/>
      <c r="I26" s="6"/>
      <c r="J26" s="25"/>
      <c r="K26" s="22"/>
      <c r="L26" s="12"/>
      <c r="M26" s="12">
        <v>3000</v>
      </c>
      <c r="N26" s="22"/>
      <c r="O26" s="12"/>
      <c r="P26" s="22">
        <f t="shared" ref="P26:P36" si="1">P25+J26-M26</f>
        <v>2541.8999999999996</v>
      </c>
    </row>
    <row r="27" spans="1:18" ht="14.25" customHeight="1" x14ac:dyDescent="0.35">
      <c r="A27" s="30">
        <v>44829</v>
      </c>
      <c r="B27" s="19"/>
      <c r="C27" s="11" t="s">
        <v>48</v>
      </c>
      <c r="D27" s="24"/>
      <c r="E27" s="6" t="s">
        <v>53</v>
      </c>
      <c r="F27" s="6"/>
      <c r="G27" s="6"/>
      <c r="H27" s="6"/>
      <c r="I27" s="6"/>
      <c r="J27" s="31"/>
      <c r="K27" s="22"/>
      <c r="L27" s="12"/>
      <c r="M27" s="12">
        <v>1000</v>
      </c>
      <c r="N27" s="22"/>
      <c r="O27" s="12"/>
      <c r="P27" s="22">
        <f t="shared" si="1"/>
        <v>1541.8999999999996</v>
      </c>
    </row>
    <row r="28" spans="1:18" ht="14.25" customHeight="1" x14ac:dyDescent="0.35">
      <c r="A28" s="30">
        <v>44830</v>
      </c>
      <c r="B28" s="19"/>
      <c r="C28" t="s">
        <v>50</v>
      </c>
      <c r="D28" s="24"/>
      <c r="E28" s="6" t="s">
        <v>19</v>
      </c>
      <c r="F28" s="6"/>
      <c r="G28" s="6"/>
      <c r="H28" s="6"/>
      <c r="I28" s="6"/>
      <c r="J28" s="33">
        <v>2968.8</v>
      </c>
      <c r="K28" s="22"/>
      <c r="L28" s="12"/>
      <c r="M28" s="12"/>
      <c r="N28" s="22"/>
      <c r="O28" s="12"/>
      <c r="P28" s="22">
        <f t="shared" si="1"/>
        <v>4510.7</v>
      </c>
    </row>
    <row r="29" spans="1:18" ht="14.25" customHeight="1" x14ac:dyDescent="0.35">
      <c r="A29" s="30">
        <v>44830</v>
      </c>
      <c r="B29" s="19"/>
      <c r="C29" t="s">
        <v>51</v>
      </c>
      <c r="D29" s="24"/>
      <c r="E29" s="6" t="s">
        <v>19</v>
      </c>
      <c r="F29" s="6"/>
      <c r="G29" s="6"/>
      <c r="H29" s="6"/>
      <c r="I29" s="6"/>
      <c r="J29" s="33">
        <v>840</v>
      </c>
      <c r="K29" s="22"/>
      <c r="L29" s="12"/>
      <c r="M29" s="12"/>
      <c r="N29" s="22"/>
      <c r="O29" s="12"/>
      <c r="P29" s="22">
        <f t="shared" si="1"/>
        <v>5350.7</v>
      </c>
    </row>
    <row r="30" spans="1:18" ht="14.25" customHeight="1" x14ac:dyDescent="0.35">
      <c r="A30" s="30">
        <v>44833</v>
      </c>
      <c r="B30" s="19"/>
      <c r="C30" s="50" t="s">
        <v>48</v>
      </c>
      <c r="D30" s="6"/>
      <c r="E30" s="3" t="s">
        <v>54</v>
      </c>
      <c r="F30" s="6"/>
      <c r="G30" s="6"/>
      <c r="H30" s="6"/>
      <c r="I30" s="6"/>
      <c r="J30" s="33"/>
      <c r="K30" s="22"/>
      <c r="L30" s="12"/>
      <c r="M30" s="12">
        <v>5350.7</v>
      </c>
      <c r="N30" s="22"/>
      <c r="O30" s="12"/>
      <c r="P30" s="22">
        <f t="shared" si="1"/>
        <v>0</v>
      </c>
    </row>
    <row r="31" spans="1:18" ht="14.25" customHeight="1" x14ac:dyDescent="0.35">
      <c r="A31" s="30">
        <v>44872</v>
      </c>
      <c r="B31" s="19"/>
      <c r="C31" s="34" t="s">
        <v>59</v>
      </c>
      <c r="D31" s="6"/>
      <c r="E31" s="6" t="s">
        <v>19</v>
      </c>
      <c r="F31" s="6"/>
      <c r="G31" s="6"/>
      <c r="H31" s="6"/>
      <c r="I31" s="6"/>
      <c r="J31" s="31">
        <v>1316</v>
      </c>
      <c r="K31" s="22"/>
      <c r="L31" s="12"/>
      <c r="M31" s="12"/>
      <c r="N31" s="22"/>
      <c r="O31" s="12"/>
      <c r="P31" s="22">
        <f t="shared" si="1"/>
        <v>1316</v>
      </c>
    </row>
    <row r="32" spans="1:18" ht="14.25" customHeight="1" x14ac:dyDescent="0.35">
      <c r="A32" s="30">
        <v>44896</v>
      </c>
      <c r="B32" s="19"/>
      <c r="C32" s="50" t="s">
        <v>58</v>
      </c>
      <c r="D32" s="6"/>
      <c r="E32" s="6" t="s">
        <v>19</v>
      </c>
      <c r="F32" s="6"/>
      <c r="G32" s="6"/>
      <c r="H32" s="6"/>
      <c r="I32" s="6"/>
      <c r="J32" s="21">
        <v>855</v>
      </c>
      <c r="K32" s="22"/>
      <c r="L32" s="12"/>
      <c r="M32" s="12"/>
      <c r="N32" s="22"/>
      <c r="O32" s="12"/>
      <c r="P32" s="22">
        <f t="shared" si="1"/>
        <v>2171</v>
      </c>
    </row>
    <row r="33" spans="1:16" ht="14.25" customHeight="1" x14ac:dyDescent="0.35">
      <c r="A33" s="30">
        <v>44900</v>
      </c>
      <c r="B33" s="19"/>
      <c r="C33" s="34" t="s">
        <v>63</v>
      </c>
      <c r="D33" s="6"/>
      <c r="E33" s="6" t="s">
        <v>19</v>
      </c>
      <c r="F33" s="6"/>
      <c r="G33" s="6"/>
      <c r="H33" s="6"/>
      <c r="I33" s="6"/>
      <c r="J33" s="21">
        <v>93</v>
      </c>
      <c r="K33" s="22"/>
      <c r="L33" s="12"/>
      <c r="M33" s="12"/>
      <c r="N33" s="22"/>
      <c r="O33" s="12"/>
      <c r="P33" s="22">
        <f t="shared" si="1"/>
        <v>2264</v>
      </c>
    </row>
    <row r="34" spans="1:16" ht="14.25" customHeight="1" x14ac:dyDescent="0.35">
      <c r="A34" s="30">
        <v>44902</v>
      </c>
      <c r="B34" s="19"/>
      <c r="C34" s="50" t="s">
        <v>57</v>
      </c>
      <c r="D34" s="6"/>
      <c r="E34" s="6" t="s">
        <v>19</v>
      </c>
      <c r="F34" s="6"/>
      <c r="G34" s="6"/>
      <c r="H34" s="6"/>
      <c r="I34" s="6"/>
      <c r="J34" s="21">
        <v>2024</v>
      </c>
      <c r="K34" s="22"/>
      <c r="L34" s="12"/>
      <c r="M34" s="12"/>
      <c r="N34" s="22"/>
      <c r="O34" s="12"/>
      <c r="P34" s="22">
        <f>P33+J34-M34</f>
        <v>4288</v>
      </c>
    </row>
    <row r="35" spans="1:16" ht="14.25" customHeight="1" x14ac:dyDescent="0.35">
      <c r="A35" s="30">
        <v>44915</v>
      </c>
      <c r="B35" s="19"/>
      <c r="C35" s="34" t="s">
        <v>48</v>
      </c>
      <c r="D35" s="6"/>
      <c r="E35" s="6" t="s">
        <v>60</v>
      </c>
      <c r="F35" s="6"/>
      <c r="G35" s="6"/>
      <c r="H35" s="6"/>
      <c r="I35" s="6"/>
      <c r="J35" s="21"/>
      <c r="K35" s="22"/>
      <c r="L35" s="12"/>
      <c r="M35" s="12">
        <v>1409</v>
      </c>
      <c r="N35" s="22"/>
      <c r="O35" s="12"/>
      <c r="P35" s="22">
        <f t="shared" si="1"/>
        <v>2879</v>
      </c>
    </row>
    <row r="36" spans="1:16" ht="14.25" customHeight="1" x14ac:dyDescent="0.35">
      <c r="A36" s="30">
        <v>44917</v>
      </c>
      <c r="B36" s="19"/>
      <c r="C36" s="52" t="s">
        <v>61</v>
      </c>
      <c r="D36" s="6"/>
      <c r="E36" s="6" t="s">
        <v>19</v>
      </c>
      <c r="F36" s="6"/>
      <c r="G36" s="6"/>
      <c r="H36" s="6"/>
      <c r="I36" s="6"/>
      <c r="J36" s="21">
        <v>50</v>
      </c>
      <c r="K36" s="22"/>
      <c r="L36" s="12"/>
      <c r="M36" s="12"/>
      <c r="N36" s="22"/>
      <c r="O36" s="12"/>
      <c r="P36" s="22">
        <f t="shared" si="1"/>
        <v>2929</v>
      </c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16688.7</v>
      </c>
      <c r="K52" s="43"/>
      <c r="L52" s="43"/>
      <c r="M52" s="44">
        <f>SUM(M22:M51)</f>
        <v>13759.7</v>
      </c>
      <c r="N52" s="43"/>
      <c r="O52" s="45"/>
      <c r="P52" s="46">
        <f>SUM(J52-M52)</f>
        <v>2929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30</v>
      </c>
      <c r="E55" s="58"/>
      <c r="F55" s="58"/>
      <c r="G55" s="58" t="s">
        <v>55</v>
      </c>
      <c r="H55" s="58"/>
      <c r="I55" s="58" t="s">
        <v>56</v>
      </c>
      <c r="J55" s="58"/>
      <c r="K55" s="58" t="s">
        <v>64</v>
      </c>
      <c r="L55" s="58"/>
      <c r="M55" s="58"/>
      <c r="N55" s="58" t="s">
        <v>65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0</v>
      </c>
      <c r="E56" s="56"/>
      <c r="F56" s="56"/>
      <c r="G56" s="56">
        <v>0</v>
      </c>
      <c r="H56" s="56"/>
      <c r="I56" s="56">
        <v>0</v>
      </c>
      <c r="J56" s="56"/>
      <c r="K56" s="59">
        <v>0</v>
      </c>
      <c r="L56" s="60"/>
      <c r="M56" s="61"/>
      <c r="N56" s="56">
        <v>2929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F0AE-E6BA-41F5-A0FD-5C78B5AE4095}">
  <sheetPr>
    <pageSetUpPr fitToPage="1"/>
  </sheetPr>
  <dimension ref="A1:R1002"/>
  <sheetViews>
    <sheetView topLeftCell="A39" zoomScaleNormal="100" workbookViewId="0">
      <selection activeCell="Q55" sqref="Q5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44957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45291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27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/>
      <c r="B28" s="19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0"/>
      <c r="B29" s="19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0"/>
      <c r="B30" s="19"/>
      <c r="C30" s="50"/>
      <c r="D30" s="6"/>
      <c r="E30" s="3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50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C34" s="50"/>
      <c r="D34" s="6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19450.7</v>
      </c>
      <c r="K52" s="43"/>
      <c r="L52" s="43"/>
      <c r="M52" s="44">
        <f>SUM(M22:M51)</f>
        <v>16164.7</v>
      </c>
      <c r="N52" s="43"/>
      <c r="O52" s="45"/>
      <c r="P52" s="46">
        <f>SUM(J52-M52)</f>
        <v>3286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55</v>
      </c>
      <c r="E55" s="58"/>
      <c r="F55" s="58"/>
      <c r="G55" s="73" t="s">
        <v>56</v>
      </c>
      <c r="H55" s="74"/>
      <c r="I55" s="58" t="s">
        <v>64</v>
      </c>
      <c r="J55" s="58"/>
      <c r="K55" s="73" t="s">
        <v>65</v>
      </c>
      <c r="L55" s="75"/>
      <c r="M55" s="74"/>
      <c r="N55" s="58" t="s">
        <v>79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0</v>
      </c>
      <c r="E56" s="56"/>
      <c r="F56" s="56"/>
      <c r="G56" s="56">
        <v>0</v>
      </c>
      <c r="H56" s="56"/>
      <c r="I56" s="56">
        <v>0</v>
      </c>
      <c r="J56" s="56"/>
      <c r="K56" s="59">
        <v>524</v>
      </c>
      <c r="L56" s="60"/>
      <c r="M56" s="61"/>
      <c r="N56" s="56">
        <v>2762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3965-3E36-4A20-89D7-BC64BF805068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44985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45291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1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/>
      <c r="B32" s="19"/>
      <c r="C32" s="50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C34" s="50"/>
      <c r="D34" s="6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22718.7</v>
      </c>
      <c r="K52" s="43"/>
      <c r="L52" s="43"/>
      <c r="M52" s="44">
        <f>SUM(M22:M51)</f>
        <v>18664.7</v>
      </c>
      <c r="N52" s="43"/>
      <c r="O52" s="45"/>
      <c r="P52" s="46">
        <f>SUM(J52-M52)</f>
        <v>4054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56</v>
      </c>
      <c r="E55" s="58"/>
      <c r="F55" s="58"/>
      <c r="G55" s="58" t="s">
        <v>64</v>
      </c>
      <c r="H55" s="58"/>
      <c r="I55" s="58" t="s">
        <v>65</v>
      </c>
      <c r="J55" s="58"/>
      <c r="K55" s="58" t="s">
        <v>79</v>
      </c>
      <c r="L55" s="58"/>
      <c r="M55" s="58"/>
      <c r="N55" s="58" t="s">
        <v>78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0</v>
      </c>
      <c r="E56" s="56"/>
      <c r="F56" s="56"/>
      <c r="G56" s="56">
        <v>0</v>
      </c>
      <c r="H56" s="56"/>
      <c r="I56" s="56">
        <v>0</v>
      </c>
      <c r="J56" s="56"/>
      <c r="K56" s="59">
        <v>786</v>
      </c>
      <c r="L56" s="60"/>
      <c r="M56" s="61"/>
      <c r="N56" s="56">
        <v>3268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60D3-6AA3-47A6-87F6-81F41FBC962C}">
  <sheetPr>
    <pageSetUpPr fitToPage="1"/>
  </sheetPr>
  <dimension ref="A1:R1002"/>
  <sheetViews>
    <sheetView topLeftCell="A1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45016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45291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3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/>
      <c r="B34" s="19"/>
      <c r="C34" s="50"/>
      <c r="D34" s="6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24654.7</v>
      </c>
      <c r="K52" s="43"/>
      <c r="L52" s="43"/>
      <c r="M52" s="44">
        <f>SUM(M22:M51)</f>
        <v>20164.7</v>
      </c>
      <c r="N52" s="43"/>
      <c r="O52" s="45"/>
      <c r="P52" s="46">
        <f>SUM(J52-M52)</f>
        <v>4490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64</v>
      </c>
      <c r="E55" s="58"/>
      <c r="F55" s="58"/>
      <c r="G55" s="58" t="s">
        <v>65</v>
      </c>
      <c r="H55" s="58"/>
      <c r="I55" s="58" t="s">
        <v>79</v>
      </c>
      <c r="J55" s="58"/>
      <c r="K55" s="58" t="s">
        <v>78</v>
      </c>
      <c r="L55" s="58"/>
      <c r="M55" s="58"/>
      <c r="N55" s="58" t="s">
        <v>82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0</v>
      </c>
      <c r="E56" s="56"/>
      <c r="F56" s="56"/>
      <c r="G56" s="56">
        <v>0</v>
      </c>
      <c r="H56" s="56"/>
      <c r="I56" s="56">
        <v>0</v>
      </c>
      <c r="J56" s="56"/>
      <c r="K56" s="59">
        <v>2554</v>
      </c>
      <c r="L56" s="60"/>
      <c r="M56" s="61"/>
      <c r="N56" s="56">
        <v>1936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F17A-720F-4EE4-A6A0-AF7478B6C886}">
  <sheetPr>
    <pageSetUpPr fitToPage="1"/>
  </sheetPr>
  <dimension ref="A1:R1002"/>
  <sheetViews>
    <sheetView topLeftCell="A32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38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45046</v>
      </c>
    </row>
    <row r="12" spans="1:16" ht="14.25" customHeight="1" x14ac:dyDescent="0.35">
      <c r="A12" s="6" t="s">
        <v>9</v>
      </c>
      <c r="B12" s="6" t="s">
        <v>7</v>
      </c>
      <c r="C12" s="11" t="s">
        <v>39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40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41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63" t="s">
        <v>14</v>
      </c>
      <c r="C21" s="64"/>
      <c r="D21" s="65" t="s">
        <v>15</v>
      </c>
      <c r="E21" s="66"/>
      <c r="F21" s="66"/>
      <c r="G21" s="66"/>
      <c r="H21" s="66"/>
      <c r="I21" s="67"/>
      <c r="J21" s="68" t="s">
        <v>16</v>
      </c>
      <c r="K21" s="69"/>
      <c r="L21" s="15"/>
      <c r="M21" s="16" t="s">
        <v>17</v>
      </c>
      <c r="N21" s="17"/>
      <c r="O21" s="70" t="s">
        <v>18</v>
      </c>
      <c r="P21" s="71"/>
    </row>
    <row r="22" spans="1:18" ht="14.25" customHeight="1" x14ac:dyDescent="0.35">
      <c r="A22" s="30">
        <v>45291</v>
      </c>
      <c r="B22" s="19"/>
      <c r="C22" s="20"/>
      <c r="D22" s="6"/>
      <c r="E22" s="6" t="s">
        <v>62</v>
      </c>
      <c r="F22" s="6"/>
      <c r="G22" s="6"/>
      <c r="H22" s="6"/>
      <c r="I22" s="6"/>
      <c r="J22" s="53">
        <v>16688.7</v>
      </c>
      <c r="K22" s="54"/>
      <c r="L22" s="55"/>
      <c r="M22" s="55">
        <v>13759.7</v>
      </c>
      <c r="N22" s="22"/>
      <c r="O22" s="12"/>
      <c r="P22" s="22">
        <f>J22-M22</f>
        <v>2929</v>
      </c>
    </row>
    <row r="23" spans="1:18" ht="14.25" customHeight="1" x14ac:dyDescent="0.35">
      <c r="A23" s="23">
        <v>44931</v>
      </c>
      <c r="B23" s="19"/>
      <c r="C23" s="11" t="s">
        <v>48</v>
      </c>
      <c r="D23" s="24"/>
      <c r="E23" s="6" t="s">
        <v>69</v>
      </c>
      <c r="F23" s="6"/>
      <c r="G23" s="6"/>
      <c r="H23" s="6"/>
      <c r="I23" s="6"/>
      <c r="J23" s="25"/>
      <c r="K23" s="26"/>
      <c r="L23" s="12"/>
      <c r="M23" s="27">
        <v>905</v>
      </c>
      <c r="N23" s="22"/>
      <c r="O23" s="12"/>
      <c r="P23" s="22">
        <f t="shared" ref="P23" si="0">P22+J23-M23</f>
        <v>2024</v>
      </c>
    </row>
    <row r="24" spans="1:18" ht="14.25" customHeight="1" x14ac:dyDescent="0.35">
      <c r="A24" s="23">
        <v>44938</v>
      </c>
      <c r="B24" s="19"/>
      <c r="C24" s="11" t="s">
        <v>66</v>
      </c>
      <c r="D24" s="24"/>
      <c r="E24" s="6" t="s">
        <v>19</v>
      </c>
      <c r="F24" s="6"/>
      <c r="G24" s="6"/>
      <c r="H24" s="6"/>
      <c r="I24" s="6"/>
      <c r="J24" s="25">
        <v>256</v>
      </c>
      <c r="K24" s="22"/>
      <c r="L24" s="12"/>
      <c r="M24" s="28"/>
      <c r="N24" s="22"/>
      <c r="O24" s="12"/>
      <c r="P24" s="22">
        <f>P23+J24-M24</f>
        <v>2280</v>
      </c>
    </row>
    <row r="25" spans="1:18" ht="14.25" customHeight="1" x14ac:dyDescent="0.35">
      <c r="A25" s="23">
        <v>44944</v>
      </c>
      <c r="B25" s="19"/>
      <c r="C25" s="11" t="s">
        <v>67</v>
      </c>
      <c r="D25" s="24"/>
      <c r="E25" s="6" t="s">
        <v>19</v>
      </c>
      <c r="F25" s="6"/>
      <c r="G25" s="6"/>
      <c r="H25" s="6"/>
      <c r="I25" s="6"/>
      <c r="J25" s="25">
        <v>1936</v>
      </c>
      <c r="K25" s="22"/>
      <c r="L25" s="12"/>
      <c r="M25" s="27"/>
      <c r="N25" s="22"/>
      <c r="O25" s="12"/>
      <c r="P25" s="22">
        <f>P24+J25-M25</f>
        <v>4216</v>
      </c>
    </row>
    <row r="26" spans="1:18" ht="14.25" customHeight="1" x14ac:dyDescent="0.35">
      <c r="A26" s="23">
        <v>44946</v>
      </c>
      <c r="B26" s="19"/>
      <c r="C26" s="11" t="s">
        <v>48</v>
      </c>
      <c r="D26" s="24"/>
      <c r="E26" s="6" t="s">
        <v>70</v>
      </c>
      <c r="F26" s="29"/>
      <c r="G26" s="6"/>
      <c r="H26" s="6"/>
      <c r="I26" s="6"/>
      <c r="J26" s="25"/>
      <c r="K26" s="22"/>
      <c r="L26" s="12"/>
      <c r="M26" s="12">
        <v>1500</v>
      </c>
      <c r="N26" s="22"/>
      <c r="O26" s="12"/>
      <c r="P26" s="22">
        <f t="shared" ref="P26:P37" si="1">P25+J26-M26</f>
        <v>2716</v>
      </c>
    </row>
    <row r="27" spans="1:18" ht="14.25" customHeight="1" x14ac:dyDescent="0.35">
      <c r="A27" s="30">
        <v>44956</v>
      </c>
      <c r="B27" s="19"/>
      <c r="C27" s="11" t="s">
        <v>68</v>
      </c>
      <c r="D27" s="24"/>
      <c r="E27" s="6" t="s">
        <v>19</v>
      </c>
      <c r="F27" s="6"/>
      <c r="G27" s="6"/>
      <c r="H27" s="6"/>
      <c r="I27" s="6"/>
      <c r="J27" s="31">
        <v>570</v>
      </c>
      <c r="K27" s="22"/>
      <c r="L27" s="12"/>
      <c r="M27" s="12"/>
      <c r="N27" s="22"/>
      <c r="O27" s="12"/>
      <c r="P27" s="22">
        <f t="shared" si="1"/>
        <v>3286</v>
      </c>
    </row>
    <row r="28" spans="1:18" ht="14.25" customHeight="1" x14ac:dyDescent="0.35">
      <c r="A28" s="30" t="s">
        <v>75</v>
      </c>
      <c r="B28" s="19"/>
      <c r="C28" t="s">
        <v>72</v>
      </c>
      <c r="D28" s="24"/>
      <c r="E28" s="6" t="s">
        <v>19</v>
      </c>
      <c r="F28" s="6"/>
      <c r="G28" s="6"/>
      <c r="H28" s="6"/>
      <c r="I28" s="6"/>
      <c r="J28" s="33">
        <v>2956</v>
      </c>
      <c r="K28" s="22"/>
      <c r="L28" s="12"/>
      <c r="M28" s="12"/>
      <c r="N28" s="22"/>
      <c r="O28" s="12"/>
      <c r="P28" s="22">
        <f t="shared" si="1"/>
        <v>6242</v>
      </c>
    </row>
    <row r="29" spans="1:18" ht="14.25" customHeight="1" x14ac:dyDescent="0.35">
      <c r="A29" s="30" t="s">
        <v>76</v>
      </c>
      <c r="B29" s="19"/>
      <c r="C29" t="s">
        <v>73</v>
      </c>
      <c r="D29" s="24"/>
      <c r="E29" s="6" t="s">
        <v>19</v>
      </c>
      <c r="F29" s="6"/>
      <c r="G29" s="6"/>
      <c r="H29" s="6"/>
      <c r="I29" s="6"/>
      <c r="J29" s="33">
        <v>110</v>
      </c>
      <c r="K29" s="22"/>
      <c r="L29" s="12"/>
      <c r="M29" s="12"/>
      <c r="N29" s="22"/>
      <c r="O29" s="12"/>
      <c r="P29" s="22">
        <f t="shared" si="1"/>
        <v>6352</v>
      </c>
    </row>
    <row r="30" spans="1:18" ht="14.25" customHeight="1" x14ac:dyDescent="0.35">
      <c r="A30" s="30" t="s">
        <v>77</v>
      </c>
      <c r="B30" s="19"/>
      <c r="C30" s="50" t="s">
        <v>74</v>
      </c>
      <c r="D30" s="6"/>
      <c r="E30" s="3" t="s">
        <v>19</v>
      </c>
      <c r="F30" s="6"/>
      <c r="G30" s="6"/>
      <c r="H30" s="6"/>
      <c r="I30" s="6"/>
      <c r="J30" s="33">
        <v>202</v>
      </c>
      <c r="K30" s="22"/>
      <c r="L30" s="12"/>
      <c r="M30" s="12"/>
      <c r="N30" s="22"/>
      <c r="O30" s="12"/>
      <c r="P30" s="22">
        <f t="shared" si="1"/>
        <v>6554</v>
      </c>
    </row>
    <row r="31" spans="1:18" ht="14.25" customHeight="1" x14ac:dyDescent="0.35">
      <c r="A31" s="30">
        <v>44985</v>
      </c>
      <c r="B31" s="19"/>
      <c r="C31" s="34" t="s">
        <v>48</v>
      </c>
      <c r="D31" s="6"/>
      <c r="E31" s="6" t="s">
        <v>71</v>
      </c>
      <c r="F31" s="6"/>
      <c r="G31" s="6"/>
      <c r="H31" s="6"/>
      <c r="I31" s="6"/>
      <c r="J31" s="31"/>
      <c r="K31" s="22"/>
      <c r="L31" s="12"/>
      <c r="M31" s="12">
        <v>2500</v>
      </c>
      <c r="N31" s="22"/>
      <c r="O31" s="12"/>
      <c r="P31" s="22">
        <f t="shared" si="1"/>
        <v>4054</v>
      </c>
    </row>
    <row r="32" spans="1:18" ht="14.25" customHeight="1" x14ac:dyDescent="0.35">
      <c r="A32" s="30">
        <v>44986</v>
      </c>
      <c r="B32" s="19"/>
      <c r="C32" s="50" t="s">
        <v>81</v>
      </c>
      <c r="D32" s="6"/>
      <c r="E32" s="6" t="s">
        <v>19</v>
      </c>
      <c r="F32" s="6"/>
      <c r="G32" s="6"/>
      <c r="H32" s="6"/>
      <c r="I32" s="6"/>
      <c r="J32" s="21">
        <v>1936</v>
      </c>
      <c r="K32" s="22"/>
      <c r="L32" s="12"/>
      <c r="M32" s="12"/>
      <c r="N32" s="22"/>
      <c r="O32" s="12"/>
      <c r="P32" s="22">
        <f t="shared" si="1"/>
        <v>5990</v>
      </c>
    </row>
    <row r="33" spans="1:16" ht="14.25" customHeight="1" x14ac:dyDescent="0.35">
      <c r="A33" s="30">
        <v>45014</v>
      </c>
      <c r="B33" s="19"/>
      <c r="C33" s="34" t="s">
        <v>48</v>
      </c>
      <c r="D33" s="6"/>
      <c r="E33" s="6" t="s">
        <v>80</v>
      </c>
      <c r="F33" s="6"/>
      <c r="G33" s="6"/>
      <c r="H33" s="6"/>
      <c r="I33" s="6"/>
      <c r="J33" s="21"/>
      <c r="K33" s="22"/>
      <c r="L33" s="12"/>
      <c r="M33" s="12">
        <v>1500</v>
      </c>
      <c r="N33" s="22"/>
      <c r="O33" s="12"/>
      <c r="P33" s="22">
        <f t="shared" si="1"/>
        <v>4490</v>
      </c>
    </row>
    <row r="34" spans="1:16" ht="14.25" customHeight="1" x14ac:dyDescent="0.35">
      <c r="A34" s="30">
        <v>45019</v>
      </c>
      <c r="B34" s="19"/>
      <c r="C34" s="50" t="s">
        <v>84</v>
      </c>
      <c r="D34" s="6"/>
      <c r="E34" s="6" t="s">
        <v>19</v>
      </c>
      <c r="F34" s="6"/>
      <c r="G34" s="6"/>
      <c r="H34" s="6"/>
      <c r="I34" s="6"/>
      <c r="J34" s="21">
        <v>475.2</v>
      </c>
      <c r="K34" s="22"/>
      <c r="L34" s="12"/>
      <c r="M34" s="12"/>
      <c r="N34" s="22"/>
      <c r="O34" s="12"/>
      <c r="P34" s="22">
        <f t="shared" si="1"/>
        <v>4965.2</v>
      </c>
    </row>
    <row r="35" spans="1:16" ht="14.25" customHeight="1" x14ac:dyDescent="0.35">
      <c r="A35" s="30" t="s">
        <v>83</v>
      </c>
      <c r="B35" s="19"/>
      <c r="C35" s="34" t="s">
        <v>85</v>
      </c>
      <c r="D35" s="6"/>
      <c r="E35" s="6" t="s">
        <v>19</v>
      </c>
      <c r="F35" s="6"/>
      <c r="G35" s="6"/>
      <c r="H35" s="6"/>
      <c r="I35" s="6"/>
      <c r="J35" s="21">
        <v>1892</v>
      </c>
      <c r="K35" s="22"/>
      <c r="L35" s="12"/>
      <c r="M35" s="12"/>
      <c r="N35" s="22"/>
      <c r="O35" s="12"/>
      <c r="P35" s="22">
        <f t="shared" si="1"/>
        <v>6857.2</v>
      </c>
    </row>
    <row r="36" spans="1:16" ht="14.25" customHeight="1" x14ac:dyDescent="0.35">
      <c r="A36" s="30">
        <v>45030</v>
      </c>
      <c r="B36" s="19"/>
      <c r="C36" s="52" t="s">
        <v>87</v>
      </c>
      <c r="D36" s="6"/>
      <c r="E36" s="6" t="s">
        <v>19</v>
      </c>
      <c r="F36" s="6"/>
      <c r="G36" s="6"/>
      <c r="H36" s="6"/>
      <c r="I36" s="6"/>
      <c r="J36" s="21">
        <v>2260</v>
      </c>
      <c r="K36" s="22"/>
      <c r="L36" s="12"/>
      <c r="M36" s="12"/>
      <c r="N36" s="22"/>
      <c r="O36" s="12"/>
      <c r="P36" s="22">
        <f t="shared" si="1"/>
        <v>9117.2000000000007</v>
      </c>
    </row>
    <row r="37" spans="1:16" ht="14.25" customHeight="1" x14ac:dyDescent="0.35">
      <c r="A37" s="30">
        <v>45030</v>
      </c>
      <c r="B37" s="19"/>
      <c r="C37" s="34" t="s">
        <v>48</v>
      </c>
      <c r="D37" s="6"/>
      <c r="E37" s="6" t="s">
        <v>86</v>
      </c>
      <c r="F37" s="6"/>
      <c r="G37" s="6"/>
      <c r="H37" s="6"/>
      <c r="I37" s="6"/>
      <c r="J37" s="21"/>
      <c r="K37" s="22"/>
      <c r="L37" s="12"/>
      <c r="M37" s="12">
        <v>2000</v>
      </c>
      <c r="N37" s="22"/>
      <c r="O37" s="12"/>
      <c r="P37" s="22">
        <f t="shared" si="1"/>
        <v>7117.2000000000007</v>
      </c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29281.9</v>
      </c>
      <c r="K52" s="43"/>
      <c r="L52" s="43"/>
      <c r="M52" s="44">
        <f>SUM(M22:M51)</f>
        <v>22164.7</v>
      </c>
      <c r="N52" s="43"/>
      <c r="O52" s="45"/>
      <c r="P52" s="46">
        <f>SUM(J52-M52)</f>
        <v>7117.2000000000007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72" t="s">
        <v>21</v>
      </c>
      <c r="E54" s="72"/>
      <c r="F54" s="72"/>
      <c r="G54" s="72" t="s">
        <v>22</v>
      </c>
      <c r="H54" s="72"/>
      <c r="I54" s="72" t="s">
        <v>23</v>
      </c>
      <c r="J54" s="72"/>
      <c r="K54" s="72" t="s">
        <v>24</v>
      </c>
      <c r="L54" s="72"/>
      <c r="M54" s="72"/>
      <c r="N54" s="72" t="s">
        <v>25</v>
      </c>
      <c r="O54" s="72"/>
      <c r="P54" s="72"/>
    </row>
    <row r="55" spans="1:16" ht="14.25" customHeight="1" x14ac:dyDescent="0.35">
      <c r="A55" s="57" t="s">
        <v>26</v>
      </c>
      <c r="B55" s="57"/>
      <c r="C55" s="57"/>
      <c r="D55" s="58" t="s">
        <v>65</v>
      </c>
      <c r="E55" s="58"/>
      <c r="F55" s="58"/>
      <c r="G55" s="58" t="s">
        <v>79</v>
      </c>
      <c r="H55" s="58"/>
      <c r="I55" s="58" t="s">
        <v>78</v>
      </c>
      <c r="J55" s="58"/>
      <c r="K55" s="58" t="s">
        <v>82</v>
      </c>
      <c r="L55" s="58"/>
      <c r="M55" s="58"/>
      <c r="N55" s="58" t="s">
        <v>88</v>
      </c>
      <c r="O55" s="58"/>
      <c r="P55" s="58"/>
    </row>
    <row r="56" spans="1:16" ht="14.25" customHeight="1" x14ac:dyDescent="0.35">
      <c r="A56" s="57" t="s">
        <v>31</v>
      </c>
      <c r="B56" s="57"/>
      <c r="C56" s="57"/>
      <c r="D56" s="56">
        <v>0</v>
      </c>
      <c r="E56" s="56"/>
      <c r="F56" s="56"/>
      <c r="G56" s="56">
        <v>0</v>
      </c>
      <c r="H56" s="56"/>
      <c r="I56" s="56">
        <v>554</v>
      </c>
      <c r="J56" s="56"/>
      <c r="K56" s="59">
        <v>1936</v>
      </c>
      <c r="L56" s="60"/>
      <c r="M56" s="61"/>
      <c r="N56" s="56">
        <v>4627.2</v>
      </c>
      <c r="O56" s="56"/>
      <c r="P56" s="5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SOA_SF 0622</vt:lpstr>
      <vt:lpstr>SOA_SF 0722</vt:lpstr>
      <vt:lpstr>SOA_SF 0822</vt:lpstr>
      <vt:lpstr>SOA_SF 0922</vt:lpstr>
      <vt:lpstr>SOA_SF 1222</vt:lpstr>
      <vt:lpstr>SOA_SF 0123</vt:lpstr>
      <vt:lpstr>SOA_SF 0223</vt:lpstr>
      <vt:lpstr>SOA_SF 0323</vt:lpstr>
      <vt:lpstr>SOA_SF 0423</vt:lpstr>
      <vt:lpstr>SOA_SF 0523</vt:lpstr>
      <vt:lpstr>SOA_SF 0623</vt:lpstr>
      <vt:lpstr>SOA_SF 0723</vt:lpstr>
      <vt:lpstr>SOA_SF 0823</vt:lpstr>
      <vt:lpstr>SOA_SF 0923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2023-05-16T05:43:37Z</cp:lastPrinted>
  <dcterms:created xsi:type="dcterms:W3CDTF">2022-07-14T07:30:39Z</dcterms:created>
  <dcterms:modified xsi:type="dcterms:W3CDTF">2023-12-19T04:05:31Z</dcterms:modified>
</cp:coreProperties>
</file>