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1E4778AE-026B-491B-B1A0-2F68E71ED81F}" xr6:coauthVersionLast="47" xr6:coauthVersionMax="47" xr10:uidLastSave="{00000000-0000-0000-0000-000000000000}"/>
  <bookViews>
    <workbookView xWindow="-110" yWindow="-110" windowWidth="19420" windowHeight="10300" tabRatio="715" firstSheet="28" activeTab="32" xr2:uid="{89DD9044-CD4A-4B41-B398-6751AB518859}"/>
  </bookViews>
  <sheets>
    <sheet name="Master copy_Statement" sheetId="1" r:id="rId1"/>
    <sheet name="SOA_Yew Seng0920" sheetId="3" r:id="rId2"/>
    <sheet name="SOA_Yew Seng1020" sheetId="4" r:id="rId3"/>
    <sheet name="SOA_Yew Seng1120" sheetId="5" r:id="rId4"/>
    <sheet name="SOA_Yew Seng0221" sheetId="6" r:id="rId5"/>
    <sheet name="SOA_Yew Seng0421" sheetId="7" r:id="rId6"/>
    <sheet name="SOA_Yew Seng0521" sheetId="8" r:id="rId7"/>
    <sheet name="SOA_Yew Seng0621" sheetId="9" r:id="rId8"/>
    <sheet name="SOA_Yew Seng0921" sheetId="10" r:id="rId9"/>
    <sheet name="SOA_Yew Seng1021 " sheetId="11" r:id="rId10"/>
    <sheet name="SOA_Yew Seng1121" sheetId="12" r:id="rId11"/>
    <sheet name="SOA_Yew Seng1221" sheetId="13" r:id="rId12"/>
    <sheet name="SOA_Yew Seng0122" sheetId="14" r:id="rId13"/>
    <sheet name="SOA_Yew Seng0222" sheetId="15" r:id="rId14"/>
    <sheet name="SOA_Yew Seng0322" sheetId="16" r:id="rId15"/>
    <sheet name="SOA_Yew Seng0422" sheetId="17" r:id="rId16"/>
    <sheet name="SOA_Yew Seng0522" sheetId="18" r:id="rId17"/>
    <sheet name="SOA_Yew Seng0622" sheetId="19" r:id="rId18"/>
    <sheet name="SOA_Yew Seng0722 " sheetId="20" r:id="rId19"/>
    <sheet name="SOA_Yew Seng0822 " sheetId="21" r:id="rId20"/>
    <sheet name="SOA_Yew Seng0922" sheetId="22" r:id="rId21"/>
    <sheet name="SOA_Yew Seng1022" sheetId="23" r:id="rId22"/>
    <sheet name="SOA_Yew Seng1122" sheetId="24" r:id="rId23"/>
    <sheet name="SOA_Yew Seng1222" sheetId="25" r:id="rId24"/>
    <sheet name="SOA_Yew Seng 0123" sheetId="26" r:id="rId25"/>
    <sheet name="SOA_Yew Seng 0223" sheetId="29" r:id="rId26"/>
    <sheet name="SOA_Yew Seng 0323" sheetId="30" r:id="rId27"/>
    <sheet name="SOA_Yew Seng 0423" sheetId="31" r:id="rId28"/>
    <sheet name="SOA_Yew Seng 0523" sheetId="32" r:id="rId29"/>
    <sheet name="SOA_Yew Seng 0623" sheetId="33" r:id="rId30"/>
    <sheet name="SOA_Yew Seng 0723" sheetId="34" r:id="rId31"/>
    <sheet name="SOA_Yew Seng 0823" sheetId="35" r:id="rId32"/>
    <sheet name="SOA_Yew Seng 0923" sheetId="36" r:id="rId33"/>
  </sheets>
  <definedNames>
    <definedName name="_xlnm._FilterDatabase" localSheetId="24" hidden="1">'SOA_Yew Seng 0123'!$P$56:$P$56</definedName>
    <definedName name="_xlnm._FilterDatabase" localSheetId="25" hidden="1">'SOA_Yew Seng 0223'!$P$56:$P$56</definedName>
    <definedName name="_xlnm._FilterDatabase" localSheetId="26" hidden="1">'SOA_Yew Seng 0323'!$P$56:$P$56</definedName>
    <definedName name="_xlnm._FilterDatabase" localSheetId="27" hidden="1">'SOA_Yew Seng 0423'!$P$56:$P$56</definedName>
    <definedName name="_xlnm._FilterDatabase" localSheetId="28" hidden="1">'SOA_Yew Seng 0523'!$P$56:$P$56</definedName>
    <definedName name="_xlnm._FilterDatabase" localSheetId="29" hidden="1">'SOA_Yew Seng 0623'!$P$56:$P$56</definedName>
    <definedName name="_xlnm._FilterDatabase" localSheetId="30" hidden="1">'SOA_Yew Seng 0723'!$P$56:$P$56</definedName>
    <definedName name="_xlnm._FilterDatabase" localSheetId="31" hidden="1">'SOA_Yew Seng 0823'!$P$56:$P$56</definedName>
    <definedName name="_xlnm._FilterDatabase" localSheetId="32" hidden="1">'SOA_Yew Seng 0923'!$P$56:$P$56</definedName>
    <definedName name="_xlnm._FilterDatabase" localSheetId="12" hidden="1">'SOA_Yew Seng0122'!$P$56:$P$56</definedName>
    <definedName name="_xlnm._FilterDatabase" localSheetId="4" hidden="1">'SOA_Yew Seng0221'!$P$54:$P$54</definedName>
    <definedName name="_xlnm._FilterDatabase" localSheetId="13" hidden="1">'SOA_Yew Seng0222'!$P$56:$P$56</definedName>
    <definedName name="_xlnm._FilterDatabase" localSheetId="14" hidden="1">'SOA_Yew Seng0322'!$P$56:$P$56</definedName>
    <definedName name="_xlnm._FilterDatabase" localSheetId="5" hidden="1">'SOA_Yew Seng0421'!$P$54:$P$54</definedName>
    <definedName name="_xlnm._FilterDatabase" localSheetId="15" hidden="1">'SOA_Yew Seng0422'!$P$56:$P$56</definedName>
    <definedName name="_xlnm._FilterDatabase" localSheetId="6" hidden="1">'SOA_Yew Seng0521'!$P$54:$P$54</definedName>
    <definedName name="_xlnm._FilterDatabase" localSheetId="16" hidden="1">'SOA_Yew Seng0522'!$P$56:$P$56</definedName>
    <definedName name="_xlnm._FilterDatabase" localSheetId="7" hidden="1">'SOA_Yew Seng0621'!$P$54:$P$54</definedName>
    <definedName name="_xlnm._FilterDatabase" localSheetId="17" hidden="1">'SOA_Yew Seng0622'!$P$56:$P$56</definedName>
    <definedName name="_xlnm._FilterDatabase" localSheetId="18" hidden="1">'SOA_Yew Seng0722 '!$P$56:$P$56</definedName>
    <definedName name="_xlnm._FilterDatabase" localSheetId="19" hidden="1">'SOA_Yew Seng0822 '!$P$56:$P$56</definedName>
    <definedName name="_xlnm._FilterDatabase" localSheetId="8" hidden="1">'SOA_Yew Seng0921'!$P$54:$P$54</definedName>
    <definedName name="_xlnm._FilterDatabase" localSheetId="20" hidden="1">'SOA_Yew Seng0922'!$P$56:$P$56</definedName>
    <definedName name="_xlnm._FilterDatabase" localSheetId="9" hidden="1">'SOA_Yew Seng1021 '!$P$54:$P$54</definedName>
    <definedName name="_xlnm._FilterDatabase" localSheetId="21" hidden="1">'SOA_Yew Seng1022'!$P$56:$P$56</definedName>
    <definedName name="_xlnm._FilterDatabase" localSheetId="10" hidden="1">'SOA_Yew Seng1121'!$P$54:$P$54</definedName>
    <definedName name="_xlnm._FilterDatabase" localSheetId="22" hidden="1">'SOA_Yew Seng1122'!$P$56:$P$56</definedName>
    <definedName name="_xlnm._FilterDatabase" localSheetId="11" hidden="1">'SOA_Yew Seng1221'!$P$56:$P$56</definedName>
    <definedName name="_xlnm._FilterDatabase" localSheetId="23" hidden="1">'SOA_Yew Seng1222'!$P$56:$P$56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36" l="1"/>
  <c r="P42" i="36" s="1"/>
  <c r="M56" i="36"/>
  <c r="J56" i="36"/>
  <c r="P23" i="36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39" i="35"/>
  <c r="P40" i="35" s="1"/>
  <c r="M56" i="35"/>
  <c r="J56" i="35"/>
  <c r="P23" i="35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M56" i="34"/>
  <c r="J56" i="34"/>
  <c r="P23" i="34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4" i="33"/>
  <c r="P35" i="33" s="1"/>
  <c r="M56" i="33"/>
  <c r="J56" i="33"/>
  <c r="P23" i="33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1" i="32"/>
  <c r="P32" i="32" s="1"/>
  <c r="P33" i="32" s="1"/>
  <c r="M56" i="32"/>
  <c r="J56" i="32"/>
  <c r="P23" i="32"/>
  <c r="P24" i="32" s="1"/>
  <c r="P25" i="32" s="1"/>
  <c r="P26" i="32" s="1"/>
  <c r="P27" i="32" s="1"/>
  <c r="P28" i="32" s="1"/>
  <c r="P29" i="32" s="1"/>
  <c r="P30" i="32" s="1"/>
  <c r="P30" i="31"/>
  <c r="M56" i="31"/>
  <c r="J56" i="31"/>
  <c r="P56" i="31" s="1"/>
  <c r="P23" i="31"/>
  <c r="P24" i="31" s="1"/>
  <c r="P25" i="31" s="1"/>
  <c r="P26" i="31" s="1"/>
  <c r="P27" i="31" s="1"/>
  <c r="P28" i="31" s="1"/>
  <c r="P29" i="31" s="1"/>
  <c r="P28" i="30"/>
  <c r="P29" i="30"/>
  <c r="M56" i="30"/>
  <c r="J56" i="30"/>
  <c r="P23" i="30"/>
  <c r="P24" i="30" s="1"/>
  <c r="P25" i="30" s="1"/>
  <c r="P26" i="30" s="1"/>
  <c r="P27" i="30" s="1"/>
  <c r="P26" i="29"/>
  <c r="P27" i="29" s="1"/>
  <c r="M56" i="29"/>
  <c r="J56" i="29"/>
  <c r="P23" i="29"/>
  <c r="P24" i="29" s="1"/>
  <c r="P25" i="29" s="1"/>
  <c r="P25" i="26"/>
  <c r="P56" i="36" l="1"/>
  <c r="P56" i="35"/>
  <c r="P56" i="34"/>
  <c r="P56" i="33"/>
  <c r="P56" i="32"/>
  <c r="P56" i="30"/>
  <c r="P56" i="29"/>
  <c r="M56" i="26"/>
  <c r="P56" i="26" s="1"/>
  <c r="J56" i="26"/>
  <c r="P23" i="26"/>
  <c r="P24" i="26" s="1"/>
  <c r="P51" i="25"/>
  <c r="P52" i="25" s="1"/>
  <c r="M56" i="25"/>
  <c r="J56" i="25"/>
  <c r="P23" i="25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M56" i="24"/>
  <c r="J56" i="24"/>
  <c r="P56" i="24" s="1"/>
  <c r="P23" i="24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47" i="23"/>
  <c r="P44" i="23"/>
  <c r="P45" i="23" s="1"/>
  <c r="P46" i="23" s="1"/>
  <c r="M56" i="23"/>
  <c r="J56" i="23"/>
  <c r="P23" i="23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3" i="22"/>
  <c r="P42" i="22"/>
  <c r="M56" i="22"/>
  <c r="J56" i="22"/>
  <c r="P23" i="22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0" i="21"/>
  <c r="P41" i="21" s="1"/>
  <c r="M56" i="21"/>
  <c r="J56" i="21"/>
  <c r="P23" i="2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38" i="20"/>
  <c r="P39" i="20"/>
  <c r="P56" i="25" l="1"/>
  <c r="P56" i="23"/>
  <c r="P56" i="22"/>
  <c r="P56" i="21"/>
  <c r="M56" i="20"/>
  <c r="J56" i="20"/>
  <c r="P23" i="20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5" i="19"/>
  <c r="P36" i="19" s="1"/>
  <c r="P37" i="19" s="1"/>
  <c r="M56" i="19"/>
  <c r="J56" i="19"/>
  <c r="P23" i="19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3" i="18"/>
  <c r="P34" i="18" s="1"/>
  <c r="M56" i="18"/>
  <c r="J56" i="18"/>
  <c r="P56" i="18" s="1"/>
  <c r="P23" i="18"/>
  <c r="P24" i="18" s="1"/>
  <c r="P25" i="18" s="1"/>
  <c r="P26" i="18" s="1"/>
  <c r="P27" i="18" s="1"/>
  <c r="P28" i="18" s="1"/>
  <c r="P29" i="18" s="1"/>
  <c r="P30" i="18" s="1"/>
  <c r="P31" i="18" s="1"/>
  <c r="P32" i="18" s="1"/>
  <c r="P32" i="17"/>
  <c r="P31" i="17"/>
  <c r="M56" i="17"/>
  <c r="J56" i="17"/>
  <c r="P23" i="17"/>
  <c r="P24" i="17" s="1"/>
  <c r="P25" i="17" s="1"/>
  <c r="P26" i="17" s="1"/>
  <c r="P27" i="17" s="1"/>
  <c r="P28" i="17" s="1"/>
  <c r="P29" i="17" s="1"/>
  <c r="P30" i="17" s="1"/>
  <c r="P30" i="16"/>
  <c r="P29" i="16"/>
  <c r="P28" i="16"/>
  <c r="P56" i="20" l="1"/>
  <c r="P56" i="19"/>
  <c r="P56" i="17"/>
  <c r="M56" i="16"/>
  <c r="J56" i="16"/>
  <c r="P23" i="16"/>
  <c r="P24" i="16" s="1"/>
  <c r="P25" i="16" s="1"/>
  <c r="P26" i="16" s="1"/>
  <c r="P27" i="16" s="1"/>
  <c r="P27" i="15"/>
  <c r="P26" i="15"/>
  <c r="M56" i="15"/>
  <c r="J56" i="15"/>
  <c r="P23" i="15"/>
  <c r="P24" i="15" s="1"/>
  <c r="P25" i="15" s="1"/>
  <c r="P56" i="14"/>
  <c r="P24" i="14"/>
  <c r="P25" i="14" s="1"/>
  <c r="P23" i="14"/>
  <c r="M56" i="14"/>
  <c r="J56" i="14"/>
  <c r="P49" i="13"/>
  <c r="P50" i="13"/>
  <c r="P51" i="13" s="1"/>
  <c r="P52" i="13" s="1"/>
  <c r="P53" i="13" s="1"/>
  <c r="P54" i="13" s="1"/>
  <c r="M56" i="13"/>
  <c r="J56" i="13"/>
  <c r="P56" i="13" s="1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50" i="12"/>
  <c r="P51" i="12" s="1"/>
  <c r="M54" i="12"/>
  <c r="J54" i="12"/>
  <c r="P54" i="12" s="1"/>
  <c r="P23" i="12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K58" i="11"/>
  <c r="P56" i="16" l="1"/>
  <c r="P56" i="15"/>
  <c r="P46" i="11"/>
  <c r="P47" i="11" s="1"/>
  <c r="P48" i="11" s="1"/>
  <c r="P49" i="11" s="1"/>
  <c r="M54" i="11" l="1"/>
  <c r="J54" i="11"/>
  <c r="P54" i="11" s="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5" i="10"/>
  <c r="P43" i="10" l="1"/>
  <c r="P44" i="10" s="1"/>
  <c r="M54" i="10" l="1"/>
  <c r="J54" i="10"/>
  <c r="P23" i="10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M54" i="9"/>
  <c r="J54" i="9"/>
  <c r="P23" i="9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M54" i="8"/>
  <c r="J54" i="8"/>
  <c r="P54" i="8" s="1"/>
  <c r="P23" i="8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35" i="7"/>
  <c r="P36" i="7" s="1"/>
  <c r="P37" i="7" s="1"/>
  <c r="P38" i="7" s="1"/>
  <c r="P39" i="7" s="1"/>
  <c r="M54" i="7"/>
  <c r="J54" i="7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54" i="6"/>
  <c r="M54" i="6"/>
  <c r="J54" i="6"/>
  <c r="P54" i="10" l="1"/>
  <c r="P54" i="9"/>
  <c r="P54" i="7"/>
  <c r="P23" i="6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K56" i="5" l="1"/>
  <c r="P52" i="5"/>
  <c r="P23" i="5"/>
  <c r="P24" i="5" s="1"/>
  <c r="P25" i="5" s="1"/>
  <c r="P26" i="5" s="1"/>
  <c r="P27" i="5" s="1"/>
  <c r="P28" i="5" s="1"/>
  <c r="N56" i="4" l="1"/>
  <c r="K56" i="4"/>
  <c r="I56" i="4"/>
  <c r="P52" i="4"/>
  <c r="P23" i="4" l="1"/>
  <c r="P24" i="4" s="1"/>
  <c r="P25" i="4" s="1"/>
  <c r="P52" i="3" l="1"/>
  <c r="P23" i="3" l="1"/>
  <c r="P24" i="3" s="1"/>
</calcChain>
</file>

<file path=xl/sharedStrings.xml><?xml version="1.0" encoding="utf-8"?>
<sst xmlns="http://schemas.openxmlformats.org/spreadsheetml/2006/main" count="2616" uniqueCount="178">
  <si>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</si>
  <si>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</si>
  <si>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</si>
  <si>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</si>
  <si>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</si>
  <si>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:</t>
  </si>
  <si>
    <t>Customer No</t>
  </si>
  <si>
    <t>Date</t>
  </si>
  <si>
    <t>Due Date</t>
  </si>
  <si>
    <t>Payment Term</t>
  </si>
  <si>
    <t>Attn</t>
  </si>
  <si>
    <t>Tel</t>
  </si>
  <si>
    <t>Description</t>
  </si>
  <si>
    <t>30 days</t>
  </si>
  <si>
    <t>60 days</t>
  </si>
  <si>
    <t>90 days</t>
  </si>
  <si>
    <t>120 days</t>
  </si>
  <si>
    <t>31-Aug-2020</t>
  </si>
  <si>
    <t>30-Sept-2020</t>
  </si>
  <si>
    <t>31-Oct-2020</t>
  </si>
  <si>
    <t>30-Nov-2020</t>
  </si>
  <si>
    <t>31-Dec-2020</t>
  </si>
  <si>
    <t>STATEMENT OF ACCOUNT</t>
  </si>
  <si>
    <t>Debit</t>
  </si>
  <si>
    <t>Credit</t>
  </si>
  <si>
    <t>Balance</t>
  </si>
  <si>
    <t xml:space="preserve">Customer </t>
  </si>
  <si>
    <t>Address</t>
  </si>
  <si>
    <t>Statement Date</t>
  </si>
  <si>
    <t>150 days</t>
  </si>
  <si>
    <t>Ref No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</si>
  <si>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</si>
  <si>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</si>
  <si>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</si>
  <si>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</si>
  <si>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Sales</t>
  </si>
  <si>
    <t>Current</t>
  </si>
  <si>
    <t>Amount</t>
  </si>
  <si>
    <t>Outstanding Balance Due</t>
  </si>
  <si>
    <t>31-Jan-2021</t>
  </si>
  <si>
    <t>Yew Seng Gardening Supply Sdn Bhd</t>
  </si>
  <si>
    <t>C00000010</t>
  </si>
  <si>
    <t>No 40 &amp; 42, Jalan Matahari AB</t>
  </si>
  <si>
    <t>AB/U5 Bandar Pinggiran Subang</t>
  </si>
  <si>
    <t>40150 Shah Alam</t>
  </si>
  <si>
    <t>Selangor</t>
  </si>
  <si>
    <t>Mr Kee Yew Chean</t>
  </si>
  <si>
    <t>012-3092902</t>
  </si>
  <si>
    <t>INV2020/00000023</t>
  </si>
  <si>
    <t>INV2020/00000030</t>
  </si>
  <si>
    <t>INV2020/00000044</t>
  </si>
  <si>
    <t>Month</t>
  </si>
  <si>
    <t>INV2020/00000054</t>
  </si>
  <si>
    <t>INV2020/00000062</t>
  </si>
  <si>
    <t>28-Feb-2021</t>
  </si>
  <si>
    <t>INV2020/00000063</t>
  </si>
  <si>
    <t>INV2020/00000068</t>
  </si>
  <si>
    <t>INV2020/00000070</t>
  </si>
  <si>
    <t>FOC</t>
  </si>
  <si>
    <t xml:space="preserve">Payment INV2020/00000023 </t>
  </si>
  <si>
    <t>Payment INV2020/00000030</t>
  </si>
  <si>
    <t>Payment INV2020/00000054, 62 &amp; 63</t>
  </si>
  <si>
    <t>MBB Trsf</t>
  </si>
  <si>
    <t>31-Mar-2021</t>
  </si>
  <si>
    <t>30-Apr-2021</t>
  </si>
  <si>
    <t>31-May-2021</t>
  </si>
  <si>
    <t>INV2020/00000076</t>
  </si>
  <si>
    <t>INV00000092</t>
  </si>
  <si>
    <t>INV00000098</t>
  </si>
  <si>
    <t>INV00000102</t>
  </si>
  <si>
    <t>Payment INV2020/00000044</t>
  </si>
  <si>
    <t>Payment INV2020/00000068</t>
  </si>
  <si>
    <t>30-Jun-2021</t>
  </si>
  <si>
    <t>31-Jul-2021</t>
  </si>
  <si>
    <t>31-Aug-2021</t>
  </si>
  <si>
    <t>30-Sept-2021</t>
  </si>
  <si>
    <t>Month (Due)</t>
  </si>
  <si>
    <t>Payment INV2020/00000076</t>
  </si>
  <si>
    <t>31-Oct-2021</t>
  </si>
  <si>
    <t>INV00000108</t>
  </si>
  <si>
    <t>INV00000111</t>
  </si>
  <si>
    <t>Payment INV00000092</t>
  </si>
  <si>
    <t>30-Nov-2021</t>
  </si>
  <si>
    <t>31-Dec-2021</t>
  </si>
  <si>
    <t>31-Jan-2022</t>
  </si>
  <si>
    <t>INV00000118</t>
  </si>
  <si>
    <r>
      <t xml:space="preserve">Payment INV00000098, 102  </t>
    </r>
    <r>
      <rPr>
        <b/>
        <i/>
        <sz val="12"/>
        <color rgb="FF0070C0"/>
        <rFont val="Calibri"/>
        <family val="2"/>
        <scheme val="minor"/>
      </rPr>
      <t>(RM23,686.60)</t>
    </r>
  </si>
  <si>
    <t>INV00000127</t>
  </si>
  <si>
    <t>INV00000147</t>
  </si>
  <si>
    <t>INV00000149</t>
  </si>
  <si>
    <t>Payment INV00000108 &amp; 111</t>
  </si>
  <si>
    <t>28-Feb-2022</t>
  </si>
  <si>
    <t>INV00000154</t>
  </si>
  <si>
    <t>INV00000156</t>
  </si>
  <si>
    <t>31-Mar-2022</t>
  </si>
  <si>
    <t>30-Apr-2022</t>
  </si>
  <si>
    <t>Payment INV00000118</t>
  </si>
  <si>
    <t>INV00000170</t>
  </si>
  <si>
    <t>INV00000180</t>
  </si>
  <si>
    <t>Balance b/f</t>
  </si>
  <si>
    <t>INV00000187</t>
  </si>
  <si>
    <t>INV00000195</t>
  </si>
  <si>
    <t>Payment INV00000127, 147 &amp; 149</t>
  </si>
  <si>
    <t>31-May-2022</t>
  </si>
  <si>
    <t>**overpaid RM179.40</t>
  </si>
  <si>
    <t>INV00000200</t>
  </si>
  <si>
    <t>Payment INV00000154 &amp; 156</t>
  </si>
  <si>
    <t>Payment INV00000170 &amp; 180</t>
  </si>
  <si>
    <t>INV00000211</t>
  </si>
  <si>
    <t>INV00000217</t>
  </si>
  <si>
    <t>30-Jun-2022</t>
  </si>
  <si>
    <t>-</t>
  </si>
  <si>
    <t>31-Jul-2022</t>
  </si>
  <si>
    <t>31-Aug-2022</t>
  </si>
  <si>
    <t>Payment INV00000187 &amp; 195</t>
  </si>
  <si>
    <t>INV00000251</t>
  </si>
  <si>
    <t>INV00000272</t>
  </si>
  <si>
    <t>Payment INV00000200</t>
  </si>
  <si>
    <t>INV00000294</t>
  </si>
  <si>
    <t>INV00000282</t>
  </si>
  <si>
    <t>Payment INV00000211, 217</t>
  </si>
  <si>
    <t>INV00000303</t>
  </si>
  <si>
    <t>Payment INV00000251</t>
  </si>
  <si>
    <t>30-Sept-2022</t>
  </si>
  <si>
    <t>31-Oct-2022</t>
  </si>
  <si>
    <t>Payment INV00000272</t>
  </si>
  <si>
    <t>INV00000318</t>
  </si>
  <si>
    <t>30-Nov-2022</t>
  </si>
  <si>
    <t>Payment INV00000282 &amp; 294</t>
  </si>
  <si>
    <t>Payment INV00000211 &amp; 217</t>
  </si>
  <si>
    <t>INV00000332</t>
  </si>
  <si>
    <t>31-Dec-2022</t>
  </si>
  <si>
    <t>Payment INV00000303</t>
  </si>
  <si>
    <t>INV00000338</t>
  </si>
  <si>
    <t>INV00000347</t>
  </si>
  <si>
    <t>INV00000349</t>
  </si>
  <si>
    <t>31-Jan-2023</t>
  </si>
  <si>
    <t>31-Feb-2023</t>
  </si>
  <si>
    <t>INV00000359</t>
  </si>
  <si>
    <t>INV00000374</t>
  </si>
  <si>
    <t>Payment INV00000318</t>
  </si>
  <si>
    <t>INV00000394</t>
  </si>
  <si>
    <t>Payment INV00000332</t>
  </si>
  <si>
    <t>INV00000406</t>
  </si>
  <si>
    <t>INV00000414</t>
  </si>
  <si>
    <t>28-Feb-2023</t>
  </si>
  <si>
    <t>31-Mar-2023</t>
  </si>
  <si>
    <t>Payment INV00000338, 347 &amp; 349</t>
  </si>
  <si>
    <t>10/2/2023</t>
  </si>
  <si>
    <t>INV00000430</t>
  </si>
  <si>
    <t>Payment INV00000338, 359 &amp; 374</t>
  </si>
  <si>
    <t>30-Apr-2023</t>
  </si>
  <si>
    <t>31-May-2023</t>
  </si>
  <si>
    <t>30-Jun-2023</t>
  </si>
  <si>
    <t>14/3/2023</t>
  </si>
  <si>
    <t>INV00000459</t>
  </si>
  <si>
    <t>Payment INV00000394</t>
  </si>
  <si>
    <t>INV00000482</t>
  </si>
  <si>
    <t>6/4/2023</t>
  </si>
  <si>
    <t>Payment INV00000406 &amp; 414</t>
  </si>
  <si>
    <t>INV00000518</t>
  </si>
  <si>
    <t>Payment INV00000430</t>
  </si>
  <si>
    <t>31-Jul-2023</t>
  </si>
  <si>
    <t>30-Jul-2023</t>
  </si>
  <si>
    <t>31-Aug-2023</t>
  </si>
  <si>
    <t>INV00000539</t>
  </si>
  <si>
    <t>Payment INV00000449</t>
  </si>
  <si>
    <t>30-Sept-2023</t>
  </si>
  <si>
    <t>INV00000569</t>
  </si>
  <si>
    <t>INV00000578</t>
  </si>
  <si>
    <t>31-Oct-2023</t>
  </si>
  <si>
    <t>Payment INV00000482</t>
  </si>
  <si>
    <t>INV00000591</t>
  </si>
  <si>
    <t>Payment INV00000518</t>
  </si>
  <si>
    <t>30-Nov-2023</t>
  </si>
  <si>
    <t>INV00000629</t>
  </si>
  <si>
    <t>31-Dec-2023</t>
  </si>
  <si>
    <t>Payment INV00000539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</si>
</sst>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M&quot;#,##0.00;\-&quot;RM&quot;#,##0.00"/>
    <numFmt numFmtId="43" formatCode="_-* #,##0.00_-;\-* #,##0.00_-;_-* &quot;-&quot;??_-;_-@_-"/>
    <numFmt numFmtId="164" formatCode="[$-F800]dddd\,\ mmmm\ dd\,\ yyyy"/>
    <numFmt numFmtId="165" formatCode="#,##0.00_ ;\-#,##0.00\ 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2"/>
      <color theme="0" tint="-0.14999847407452621"/>
      <name val="Calibri"/>
      <family val="2"/>
    </font>
    <font>
      <sz val="8"/>
      <name val="Arial"/>
      <family val="2"/>
    </font>
    <font>
      <b/>
      <i/>
      <sz val="12"/>
      <color rgb="FF0070C0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4" borderId="4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6" fillId="0" borderId="7" xfId="0" applyFont="1" applyBorder="1"/>
    <xf numFmtId="0" fontId="6" fillId="0" borderId="8" xfId="0" applyFont="1" applyBorder="1"/>
    <xf numFmtId="43" fontId="7" fillId="0" borderId="0" xfId="1" applyFont="1" applyBorder="1"/>
    <xf numFmtId="43" fontId="7" fillId="0" borderId="8" xfId="1" applyFont="1" applyBorder="1"/>
    <xf numFmtId="43" fontId="7" fillId="0" borderId="0" xfId="1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43" fontId="7" fillId="0" borderId="12" xfId="1" applyFont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3" borderId="14" xfId="0" applyFont="1" applyFill="1" applyBorder="1"/>
    <xf numFmtId="7" fontId="7" fillId="2" borderId="15" xfId="1" applyNumberFormat="1" applyFont="1" applyFill="1" applyBorder="1"/>
    <xf numFmtId="43" fontId="7" fillId="0" borderId="0" xfId="1" applyFont="1"/>
    <xf numFmtId="43" fontId="7" fillId="0" borderId="0" xfId="1" applyFont="1" applyAlignment="1">
      <alignment horizontal="right"/>
    </xf>
    <xf numFmtId="14" fontId="6" fillId="0" borderId="8" xfId="0" applyNumberFormat="1" applyFont="1" applyBorder="1" applyAlignment="1">
      <alignment horizontal="left"/>
    </xf>
    <xf numFmtId="0" fontId="7" fillId="0" borderId="0" xfId="0" quotePrefix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7" xfId="0" applyFont="1" applyBorder="1"/>
    <xf numFmtId="43" fontId="10" fillId="0" borderId="17" xfId="1" applyFont="1" applyBorder="1" applyAlignment="1">
      <alignment horizontal="right"/>
    </xf>
    <xf numFmtId="14" fontId="7" fillId="0" borderId="0" xfId="0" applyNumberFormat="1" applyFont="1"/>
    <xf numFmtId="14" fontId="10" fillId="0" borderId="7" xfId="0" applyNumberFormat="1" applyFont="1" applyBorder="1" applyAlignment="1">
      <alignment horizontal="center"/>
    </xf>
    <xf numFmtId="0" fontId="7" fillId="2" borderId="21" xfId="0" applyFont="1" applyFill="1" applyBorder="1"/>
    <xf numFmtId="14" fontId="7" fillId="0" borderId="6" xfId="0" applyNumberFormat="1" applyFont="1" applyBorder="1" applyAlignment="1">
      <alignment horizontal="center"/>
    </xf>
    <xf numFmtId="43" fontId="7" fillId="0" borderId="7" xfId="1" applyFont="1" applyBorder="1"/>
    <xf numFmtId="43" fontId="6" fillId="0" borderId="8" xfId="1" applyFont="1" applyBorder="1"/>
    <xf numFmtId="43" fontId="7" fillId="0" borderId="10" xfId="1" applyFont="1" applyBorder="1"/>
    <xf numFmtId="43" fontId="7" fillId="0" borderId="11" xfId="1" applyFont="1" applyBorder="1"/>
    <xf numFmtId="0" fontId="10" fillId="0" borderId="0" xfId="0" applyFont="1"/>
    <xf numFmtId="43" fontId="7" fillId="2" borderId="15" xfId="1" applyFont="1" applyFill="1" applyBorder="1"/>
    <xf numFmtId="0" fontId="10" fillId="0" borderId="22" xfId="0" applyFont="1" applyBorder="1" applyAlignment="1">
      <alignment horizontal="left"/>
    </xf>
    <xf numFmtId="0" fontId="7" fillId="0" borderId="22" xfId="0" applyFont="1" applyBorder="1"/>
    <xf numFmtId="165" fontId="7" fillId="0" borderId="7" xfId="1" applyNumberFormat="1" applyFont="1" applyBorder="1"/>
    <xf numFmtId="14" fontId="10" fillId="0" borderId="6" xfId="0" applyNumberFormat="1" applyFont="1" applyBorder="1" applyAlignment="1">
      <alignment horizontal="center"/>
    </xf>
    <xf numFmtId="43" fontId="14" fillId="2" borderId="14" xfId="0" applyNumberFormat="1" applyFont="1" applyFill="1" applyBorder="1"/>
    <xf numFmtId="0" fontId="7" fillId="0" borderId="23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0" fillId="0" borderId="22" xfId="0" applyBorder="1"/>
    <xf numFmtId="43" fontId="0" fillId="0" borderId="0" xfId="1" applyFont="1" applyFill="1"/>
    <xf numFmtId="14" fontId="3" fillId="0" borderId="7" xfId="0" applyNumberFormat="1" applyFont="1" applyBorder="1" applyAlignment="1">
      <alignment horizontal="center"/>
    </xf>
    <xf numFmtId="0" fontId="9" fillId="0" borderId="22" xfId="0" applyFont="1" applyBorder="1"/>
    <xf numFmtId="0" fontId="8" fillId="0" borderId="0" xfId="0" applyFont="1"/>
    <xf numFmtId="14" fontId="2" fillId="0" borderId="6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9" fillId="0" borderId="0" xfId="0" applyFont="1"/>
    <xf numFmtId="0" fontId="17" fillId="0" borderId="0" xfId="0" applyFont="1"/>
    <xf numFmtId="0" fontId="18" fillId="0" borderId="0" xfId="0" applyFont="1"/>
    <xf numFmtId="43" fontId="18" fillId="0" borderId="8" xfId="1" applyFont="1" applyBorder="1"/>
    <xf numFmtId="14" fontId="3" fillId="0" borderId="6" xfId="0" applyNumberFormat="1" applyFont="1" applyBorder="1" applyAlignment="1">
      <alignment horizontal="center"/>
    </xf>
    <xf numFmtId="0" fontId="7" fillId="0" borderId="22" xfId="0" applyFont="1" applyBorder="1" applyAlignment="1">
      <alignment horizontal="left"/>
    </xf>
    <xf numFmtId="43" fontId="7" fillId="0" borderId="17" xfId="1" applyFont="1" applyBorder="1" applyAlignment="1">
      <alignment horizontal="right"/>
    </xf>
    <xf numFmtId="14" fontId="7" fillId="0" borderId="7" xfId="0" applyNumberFormat="1" applyFont="1" applyBorder="1" applyAlignment="1">
      <alignment horizontal="center"/>
    </xf>
    <xf numFmtId="43" fontId="7" fillId="0" borderId="0" xfId="1" applyFont="1" applyFill="1"/>
    <xf numFmtId="0" fontId="19" fillId="0" borderId="22" xfId="0" applyFont="1" applyBorder="1"/>
    <xf numFmtId="14" fontId="7" fillId="0" borderId="25" xfId="0" applyNumberFormat="1" applyFont="1" applyBorder="1" applyAlignment="1">
      <alignment horizontal="center"/>
    </xf>
    <xf numFmtId="14" fontId="10" fillId="0" borderId="25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2" borderId="24" xfId="0" applyFont="1" applyFill="1" applyBorder="1"/>
    <xf numFmtId="43" fontId="18" fillId="0" borderId="7" xfId="1" applyFont="1" applyBorder="1"/>
    <xf numFmtId="0" fontId="7" fillId="5" borderId="16" xfId="0" applyFont="1" applyFill="1" applyBorder="1" applyAlignment="1">
      <alignment horizontal="center"/>
    </xf>
    <xf numFmtId="15" fontId="7" fillId="5" borderId="16" xfId="0" applyNumberFormat="1" applyFont="1" applyFill="1" applyBorder="1" applyAlignment="1">
      <alignment horizontal="center"/>
    </xf>
    <xf numFmtId="165" fontId="7" fillId="0" borderId="0" xfId="1" quotePrefix="1" applyNumberFormat="1" applyFont="1" applyFill="1" applyBorder="1" applyAlignment="1">
      <alignment horizontal="center"/>
    </xf>
    <xf numFmtId="15" fontId="7" fillId="0" borderId="0" xfId="0" quotePrefix="1" applyNumberFormat="1" applyFont="1" applyAlignment="1">
      <alignment horizontal="center"/>
    </xf>
    <xf numFmtId="15" fontId="7" fillId="4" borderId="18" xfId="0" quotePrefix="1" applyNumberFormat="1" applyFont="1" applyFill="1" applyBorder="1"/>
    <xf numFmtId="15" fontId="7" fillId="4" borderId="20" xfId="0" quotePrefix="1" applyNumberFormat="1" applyFont="1" applyFill="1" applyBorder="1"/>
    <xf numFmtId="15" fontId="7" fillId="4" borderId="19" xfId="0" quotePrefix="1" applyNumberFormat="1" applyFont="1" applyFill="1" applyBorder="1"/>
    <xf numFmtId="0" fontId="5" fillId="0" borderId="0" xfId="0" applyFont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8" fillId="5" borderId="5" xfId="0" applyFont="1" applyFill="1" applyBorder="1"/>
    <xf numFmtId="0" fontId="7" fillId="2" borderId="4" xfId="0" applyFont="1" applyFill="1" applyBorder="1" applyAlignment="1">
      <alignment horizontal="center"/>
    </xf>
    <xf numFmtId="0" fontId="8" fillId="0" borderId="5" xfId="0" applyFont="1" applyBorder="1"/>
    <xf numFmtId="0" fontId="7" fillId="5" borderId="16" xfId="0" applyFont="1" applyFill="1" applyBorder="1" applyAlignment="1">
      <alignment horizontal="center"/>
    </xf>
    <xf numFmtId="15" fontId="7" fillId="5" borderId="16" xfId="0" quotePrefix="1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164" fontId="7" fillId="5" borderId="16" xfId="0" quotePrefix="1" applyNumberFormat="1" applyFont="1" applyFill="1" applyBorder="1" applyAlignment="1">
      <alignment horizontal="center"/>
    </xf>
    <xf numFmtId="165" fontId="7" fillId="5" borderId="16" xfId="1" quotePrefix="1" applyNumberFormat="1" applyFont="1" applyFill="1" applyBorder="1" applyAlignment="1">
      <alignment horizontal="center"/>
    </xf>
    <xf numFmtId="165" fontId="7" fillId="5" borderId="18" xfId="1" quotePrefix="1" applyNumberFormat="1" applyFont="1" applyFill="1" applyBorder="1" applyAlignment="1">
      <alignment horizontal="center"/>
    </xf>
    <xf numFmtId="165" fontId="7" fillId="5" borderId="19" xfId="1" quotePrefix="1" applyNumberFormat="1" applyFont="1" applyFill="1" applyBorder="1" applyAlignment="1">
      <alignment horizontal="center"/>
    </xf>
    <xf numFmtId="165" fontId="7" fillId="5" borderId="20" xfId="1" quotePrefix="1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5" fontId="7" fillId="5" borderId="18" xfId="0" quotePrefix="1" applyNumberFormat="1" applyFont="1" applyFill="1" applyBorder="1" applyAlignment="1">
      <alignment horizontal="center"/>
    </xf>
    <xf numFmtId="15" fontId="7" fillId="5" borderId="20" xfId="0" quotePrefix="1" applyNumberFormat="1" applyFont="1" applyFill="1" applyBorder="1" applyAlignment="1">
      <alignment horizontal="center"/>
    </xf>
    <xf numFmtId="15" fontId="7" fillId="5" borderId="19" xfId="0" quotePrefix="1" applyNumberFormat="1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165" fontId="7" fillId="0" borderId="0" xfId="1" quotePrefix="1" applyNumberFormat="1" applyFont="1" applyFill="1" applyBorder="1" applyAlignment="1">
      <alignment horizontal="center"/>
    </xf>
    <xf numFmtId="165" fontId="7" fillId="4" borderId="16" xfId="1" quotePrefix="1" applyNumberFormat="1" applyFont="1" applyFill="1" applyBorder="1" applyAlignment="1">
      <alignment horizontal="center"/>
    </xf>
    <xf numFmtId="165" fontId="7" fillId="0" borderId="17" xfId="1" quotePrefix="1" applyNumberFormat="1" applyFont="1" applyFill="1" applyBorder="1" applyAlignment="1">
      <alignment horizontal="center"/>
    </xf>
    <xf numFmtId="15" fontId="7" fillId="0" borderId="0" xfId="0" quotePrefix="1" applyNumberFormat="1" applyFont="1" applyAlignment="1">
      <alignment horizontal="center"/>
    </xf>
    <xf numFmtId="15" fontId="7" fillId="4" borderId="16" xfId="0" quotePrefix="1" applyNumberFormat="1" applyFont="1" applyFill="1" applyBorder="1" applyAlignment="1">
      <alignment horizontal="center"/>
    </xf>
    <xf numFmtId="15" fontId="7" fillId="0" borderId="17" xfId="0" quotePrefix="1" applyNumberFormat="1" applyFont="1" applyBorder="1" applyAlignment="1">
      <alignment horizontal="center"/>
    </xf>
    <xf numFmtId="165" fontId="7" fillId="4" borderId="18" xfId="1" quotePrefix="1" applyNumberFormat="1" applyFont="1" applyFill="1" applyBorder="1" applyAlignment="1">
      <alignment horizontal="center"/>
    </xf>
    <xf numFmtId="165" fontId="7" fillId="4" borderId="19" xfId="1" quotePrefix="1" applyNumberFormat="1" applyFont="1" applyFill="1" applyBorder="1" applyAlignment="1">
      <alignment horizontal="center"/>
    </xf>
    <xf numFmtId="165" fontId="7" fillId="4" borderId="20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0BC7C86-CCAE-4A79-8C76-9715E201DF5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8DAE51F-02CA-4AD3-BFCF-9F5B79BA3C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A395BF9-6F2B-415B-B0F0-99A878F1E9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A644071-B05D-4D9F-A613-52B16960B6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3567A42-F01E-4EF0-8C88-43827F08AA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929F205-9079-4B48-BEB3-7D84E7CDFE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F3D575B-AE5F-4861-BD41-F12BB92478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8B2378-41B8-4E88-8D26-7AA8335F16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487D774-4EED-47E2-998F-6422F519A8C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DF21DE2-6A13-43DB-8362-337929630F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CCCCB6B-0D98-49CC-9EB1-81756D8323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4E6F8C9-0E49-4293-AAB9-EC6D9F6732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39FA48E-D007-4E2F-9B9E-0306DCDAC7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AC1397B-271C-464B-9841-D1823BDD10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1C81305-5AB7-480E-A97D-9DA5990C36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EF9C955-AD87-43BA-940C-AB607121F0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E86B5CB-5E07-43D3-9496-98E30F88489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FC95BF9-8A18-43CC-BA8B-CE22C05500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834BA6D-26BF-492E-A1F5-AFD2FCBE74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895BB35-BE98-4875-A227-843610C4EA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B8974B0-D6EB-4609-B4C5-4BAC8DB82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DF1C9F7-5F36-4675-A60F-1D59AFD5D8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1F66B70-477F-49F3-8C2E-C3759D2B9B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09B1039-6BCE-4F05-A936-6D3E8E175D4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9C025C6-99E7-4204-872A-6CAF280152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C6E8F09-27E6-45D2-B958-29EFC61AD3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139B4A2-15B3-4CB3-A3A0-B0A2953F74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E43DE46-77FE-4681-A462-DE46DB66B6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F876B91-D844-4615-838C-EAC083BAD0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8EA1977-F0EE-4C30-AD41-AC1DD76199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4096AEC-E98F-41A2-8A3D-96B5C7005E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B10B9EB-4A4A-46AE-95C4-068FCCA3A6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B00BF3C-23C3-4F04-8855-CE2E869ABF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362-85C5-489B-A79E-6176FD8DB82B}">
  <sheetPr>
    <pageSetUpPr fitToPage="1"/>
  </sheetPr>
  <dimension ref="A1:Q1002"/>
  <sheetViews>
    <sheetView topLeftCell="A46" workbookViewId="0">
      <selection activeCell="A65" sqref="A6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11.58203125" customWidth="1"/>
    <col min="10" max="10" width="1.75" customWidth="1"/>
    <col min="11" max="11" width="1.58203125" customWidth="1"/>
    <col min="12" max="12" width="11.58203125" customWidth="1"/>
    <col min="13" max="14" width="1.58203125" customWidth="1"/>
    <col min="15" max="15" width="13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6</v>
      </c>
      <c r="B11" s="6" t="s">
        <v>5</v>
      </c>
      <c r="C11" s="6"/>
      <c r="D11" s="6"/>
      <c r="E11" s="6"/>
      <c r="F11" s="6"/>
      <c r="G11" s="6"/>
      <c r="H11" s="6"/>
      <c r="I11" s="6"/>
      <c r="J11" s="6"/>
      <c r="K11" s="6"/>
      <c r="M11" s="7" t="s">
        <v>28</v>
      </c>
      <c r="N11" s="8" t="s">
        <v>5</v>
      </c>
      <c r="O11" s="6"/>
    </row>
    <row r="12" spans="1:15" ht="14.25" customHeight="1" x14ac:dyDescent="0.35">
      <c r="A12" s="6" t="s">
        <v>26</v>
      </c>
      <c r="B12" s="6" t="s">
        <v>5</v>
      </c>
      <c r="C12" s="6"/>
      <c r="D12" s="6"/>
      <c r="E12" s="6"/>
      <c r="F12" s="6"/>
      <c r="G12" s="6"/>
      <c r="H12" s="6"/>
      <c r="I12" s="6"/>
      <c r="J12" s="6"/>
      <c r="K12" s="6"/>
      <c r="M12" s="7"/>
      <c r="N12" s="8"/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M13" s="7" t="s">
        <v>9</v>
      </c>
      <c r="N13" s="8" t="s">
        <v>5</v>
      </c>
      <c r="O13" s="6"/>
    </row>
    <row r="14" spans="1:15" ht="14.25" customHeight="1" x14ac:dyDescent="0.35">
      <c r="A14" s="6" t="s">
        <v>27</v>
      </c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  <c r="N14" s="6"/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30"/>
      <c r="J15" s="6"/>
      <c r="K15" s="6"/>
      <c r="L15" s="31"/>
      <c r="M15" s="8"/>
      <c r="N15" s="6"/>
      <c r="O15" s="30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8"/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6"/>
    </row>
    <row r="18" spans="1:17" ht="14.25" customHeight="1" x14ac:dyDescent="0.35">
      <c r="A18" s="6" t="s">
        <v>10</v>
      </c>
      <c r="B18" s="6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11</v>
      </c>
      <c r="B19" s="6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8"/>
      <c r="I21" s="88" t="s">
        <v>23</v>
      </c>
      <c r="J21" s="89"/>
      <c r="K21" s="10"/>
      <c r="L21" s="11" t="s">
        <v>24</v>
      </c>
      <c r="M21" s="12"/>
      <c r="N21" s="90" t="s">
        <v>25</v>
      </c>
      <c r="O21" s="91"/>
    </row>
    <row r="22" spans="1:17" ht="14.25" customHeight="1" x14ac:dyDescent="0.35">
      <c r="A22" s="13"/>
      <c r="B22" s="14"/>
      <c r="C22" s="15"/>
      <c r="D22" s="6"/>
      <c r="E22" s="6"/>
      <c r="F22" s="6"/>
      <c r="G22" s="6"/>
      <c r="H22" s="6"/>
      <c r="I22" s="14"/>
      <c r="J22" s="15"/>
      <c r="K22" s="6"/>
      <c r="L22" s="6"/>
      <c r="M22" s="15"/>
      <c r="N22" s="6"/>
      <c r="O22" s="15"/>
    </row>
    <row r="23" spans="1:17" ht="14.25" customHeight="1" x14ac:dyDescent="0.35">
      <c r="A23" s="13"/>
      <c r="B23" s="14"/>
      <c r="C23" s="32"/>
      <c r="D23" s="6"/>
      <c r="E23" s="6"/>
      <c r="F23" s="6"/>
      <c r="G23" s="6"/>
      <c r="H23" s="6"/>
      <c r="I23" s="16"/>
      <c r="J23" s="17"/>
      <c r="K23" s="6"/>
      <c r="L23" s="18"/>
      <c r="M23" s="15"/>
      <c r="N23" s="6"/>
      <c r="O23" s="19"/>
    </row>
    <row r="24" spans="1:17" ht="14.25" customHeight="1" x14ac:dyDescent="0.35">
      <c r="A24" s="13"/>
      <c r="B24" s="14"/>
      <c r="C24" s="32"/>
      <c r="D24" s="6"/>
      <c r="E24" s="6"/>
      <c r="F24" s="6"/>
      <c r="G24" s="6"/>
      <c r="H24" s="6"/>
      <c r="I24" s="14"/>
      <c r="J24" s="15"/>
      <c r="K24" s="6"/>
      <c r="L24" s="20"/>
      <c r="M24" s="15"/>
      <c r="N24" s="6"/>
      <c r="O24" s="19"/>
    </row>
    <row r="25" spans="1:17" ht="14.25" customHeight="1" x14ac:dyDescent="0.35">
      <c r="A25" s="13"/>
      <c r="B25" s="14"/>
      <c r="C25" s="32"/>
      <c r="D25" s="6"/>
      <c r="E25" s="6"/>
      <c r="F25" s="6"/>
      <c r="G25" s="6"/>
      <c r="H25" s="6"/>
      <c r="I25" s="14"/>
      <c r="J25" s="15"/>
      <c r="K25" s="6"/>
      <c r="L25" s="18"/>
      <c r="M25" s="15"/>
      <c r="N25" s="6"/>
      <c r="O25" s="19"/>
    </row>
    <row r="26" spans="1:17" ht="14.25" customHeight="1" x14ac:dyDescent="0.35">
      <c r="A26" s="13"/>
      <c r="B26" s="14"/>
      <c r="C26" s="15"/>
      <c r="D26" s="6"/>
      <c r="E26" s="6"/>
      <c r="F26" s="6"/>
      <c r="G26" s="6"/>
      <c r="H26" s="6"/>
      <c r="I26" s="14"/>
      <c r="J26" s="15"/>
      <c r="K26" s="6"/>
      <c r="L26" s="6"/>
      <c r="M26" s="15"/>
      <c r="N26" s="6"/>
      <c r="O26" s="19"/>
    </row>
    <row r="27" spans="1:17" ht="14.25" customHeight="1" x14ac:dyDescent="0.35">
      <c r="A27" s="13"/>
      <c r="B27" s="14"/>
      <c r="C27" s="15"/>
      <c r="D27" s="6"/>
      <c r="E27" s="6"/>
      <c r="F27" s="6"/>
      <c r="G27" s="6"/>
      <c r="H27" s="6"/>
      <c r="I27" s="14"/>
      <c r="J27" s="15"/>
      <c r="K27" s="6"/>
      <c r="L27" s="6"/>
      <c r="M27" s="15"/>
      <c r="N27" s="6"/>
      <c r="O27" s="19"/>
    </row>
    <row r="28" spans="1:17" ht="14.25" customHeight="1" x14ac:dyDescent="0.35">
      <c r="A28" s="13"/>
      <c r="B28" s="14"/>
      <c r="C28" s="15"/>
      <c r="D28" s="6"/>
      <c r="E28" s="6"/>
      <c r="F28" s="6"/>
      <c r="G28" s="6"/>
      <c r="H28" s="6"/>
      <c r="I28" s="14"/>
      <c r="J28" s="15"/>
      <c r="K28" s="6"/>
      <c r="L28" s="6"/>
      <c r="M28" s="15"/>
      <c r="N28" s="6"/>
      <c r="O28" s="19"/>
    </row>
    <row r="29" spans="1:17" ht="14.25" customHeight="1" x14ac:dyDescent="0.35">
      <c r="A29" s="13"/>
      <c r="B29" s="14"/>
      <c r="C29" s="15"/>
      <c r="D29" s="6"/>
      <c r="E29" s="6"/>
      <c r="F29" s="6"/>
      <c r="G29" s="6"/>
      <c r="H29" s="6"/>
      <c r="I29" s="14"/>
      <c r="J29" s="15"/>
      <c r="K29" s="6"/>
      <c r="L29" s="6"/>
      <c r="M29" s="15"/>
      <c r="N29" s="6"/>
      <c r="O29" s="19"/>
    </row>
    <row r="30" spans="1:17" ht="14.25" customHeight="1" x14ac:dyDescent="0.35">
      <c r="A30" s="13"/>
      <c r="B30" s="14"/>
      <c r="C30" s="15"/>
      <c r="D30" s="6"/>
      <c r="E30" s="6"/>
      <c r="F30" s="6"/>
      <c r="G30" s="6"/>
      <c r="H30" s="6"/>
      <c r="I30" s="14"/>
      <c r="J30" s="15"/>
      <c r="K30" s="6"/>
      <c r="L30" s="6"/>
      <c r="M30" s="15"/>
      <c r="N30" s="6"/>
      <c r="O30" s="19"/>
    </row>
    <row r="31" spans="1:17" ht="14.25" customHeight="1" x14ac:dyDescent="0.35">
      <c r="A31" s="13"/>
      <c r="B31" s="14"/>
      <c r="C31" s="15"/>
      <c r="D31" s="6"/>
      <c r="E31" s="6"/>
      <c r="F31" s="6"/>
      <c r="G31" s="6"/>
      <c r="H31" s="6"/>
      <c r="I31" s="14"/>
      <c r="J31" s="15"/>
      <c r="K31" s="6"/>
      <c r="L31" s="6"/>
      <c r="M31" s="15"/>
      <c r="N31" s="6"/>
      <c r="O31" s="19"/>
    </row>
    <row r="32" spans="1:17" ht="14.25" customHeight="1" x14ac:dyDescent="0.35">
      <c r="A32" s="13"/>
      <c r="B32" s="14"/>
      <c r="C32" s="15"/>
      <c r="D32" s="6"/>
      <c r="E32" s="6"/>
      <c r="F32" s="6"/>
      <c r="G32" s="6"/>
      <c r="H32" s="6"/>
      <c r="I32" s="14"/>
      <c r="J32" s="15"/>
      <c r="K32" s="6"/>
      <c r="L32" s="6"/>
      <c r="M32" s="15"/>
      <c r="N32" s="6"/>
      <c r="O32" s="19"/>
    </row>
    <row r="33" spans="1:15" ht="14.25" customHeight="1" x14ac:dyDescent="0.35">
      <c r="A33" s="13"/>
      <c r="B33" s="14"/>
      <c r="C33" s="15"/>
      <c r="D33" s="6"/>
      <c r="E33" s="6"/>
      <c r="F33" s="6"/>
      <c r="G33" s="6"/>
      <c r="H33" s="6"/>
      <c r="I33" s="14"/>
      <c r="J33" s="15"/>
      <c r="K33" s="6"/>
      <c r="L33" s="6"/>
      <c r="M33" s="15"/>
      <c r="N33" s="6"/>
      <c r="O33" s="19"/>
    </row>
    <row r="34" spans="1:15" ht="14.25" customHeight="1" x14ac:dyDescent="0.35">
      <c r="A34" s="13"/>
      <c r="B34" s="14"/>
      <c r="C34" s="15"/>
      <c r="D34" s="6"/>
      <c r="E34" s="6"/>
      <c r="F34" s="6"/>
      <c r="G34" s="6"/>
      <c r="H34" s="6"/>
      <c r="I34" s="14"/>
      <c r="J34" s="15"/>
      <c r="K34" s="6"/>
      <c r="L34" s="6"/>
      <c r="M34" s="15"/>
      <c r="N34" s="6"/>
      <c r="O34" s="19"/>
    </row>
    <row r="35" spans="1:15" ht="14.25" customHeight="1" x14ac:dyDescent="0.35">
      <c r="A35" s="13"/>
      <c r="B35" s="14"/>
      <c r="C35" s="15"/>
      <c r="D35" s="6"/>
      <c r="E35" s="6"/>
      <c r="F35" s="6"/>
      <c r="G35" s="6"/>
      <c r="H35" s="6"/>
      <c r="I35" s="14"/>
      <c r="J35" s="15"/>
      <c r="K35" s="6"/>
      <c r="L35" s="6"/>
      <c r="M35" s="15"/>
      <c r="N35" s="6"/>
      <c r="O35" s="19"/>
    </row>
    <row r="36" spans="1:15" ht="14.25" customHeight="1" x14ac:dyDescent="0.35">
      <c r="A36" s="13"/>
      <c r="B36" s="14"/>
      <c r="C36" s="15"/>
      <c r="D36" s="6"/>
      <c r="E36" s="6"/>
      <c r="F36" s="6"/>
      <c r="G36" s="6"/>
      <c r="H36" s="6"/>
      <c r="I36" s="14"/>
      <c r="J36" s="15"/>
      <c r="K36" s="6"/>
      <c r="L36" s="6"/>
      <c r="M36" s="15"/>
      <c r="N36" s="6"/>
      <c r="O36" s="19"/>
    </row>
    <row r="37" spans="1:15" ht="14.25" customHeight="1" x14ac:dyDescent="0.35">
      <c r="A37" s="13"/>
      <c r="B37" s="14"/>
      <c r="C37" s="15"/>
      <c r="D37" s="6"/>
      <c r="E37" s="6"/>
      <c r="F37" s="6"/>
      <c r="G37" s="6"/>
      <c r="H37" s="6"/>
      <c r="I37" s="14"/>
      <c r="J37" s="15"/>
      <c r="K37" s="6"/>
      <c r="L37" s="6"/>
      <c r="M37" s="15"/>
      <c r="N37" s="6"/>
      <c r="O37" s="19"/>
    </row>
    <row r="38" spans="1:15" ht="14.25" customHeight="1" x14ac:dyDescent="0.35">
      <c r="A38" s="13"/>
      <c r="B38" s="14"/>
      <c r="C38" s="15"/>
      <c r="D38" s="6"/>
      <c r="E38" s="6"/>
      <c r="F38" s="6"/>
      <c r="G38" s="6"/>
      <c r="H38" s="6"/>
      <c r="I38" s="14"/>
      <c r="J38" s="15"/>
      <c r="K38" s="6"/>
      <c r="L38" s="6"/>
      <c r="M38" s="15"/>
      <c r="N38" s="6"/>
      <c r="O38" s="19"/>
    </row>
    <row r="39" spans="1:15" ht="14.25" customHeight="1" x14ac:dyDescent="0.35">
      <c r="A39" s="13"/>
      <c r="B39" s="14"/>
      <c r="C39" s="15"/>
      <c r="D39" s="6"/>
      <c r="E39" s="6"/>
      <c r="F39" s="6"/>
      <c r="G39" s="6"/>
      <c r="H39" s="6"/>
      <c r="I39" s="14"/>
      <c r="J39" s="15"/>
      <c r="K39" s="6"/>
      <c r="L39" s="6"/>
      <c r="M39" s="15"/>
      <c r="N39" s="6"/>
      <c r="O39" s="19"/>
    </row>
    <row r="40" spans="1:15" ht="14.25" customHeight="1" x14ac:dyDescent="0.35">
      <c r="A40" s="13"/>
      <c r="B40" s="14"/>
      <c r="C40" s="15"/>
      <c r="D40" s="6"/>
      <c r="E40" s="6"/>
      <c r="F40" s="6"/>
      <c r="G40" s="6"/>
      <c r="H40" s="6"/>
      <c r="I40" s="14"/>
      <c r="J40" s="15"/>
      <c r="K40" s="6"/>
      <c r="L40" s="6"/>
      <c r="M40" s="15"/>
      <c r="N40" s="6"/>
      <c r="O40" s="19"/>
    </row>
    <row r="41" spans="1:15" ht="14.25" customHeight="1" x14ac:dyDescent="0.35">
      <c r="A41" s="13"/>
      <c r="B41" s="14"/>
      <c r="C41" s="15"/>
      <c r="D41" s="6"/>
      <c r="E41" s="6"/>
      <c r="F41" s="6"/>
      <c r="G41" s="6"/>
      <c r="H41" s="6"/>
      <c r="I41" s="14"/>
      <c r="J41" s="15"/>
      <c r="K41" s="6"/>
      <c r="L41" s="6"/>
      <c r="M41" s="15"/>
      <c r="N41" s="6"/>
      <c r="O41" s="19"/>
    </row>
    <row r="42" spans="1:15" ht="14.25" customHeight="1" x14ac:dyDescent="0.35">
      <c r="A42" s="13"/>
      <c r="B42" s="14"/>
      <c r="C42" s="15"/>
      <c r="D42" s="6"/>
      <c r="E42" s="6"/>
      <c r="F42" s="6"/>
      <c r="G42" s="6"/>
      <c r="H42" s="6"/>
      <c r="I42" s="14"/>
      <c r="J42" s="15"/>
      <c r="K42" s="6"/>
      <c r="L42" s="6"/>
      <c r="M42" s="15"/>
      <c r="N42" s="6"/>
      <c r="O42" s="19"/>
    </row>
    <row r="43" spans="1:15" ht="14.25" customHeight="1" x14ac:dyDescent="0.35">
      <c r="A43" s="13"/>
      <c r="B43" s="14"/>
      <c r="C43" s="15"/>
      <c r="D43" s="6"/>
      <c r="E43" s="6"/>
      <c r="F43" s="6"/>
      <c r="G43" s="6"/>
      <c r="H43" s="6"/>
      <c r="I43" s="14"/>
      <c r="J43" s="15"/>
      <c r="K43" s="6"/>
      <c r="L43" s="6"/>
      <c r="M43" s="15"/>
      <c r="N43" s="6"/>
      <c r="O43" s="19"/>
    </row>
    <row r="44" spans="1:15" ht="14.25" customHeight="1" x14ac:dyDescent="0.35">
      <c r="A44" s="13"/>
      <c r="B44" s="14"/>
      <c r="C44" s="15"/>
      <c r="D44" s="6"/>
      <c r="E44" s="6"/>
      <c r="F44" s="6"/>
      <c r="G44" s="6"/>
      <c r="H44" s="6"/>
      <c r="I44" s="14"/>
      <c r="J44" s="15"/>
      <c r="K44" s="6"/>
      <c r="L44" s="6"/>
      <c r="M44" s="15"/>
      <c r="N44" s="6"/>
      <c r="O44" s="19"/>
    </row>
    <row r="45" spans="1:15" ht="14.25" customHeight="1" x14ac:dyDescent="0.35">
      <c r="A45" s="13"/>
      <c r="B45" s="14"/>
      <c r="C45" s="15"/>
      <c r="D45" s="6"/>
      <c r="E45" s="6"/>
      <c r="F45" s="6"/>
      <c r="G45" s="6"/>
      <c r="H45" s="6"/>
      <c r="I45" s="14"/>
      <c r="J45" s="15"/>
      <c r="K45" s="6"/>
      <c r="L45" s="6"/>
      <c r="M45" s="15"/>
      <c r="N45" s="6"/>
      <c r="O45" s="19"/>
    </row>
    <row r="46" spans="1:15" ht="14.25" customHeight="1" x14ac:dyDescent="0.35">
      <c r="A46" s="13"/>
      <c r="B46" s="14"/>
      <c r="C46" s="15"/>
      <c r="D46" s="6"/>
      <c r="E46" s="6"/>
      <c r="F46" s="6"/>
      <c r="G46" s="6"/>
      <c r="H46" s="6"/>
      <c r="I46" s="14"/>
      <c r="J46" s="15"/>
      <c r="K46" s="6"/>
      <c r="L46" s="6"/>
      <c r="M46" s="15"/>
      <c r="N46" s="6"/>
      <c r="O46" s="19"/>
    </row>
    <row r="47" spans="1:15" ht="14.25" customHeight="1" x14ac:dyDescent="0.35">
      <c r="A47" s="13"/>
      <c r="B47" s="14"/>
      <c r="C47" s="15"/>
      <c r="D47" s="6"/>
      <c r="E47" s="6"/>
      <c r="F47" s="6"/>
      <c r="G47" s="6"/>
      <c r="H47" s="6"/>
      <c r="I47" s="14"/>
      <c r="J47" s="15"/>
      <c r="K47" s="6"/>
      <c r="L47" s="6"/>
      <c r="M47" s="15"/>
      <c r="N47" s="6"/>
      <c r="O47" s="19"/>
    </row>
    <row r="48" spans="1:15" ht="14.25" customHeight="1" x14ac:dyDescent="0.35">
      <c r="A48" s="13"/>
      <c r="B48" s="14"/>
      <c r="C48" s="15"/>
      <c r="D48" s="6"/>
      <c r="E48" s="6"/>
      <c r="F48" s="6"/>
      <c r="G48" s="6"/>
      <c r="H48" s="6"/>
      <c r="I48" s="14"/>
      <c r="J48" s="15"/>
      <c r="K48" s="6"/>
      <c r="L48" s="6"/>
      <c r="M48" s="15"/>
      <c r="N48" s="6"/>
      <c r="O48" s="19"/>
    </row>
    <row r="49" spans="1:15" ht="14.25" customHeight="1" x14ac:dyDescent="0.35">
      <c r="A49" s="13"/>
      <c r="B49" s="14"/>
      <c r="C49" s="15"/>
      <c r="D49" s="6"/>
      <c r="E49" s="6"/>
      <c r="F49" s="6"/>
      <c r="G49" s="6"/>
      <c r="H49" s="6"/>
      <c r="I49" s="14"/>
      <c r="J49" s="15"/>
      <c r="K49" s="6"/>
      <c r="L49" s="6"/>
      <c r="M49" s="15"/>
      <c r="N49" s="6"/>
      <c r="O49" s="19"/>
    </row>
    <row r="50" spans="1:15" ht="14" customHeight="1" x14ac:dyDescent="0.35">
      <c r="A50" s="13"/>
      <c r="B50" s="14"/>
      <c r="C50" s="15"/>
      <c r="D50" s="6"/>
      <c r="E50" s="6"/>
      <c r="F50" s="6"/>
      <c r="G50" s="6"/>
      <c r="H50" s="6"/>
      <c r="I50" s="14"/>
      <c r="J50" s="15"/>
      <c r="K50" s="6"/>
      <c r="L50" s="6"/>
      <c r="M50" s="15"/>
      <c r="N50" s="6"/>
      <c r="O50" s="19"/>
    </row>
    <row r="51" spans="1:15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2"/>
      <c r="J51" s="24"/>
      <c r="K51" s="23"/>
      <c r="L51" s="23"/>
      <c r="M51" s="24"/>
      <c r="N51" s="23"/>
      <c r="O51" s="25"/>
    </row>
    <row r="52" spans="1:15" ht="14.25" customHeight="1" x14ac:dyDescent="0.3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/>
      <c r="O52" s="29"/>
    </row>
    <row r="53" spans="1:15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 customHeight="1" x14ac:dyDescent="0.35">
      <c r="A55" s="92" t="s">
        <v>9</v>
      </c>
      <c r="B55" s="92"/>
      <c r="C55" s="92"/>
      <c r="D55" s="92" t="s">
        <v>13</v>
      </c>
      <c r="E55" s="92"/>
      <c r="F55" s="92" t="s">
        <v>14</v>
      </c>
      <c r="G55" s="92"/>
      <c r="H55" s="92" t="s">
        <v>15</v>
      </c>
      <c r="I55" s="92"/>
      <c r="J55" s="92" t="s">
        <v>16</v>
      </c>
      <c r="K55" s="92"/>
      <c r="L55" s="92"/>
      <c r="M55" s="92" t="s">
        <v>29</v>
      </c>
      <c r="N55" s="92"/>
      <c r="O55" s="92"/>
    </row>
    <row r="56" spans="1:15" ht="14.25" customHeight="1" x14ac:dyDescent="0.35">
      <c r="A56" s="92" t="s">
        <v>8</v>
      </c>
      <c r="B56" s="92"/>
      <c r="C56" s="92"/>
      <c r="D56" s="99" t="s">
        <v>17</v>
      </c>
      <c r="E56" s="99"/>
      <c r="F56" s="99" t="s">
        <v>18</v>
      </c>
      <c r="G56" s="99"/>
      <c r="H56" s="93" t="s">
        <v>19</v>
      </c>
      <c r="I56" s="93"/>
      <c r="J56" s="93" t="s">
        <v>20</v>
      </c>
      <c r="K56" s="93"/>
      <c r="L56" s="93"/>
      <c r="M56" s="93" t="s">
        <v>21</v>
      </c>
      <c r="N56" s="93"/>
      <c r="O56" s="93"/>
    </row>
    <row r="57" spans="1:15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" customHeight="1" x14ac:dyDescent="0.35">
      <c r="A63" s="34"/>
      <c r="B63" s="34"/>
      <c r="C63" s="34"/>
      <c r="D63" s="34"/>
      <c r="E63" s="34"/>
      <c r="F63" s="34"/>
      <c r="G63" s="35"/>
      <c r="H63" s="35"/>
      <c r="I63" s="34"/>
      <c r="J63" s="34"/>
      <c r="K63" s="34"/>
      <c r="L63" s="34"/>
      <c r="M63" s="34"/>
      <c r="N63" s="34"/>
      <c r="O63" s="34"/>
    </row>
    <row r="64" spans="1:15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30"/>
      <c r="M64" s="30"/>
      <c r="N64" s="30"/>
      <c r="O64" s="30"/>
    </row>
    <row r="65" spans="1:15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7">
    <mergeCell ref="H56:I56"/>
    <mergeCell ref="J56:L56"/>
    <mergeCell ref="B21:C21"/>
    <mergeCell ref="D21:H21"/>
    <mergeCell ref="M56:O56"/>
    <mergeCell ref="A56:C56"/>
    <mergeCell ref="D56:E56"/>
    <mergeCell ref="F56:G56"/>
    <mergeCell ref="A9:O9"/>
    <mergeCell ref="I21:J21"/>
    <mergeCell ref="N21:O21"/>
    <mergeCell ref="A55:C55"/>
    <mergeCell ref="D55:E55"/>
    <mergeCell ref="F55:G55"/>
    <mergeCell ref="H55:I55"/>
    <mergeCell ref="J55:L55"/>
    <mergeCell ref="M55:O55"/>
  </mergeCells>
  <pageMargins left="0.78740157480314965" right="0.19685039370078741" top="0.39370078740157483" bottom="0" header="0" footer="0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C7B-13C3-403E-9228-4A761F1C3F77}">
  <sheetPr>
    <pageSetUpPr fitToPage="1"/>
  </sheetPr>
  <dimension ref="A1:R1004"/>
  <sheetViews>
    <sheetView topLeftCell="A37" zoomScaleNormal="100" workbookViewId="0">
      <selection activeCell="E1" sqref="E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44500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9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6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6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6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</row>
    <row r="45" spans="1:16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6" ht="14.25" customHeight="1" x14ac:dyDescent="0.35">
      <c r="A46" s="62">
        <v>44474</v>
      </c>
      <c r="B46" s="14"/>
      <c r="C46" s="57" t="s">
        <v>87</v>
      </c>
      <c r="D46" s="6"/>
      <c r="E46" s="6" t="s">
        <v>35</v>
      </c>
      <c r="F46" s="6"/>
      <c r="G46" s="6"/>
      <c r="H46" s="6"/>
      <c r="I46" s="6"/>
      <c r="J46" s="44">
        <v>12121</v>
      </c>
      <c r="K46" s="19"/>
      <c r="L46" s="30"/>
      <c r="M46" s="30"/>
      <c r="N46" s="19"/>
      <c r="O46" s="30"/>
      <c r="P46" s="19">
        <f t="shared" si="0"/>
        <v>34031.599999999999</v>
      </c>
    </row>
    <row r="47" spans="1:16" ht="14.25" customHeight="1" x14ac:dyDescent="0.35">
      <c r="A47" s="62">
        <v>44489</v>
      </c>
      <c r="B47" s="14"/>
      <c r="C47" s="60" t="s">
        <v>62</v>
      </c>
      <c r="D47" s="6"/>
      <c r="E47" s="37" t="s">
        <v>90</v>
      </c>
      <c r="F47" s="6"/>
      <c r="G47" s="6"/>
      <c r="H47" s="6"/>
      <c r="I47" s="6"/>
      <c r="J47" s="44"/>
      <c r="K47" s="19"/>
      <c r="L47" s="30"/>
      <c r="M47" s="30">
        <v>7882</v>
      </c>
      <c r="N47" s="19"/>
      <c r="O47" s="30"/>
      <c r="P47" s="19">
        <f t="shared" si="0"/>
        <v>26149.599999999999</v>
      </c>
    </row>
    <row r="48" spans="1:16" ht="14.25" customHeight="1" x14ac:dyDescent="0.35">
      <c r="A48" s="62">
        <v>44497</v>
      </c>
      <c r="B48" s="14"/>
      <c r="C48" s="57" t="s">
        <v>88</v>
      </c>
      <c r="D48" s="6"/>
      <c r="E48" s="6" t="s">
        <v>35</v>
      </c>
      <c r="F48" s="6"/>
      <c r="G48" s="6"/>
      <c r="H48" s="6"/>
      <c r="I48" s="6"/>
      <c r="J48" s="44">
        <v>13723.8</v>
      </c>
      <c r="K48" s="19"/>
      <c r="L48" s="30"/>
      <c r="M48" s="30"/>
      <c r="N48" s="19"/>
      <c r="O48" s="30"/>
      <c r="P48" s="19">
        <f t="shared" si="0"/>
        <v>39873.399999999994</v>
      </c>
    </row>
    <row r="49" spans="1:16" ht="14.25" customHeight="1" x14ac:dyDescent="0.35">
      <c r="A49" s="62">
        <v>44499</v>
      </c>
      <c r="B49" s="14"/>
      <c r="C49" s="57" t="s">
        <v>89</v>
      </c>
      <c r="D49" s="6"/>
      <c r="E49" s="6" t="s">
        <v>35</v>
      </c>
      <c r="F49" s="6"/>
      <c r="G49" s="6"/>
      <c r="H49" s="6"/>
      <c r="I49" s="6"/>
      <c r="J49" s="44">
        <v>10019.200000000001</v>
      </c>
      <c r="K49" s="19"/>
      <c r="L49" s="30"/>
      <c r="M49" s="30"/>
      <c r="N49" s="19"/>
      <c r="O49" s="30"/>
      <c r="P49" s="19">
        <f t="shared" si="0"/>
        <v>49892.599999999991</v>
      </c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152471.6</v>
      </c>
      <c r="K54" s="27"/>
      <c r="L54" s="27"/>
      <c r="M54" s="54">
        <f>SUM(M23:M53)</f>
        <v>102579</v>
      </c>
      <c r="N54" s="27"/>
      <c r="O54" s="28"/>
      <c r="P54" s="49">
        <f>J54-M54</f>
        <v>49892.600000000006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04" t="s">
        <v>13</v>
      </c>
      <c r="E56" s="104"/>
      <c r="F56" s="104"/>
      <c r="G56" s="104" t="s">
        <v>14</v>
      </c>
      <c r="H56" s="104"/>
      <c r="I56" s="104" t="s">
        <v>15</v>
      </c>
      <c r="J56" s="104"/>
      <c r="K56" s="104" t="s">
        <v>16</v>
      </c>
      <c r="L56" s="104"/>
      <c r="M56" s="104"/>
      <c r="N56" s="104" t="s">
        <v>29</v>
      </c>
      <c r="O56" s="104"/>
      <c r="P56" s="104"/>
    </row>
    <row r="57" spans="1:16" ht="14.25" customHeight="1" x14ac:dyDescent="0.35">
      <c r="A57" s="92" t="s">
        <v>76</v>
      </c>
      <c r="B57" s="92"/>
      <c r="C57" s="92"/>
      <c r="D57" s="93" t="s">
        <v>78</v>
      </c>
      <c r="E57" s="93"/>
      <c r="F57" s="93"/>
      <c r="G57" s="93" t="s">
        <v>82</v>
      </c>
      <c r="H57" s="93"/>
      <c r="I57" s="93" t="s">
        <v>83</v>
      </c>
      <c r="J57" s="93"/>
      <c r="K57" s="93" t="s">
        <v>84</v>
      </c>
      <c r="L57" s="93"/>
      <c r="M57" s="93"/>
      <c r="N57" s="93" t="s">
        <v>91</v>
      </c>
      <c r="O57" s="93"/>
      <c r="P57" s="93"/>
    </row>
    <row r="58" spans="1:16" ht="14.25" customHeight="1" x14ac:dyDescent="0.35">
      <c r="A58" s="92" t="s">
        <v>37</v>
      </c>
      <c r="B58" s="92"/>
      <c r="C58" s="92"/>
      <c r="D58" s="100">
        <v>0</v>
      </c>
      <c r="E58" s="100"/>
      <c r="F58" s="100"/>
      <c r="G58" s="100">
        <v>0</v>
      </c>
      <c r="H58" s="100"/>
      <c r="I58" s="100">
        <v>0</v>
      </c>
      <c r="J58" s="100"/>
      <c r="K58" s="100">
        <f>14208-179.4</f>
        <v>14028.6</v>
      </c>
      <c r="L58" s="100"/>
      <c r="M58" s="100"/>
      <c r="N58" s="100">
        <v>35864</v>
      </c>
      <c r="O58" s="100"/>
      <c r="P58" s="100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D56:F56"/>
    <mergeCell ref="G56:H56"/>
    <mergeCell ref="I56:J56"/>
    <mergeCell ref="K56:M56"/>
    <mergeCell ref="N56:P56"/>
    <mergeCell ref="A9:P9"/>
    <mergeCell ref="B21:C21"/>
    <mergeCell ref="D21:I21"/>
    <mergeCell ref="J21:K21"/>
    <mergeCell ref="O21:P21"/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0ABA-6646-4344-B848-FD798BDFCB48}">
  <sheetPr>
    <pageSetUpPr fitToPage="1"/>
  </sheetPr>
  <dimension ref="A1:S1004"/>
  <sheetViews>
    <sheetView topLeftCell="A37" zoomScaleNormal="100" workbookViewId="0">
      <selection activeCell="R44" sqref="R44:S4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44530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51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9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9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9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9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9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9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9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9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9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9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9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9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  <c r="Q44" s="64"/>
      <c r="R44" s="64"/>
      <c r="S44" s="64"/>
    </row>
    <row r="45" spans="1:19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9" ht="14.25" customHeight="1" x14ac:dyDescent="0.35">
      <c r="A46" s="62">
        <v>44474</v>
      </c>
      <c r="B46" s="14"/>
      <c r="C46" s="57" t="s">
        <v>87</v>
      </c>
      <c r="D46" s="6"/>
      <c r="E46" s="6" t="s">
        <v>35</v>
      </c>
      <c r="F46" s="6"/>
      <c r="G46" s="6"/>
      <c r="H46" s="6"/>
      <c r="I46" s="6"/>
      <c r="J46" s="44">
        <v>12121</v>
      </c>
      <c r="K46" s="19"/>
      <c r="L46" s="30"/>
      <c r="M46" s="30"/>
      <c r="N46" s="19"/>
      <c r="O46" s="30"/>
      <c r="P46" s="19">
        <f t="shared" si="0"/>
        <v>34031.599999999999</v>
      </c>
    </row>
    <row r="47" spans="1:19" ht="14.25" customHeight="1" x14ac:dyDescent="0.35">
      <c r="A47" s="62">
        <v>44489</v>
      </c>
      <c r="B47" s="14"/>
      <c r="C47" s="60" t="s">
        <v>62</v>
      </c>
      <c r="D47" s="6"/>
      <c r="E47" s="37" t="s">
        <v>90</v>
      </c>
      <c r="F47" s="6"/>
      <c r="G47" s="6"/>
      <c r="H47" s="6"/>
      <c r="I47" s="6"/>
      <c r="J47" s="44"/>
      <c r="K47" s="19"/>
      <c r="L47" s="30"/>
      <c r="M47" s="30">
        <v>7882</v>
      </c>
      <c r="N47" s="19"/>
      <c r="O47" s="30"/>
      <c r="P47" s="19">
        <f t="shared" si="0"/>
        <v>26149.599999999999</v>
      </c>
    </row>
    <row r="48" spans="1:19" ht="14.25" customHeight="1" x14ac:dyDescent="0.35">
      <c r="A48" s="62">
        <v>44497</v>
      </c>
      <c r="B48" s="14"/>
      <c r="C48" s="57" t="s">
        <v>88</v>
      </c>
      <c r="D48" s="6"/>
      <c r="E48" s="6" t="s">
        <v>35</v>
      </c>
      <c r="F48" s="6"/>
      <c r="G48" s="6"/>
      <c r="H48" s="6"/>
      <c r="I48" s="6"/>
      <c r="J48" s="44">
        <v>13723.8</v>
      </c>
      <c r="K48" s="19"/>
      <c r="L48" s="30"/>
      <c r="M48" s="30"/>
      <c r="N48" s="19"/>
      <c r="O48" s="30"/>
      <c r="P48" s="19">
        <f t="shared" si="0"/>
        <v>39873.399999999994</v>
      </c>
    </row>
    <row r="49" spans="1:16" ht="14.25" customHeight="1" x14ac:dyDescent="0.35">
      <c r="A49" s="62">
        <v>44499</v>
      </c>
      <c r="B49" s="14"/>
      <c r="C49" s="57" t="s">
        <v>89</v>
      </c>
      <c r="D49" s="6"/>
      <c r="E49" s="6" t="s">
        <v>35</v>
      </c>
      <c r="F49" s="6"/>
      <c r="G49" s="6"/>
      <c r="H49" s="6"/>
      <c r="I49" s="6"/>
      <c r="J49" s="44">
        <v>10019.200000000001</v>
      </c>
      <c r="K49" s="19"/>
      <c r="L49" s="30"/>
      <c r="M49" s="30"/>
      <c r="N49" s="19"/>
      <c r="O49" s="30"/>
      <c r="P49" s="19">
        <f t="shared" si="0"/>
        <v>49892.599999999991</v>
      </c>
    </row>
    <row r="50" spans="1:16" ht="14.25" customHeight="1" x14ac:dyDescent="0.35">
      <c r="A50" s="43">
        <v>44503</v>
      </c>
      <c r="B50" s="14"/>
      <c r="C50" s="57" t="s">
        <v>92</v>
      </c>
      <c r="D50" s="6"/>
      <c r="E50" s="6" t="s">
        <v>35</v>
      </c>
      <c r="F50" s="6"/>
      <c r="G50" s="6"/>
      <c r="H50" s="6"/>
      <c r="I50" s="6"/>
      <c r="J50" s="44">
        <v>2135</v>
      </c>
      <c r="K50" s="19"/>
      <c r="L50" s="30"/>
      <c r="M50" s="30"/>
      <c r="N50" s="19"/>
      <c r="O50" s="30"/>
      <c r="P50" s="19">
        <f t="shared" si="0"/>
        <v>52027.599999999991</v>
      </c>
    </row>
    <row r="51" spans="1:16" ht="14.25" customHeight="1" x14ac:dyDescent="0.35">
      <c r="A51" s="43">
        <v>44508</v>
      </c>
      <c r="B51" s="14"/>
      <c r="C51" s="57" t="s">
        <v>93</v>
      </c>
      <c r="D51" s="6"/>
      <c r="E51" s="6" t="s">
        <v>35</v>
      </c>
      <c r="F51" s="6"/>
      <c r="G51" s="6"/>
      <c r="H51" s="6"/>
      <c r="I51" s="6"/>
      <c r="J51" s="44">
        <v>14253</v>
      </c>
      <c r="K51" s="19"/>
      <c r="L51" s="30"/>
      <c r="M51" s="30"/>
      <c r="N51" s="19"/>
      <c r="O51" s="30"/>
      <c r="P51" s="19">
        <f t="shared" si="0"/>
        <v>66280.599999999991</v>
      </c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168859.6</v>
      </c>
      <c r="K54" s="27"/>
      <c r="L54" s="27"/>
      <c r="M54" s="54">
        <f>SUM(M23:M53)</f>
        <v>102579</v>
      </c>
      <c r="N54" s="27"/>
      <c r="O54" s="28"/>
      <c r="P54" s="49">
        <f>J54-M54</f>
        <v>66280.600000000006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04" t="s">
        <v>13</v>
      </c>
      <c r="E56" s="104"/>
      <c r="F56" s="104"/>
      <c r="G56" s="104" t="s">
        <v>14</v>
      </c>
      <c r="H56" s="104"/>
      <c r="I56" s="104" t="s">
        <v>15</v>
      </c>
      <c r="J56" s="104"/>
      <c r="K56" s="104" t="s">
        <v>16</v>
      </c>
      <c r="L56" s="104"/>
      <c r="M56" s="104"/>
      <c r="N56" s="104" t="s">
        <v>29</v>
      </c>
      <c r="O56" s="104"/>
      <c r="P56" s="104"/>
    </row>
    <row r="57" spans="1:16" ht="14.25" customHeight="1" x14ac:dyDescent="0.35">
      <c r="A57" s="92" t="s">
        <v>76</v>
      </c>
      <c r="B57" s="92"/>
      <c r="C57" s="92"/>
      <c r="D57" s="93" t="s">
        <v>83</v>
      </c>
      <c r="E57" s="93"/>
      <c r="F57" s="93"/>
      <c r="G57" s="93" t="s">
        <v>84</v>
      </c>
      <c r="H57" s="93"/>
      <c r="I57" s="93" t="s">
        <v>91</v>
      </c>
      <c r="J57" s="93"/>
      <c r="K57" s="93" t="s">
        <v>94</v>
      </c>
      <c r="L57" s="93"/>
      <c r="M57" s="93"/>
      <c r="N57" s="93" t="s">
        <v>95</v>
      </c>
      <c r="O57" s="93"/>
      <c r="P57" s="93"/>
    </row>
    <row r="58" spans="1:16" ht="14.25" customHeight="1" x14ac:dyDescent="0.35">
      <c r="A58" s="92" t="s">
        <v>37</v>
      </c>
      <c r="B58" s="92"/>
      <c r="C58" s="92"/>
      <c r="D58" s="100">
        <v>0</v>
      </c>
      <c r="E58" s="100"/>
      <c r="F58" s="100"/>
      <c r="G58" s="100">
        <v>14028.6</v>
      </c>
      <c r="H58" s="100"/>
      <c r="I58" s="100">
        <v>35864</v>
      </c>
      <c r="J58" s="100"/>
      <c r="K58" s="100">
        <v>16388</v>
      </c>
      <c r="L58" s="100"/>
      <c r="M58" s="100"/>
      <c r="N58" s="100">
        <v>0</v>
      </c>
      <c r="O58" s="100"/>
      <c r="P58" s="100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  <mergeCell ref="A9:P9"/>
    <mergeCell ref="B21:C21"/>
    <mergeCell ref="D21:I21"/>
    <mergeCell ref="J21:K21"/>
    <mergeCell ref="O21:P21"/>
    <mergeCell ref="D56:F56"/>
    <mergeCell ref="G56:H56"/>
    <mergeCell ref="I56:J56"/>
    <mergeCell ref="K56:M56"/>
    <mergeCell ref="N56:P56"/>
  </mergeCells>
  <phoneticPr fontId="15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FAB7-A304-474D-B6A8-9C51D3DF5EDA}">
  <sheetPr>
    <pageSetUpPr fitToPage="1"/>
  </sheetPr>
  <dimension ref="A1:R1006"/>
  <sheetViews>
    <sheetView topLeftCell="A37" zoomScaleNormal="100" workbookViewId="0">
      <selection activeCell="C53" sqref="C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44561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54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6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6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6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</row>
    <row r="45" spans="1:16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6" ht="14.25" customHeight="1" x14ac:dyDescent="0.35">
      <c r="A46" s="62">
        <v>44474</v>
      </c>
      <c r="B46" s="14"/>
      <c r="C46" s="57" t="s">
        <v>87</v>
      </c>
      <c r="D46" s="6"/>
      <c r="E46" s="6" t="s">
        <v>35</v>
      </c>
      <c r="F46" s="6"/>
      <c r="G46" s="6"/>
      <c r="H46" s="6"/>
      <c r="I46" s="6"/>
      <c r="J46" s="44">
        <v>12121</v>
      </c>
      <c r="K46" s="19"/>
      <c r="L46" s="30"/>
      <c r="M46" s="30"/>
      <c r="N46" s="19"/>
      <c r="O46" s="30"/>
      <c r="P46" s="19">
        <f t="shared" si="0"/>
        <v>34031.599999999999</v>
      </c>
    </row>
    <row r="47" spans="1:16" ht="14.25" customHeight="1" x14ac:dyDescent="0.35">
      <c r="A47" s="62">
        <v>44489</v>
      </c>
      <c r="B47" s="14"/>
      <c r="C47" s="60" t="s">
        <v>62</v>
      </c>
      <c r="D47" s="6"/>
      <c r="E47" s="37" t="s">
        <v>90</v>
      </c>
      <c r="F47" s="6"/>
      <c r="G47" s="6"/>
      <c r="H47" s="6"/>
      <c r="I47" s="6"/>
      <c r="J47" s="44"/>
      <c r="K47" s="19"/>
      <c r="L47" s="30"/>
      <c r="M47" s="30">
        <v>7882</v>
      </c>
      <c r="N47" s="19"/>
      <c r="O47" s="30"/>
      <c r="P47" s="19">
        <f t="shared" si="0"/>
        <v>26149.599999999999</v>
      </c>
    </row>
    <row r="48" spans="1:16" ht="14.25" customHeight="1" x14ac:dyDescent="0.35">
      <c r="A48" s="62">
        <v>44497</v>
      </c>
      <c r="B48" s="14"/>
      <c r="C48" s="57" t="s">
        <v>88</v>
      </c>
      <c r="D48" s="6"/>
      <c r="E48" s="6" t="s">
        <v>35</v>
      </c>
      <c r="F48" s="6"/>
      <c r="G48" s="6"/>
      <c r="H48" s="6"/>
      <c r="I48" s="6"/>
      <c r="J48" s="44">
        <v>13723.8</v>
      </c>
      <c r="K48" s="19"/>
      <c r="L48" s="30"/>
      <c r="M48" s="30"/>
      <c r="N48" s="19"/>
      <c r="O48" s="30"/>
      <c r="P48" s="19">
        <f t="shared" si="0"/>
        <v>39873.399999999994</v>
      </c>
    </row>
    <row r="49" spans="1:16" ht="14.25" customHeight="1" x14ac:dyDescent="0.35">
      <c r="A49" s="62">
        <v>44499</v>
      </c>
      <c r="B49" s="14"/>
      <c r="C49" s="57" t="s">
        <v>89</v>
      </c>
      <c r="D49" s="6"/>
      <c r="E49" s="6" t="s">
        <v>35</v>
      </c>
      <c r="F49" s="6"/>
      <c r="G49" s="6"/>
      <c r="H49" s="6"/>
      <c r="I49" s="6"/>
      <c r="J49" s="44">
        <v>10019.200000000001</v>
      </c>
      <c r="K49" s="19"/>
      <c r="L49" s="30"/>
      <c r="M49" s="30"/>
      <c r="N49" s="19"/>
      <c r="O49" s="30"/>
      <c r="P49" s="19">
        <f t="shared" si="0"/>
        <v>49892.599999999991</v>
      </c>
    </row>
    <row r="50" spans="1:16" ht="14.25" customHeight="1" x14ac:dyDescent="0.35">
      <c r="A50" s="43">
        <v>44503</v>
      </c>
      <c r="B50" s="14"/>
      <c r="C50" s="57" t="s">
        <v>92</v>
      </c>
      <c r="D50" s="6"/>
      <c r="E50" s="6" t="s">
        <v>35</v>
      </c>
      <c r="F50" s="6"/>
      <c r="G50" s="6"/>
      <c r="H50" s="6"/>
      <c r="I50" s="6"/>
      <c r="J50" s="44">
        <v>2135</v>
      </c>
      <c r="K50" s="19"/>
      <c r="L50" s="30"/>
      <c r="M50" s="30"/>
      <c r="N50" s="19"/>
      <c r="O50" s="30"/>
      <c r="P50" s="19">
        <f t="shared" si="0"/>
        <v>52027.599999999991</v>
      </c>
    </row>
    <row r="51" spans="1:16" ht="14.25" customHeight="1" x14ac:dyDescent="0.35">
      <c r="A51" s="43">
        <v>44508</v>
      </c>
      <c r="B51" s="14"/>
      <c r="C51" s="57" t="s">
        <v>93</v>
      </c>
      <c r="D51" s="6"/>
      <c r="E51" s="6" t="s">
        <v>35</v>
      </c>
      <c r="F51" s="6"/>
      <c r="G51" s="6"/>
      <c r="H51" s="6"/>
      <c r="I51" s="6"/>
      <c r="J51" s="44">
        <v>14253</v>
      </c>
      <c r="K51" s="19"/>
      <c r="L51" s="30"/>
      <c r="M51" s="30"/>
      <c r="N51" s="19"/>
      <c r="O51" s="30"/>
      <c r="P51" s="19">
        <f t="shared" si="0"/>
        <v>66280.599999999991</v>
      </c>
    </row>
    <row r="52" spans="1:16" ht="14.25" customHeight="1" x14ac:dyDescent="0.35">
      <c r="A52" s="43">
        <v>44543</v>
      </c>
      <c r="B52" s="14"/>
      <c r="C52" s="60" t="s">
        <v>62</v>
      </c>
      <c r="D52" s="6"/>
      <c r="E52" s="6" t="s">
        <v>96</v>
      </c>
      <c r="F52" s="6"/>
      <c r="G52" s="6"/>
      <c r="H52" s="6"/>
      <c r="I52" s="6"/>
      <c r="J52" s="44"/>
      <c r="K52" s="19"/>
      <c r="L52" s="30"/>
      <c r="M52" s="30">
        <v>14208</v>
      </c>
      <c r="N52" s="19"/>
      <c r="O52" s="30"/>
      <c r="P52" s="19">
        <f t="shared" si="0"/>
        <v>52072.599999999991</v>
      </c>
    </row>
    <row r="53" spans="1:16" ht="14.25" customHeight="1" x14ac:dyDescent="0.35">
      <c r="A53" s="63">
        <v>44545</v>
      </c>
      <c r="B53" s="14"/>
      <c r="C53" s="60" t="s">
        <v>97</v>
      </c>
      <c r="D53" s="6"/>
      <c r="E53" s="6" t="s">
        <v>35</v>
      </c>
      <c r="F53" s="6"/>
      <c r="G53" s="6"/>
      <c r="H53" s="6"/>
      <c r="I53" s="6"/>
      <c r="J53" s="44">
        <v>12144</v>
      </c>
      <c r="K53" s="19"/>
      <c r="L53" s="30"/>
      <c r="M53" s="30"/>
      <c r="N53" s="19"/>
      <c r="O53" s="30"/>
      <c r="P53" s="19">
        <f t="shared" si="0"/>
        <v>64216.599999999991</v>
      </c>
    </row>
    <row r="54" spans="1:16" ht="14" customHeight="1" x14ac:dyDescent="0.35">
      <c r="A54" s="63">
        <v>44561</v>
      </c>
      <c r="B54" s="14"/>
      <c r="C54" s="15" t="s">
        <v>98</v>
      </c>
      <c r="D54" s="6"/>
      <c r="E54" s="6" t="s">
        <v>35</v>
      </c>
      <c r="F54" s="6"/>
      <c r="G54" s="6"/>
      <c r="H54" s="6"/>
      <c r="I54" s="6"/>
      <c r="J54" s="44">
        <v>10120</v>
      </c>
      <c r="K54" s="19"/>
      <c r="L54" s="30"/>
      <c r="M54" s="30"/>
      <c r="N54" s="19"/>
      <c r="O54" s="30"/>
      <c r="P54" s="19">
        <f t="shared" si="0"/>
        <v>74336.599999999991</v>
      </c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191123.6</v>
      </c>
      <c r="K56" s="27"/>
      <c r="L56" s="27"/>
      <c r="M56" s="54">
        <f>SUM(M23:M55)</f>
        <v>116787</v>
      </c>
      <c r="N56" s="27"/>
      <c r="O56" s="28"/>
      <c r="P56" s="49">
        <f>J56-M56</f>
        <v>74336.600000000006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83</v>
      </c>
      <c r="E59" s="93"/>
      <c r="F59" s="93"/>
      <c r="G59" s="93" t="s">
        <v>84</v>
      </c>
      <c r="H59" s="93"/>
      <c r="I59" s="93" t="s">
        <v>91</v>
      </c>
      <c r="J59" s="93"/>
      <c r="K59" s="93" t="s">
        <v>94</v>
      </c>
      <c r="L59" s="93"/>
      <c r="M59" s="93"/>
      <c r="N59" s="93" t="s">
        <v>95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0</v>
      </c>
      <c r="E60" s="100"/>
      <c r="F60" s="100"/>
      <c r="G60" s="100">
        <v>35864</v>
      </c>
      <c r="H60" s="100"/>
      <c r="I60" s="100">
        <v>16388</v>
      </c>
      <c r="J60" s="100"/>
      <c r="K60" s="100">
        <v>22264</v>
      </c>
      <c r="L60" s="100"/>
      <c r="M60" s="100"/>
      <c r="N60" s="100">
        <v>0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honeticPr fontId="15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5759-4446-4A24-9676-C21452C35BDE}">
  <sheetPr>
    <pageSetUpPr fitToPage="1"/>
  </sheetPr>
  <dimension ref="A1:R1006"/>
  <sheetViews>
    <sheetView topLeftCell="A8" zoomScaleNormal="100" workbookViewId="0">
      <selection activeCell="Q22" sqref="Q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44592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25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5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53"/>
      <c r="B28" s="14"/>
      <c r="C28" s="50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56"/>
      <c r="B29" s="14"/>
      <c r="C29" s="50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53"/>
      <c r="B30" s="14"/>
      <c r="C30" s="50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53"/>
      <c r="B31" s="14"/>
      <c r="C31" s="50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53"/>
      <c r="B32" s="14"/>
      <c r="C32" s="50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28820</v>
      </c>
      <c r="K56" s="27"/>
      <c r="L56" s="27"/>
      <c r="M56" s="54">
        <f>SUM(M23:M55)</f>
        <v>35864</v>
      </c>
      <c r="N56" s="27"/>
      <c r="O56" s="28"/>
      <c r="P56" s="49">
        <f>P22+J56-M56</f>
        <v>67292.600000000006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91</v>
      </c>
      <c r="H59" s="93"/>
      <c r="I59" s="93" t="s">
        <v>94</v>
      </c>
      <c r="J59" s="93"/>
      <c r="K59" s="93" t="s">
        <v>95</v>
      </c>
      <c r="L59" s="93"/>
      <c r="M59" s="93"/>
      <c r="N59" s="93" t="s">
        <v>103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16388</v>
      </c>
      <c r="H60" s="100"/>
      <c r="I60" s="100">
        <v>22264</v>
      </c>
      <c r="J60" s="100"/>
      <c r="K60" s="100">
        <v>28820</v>
      </c>
      <c r="L60" s="100"/>
      <c r="M60" s="100"/>
      <c r="N60" s="100">
        <v>0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6BFC-22A9-40C3-A579-B2509C0CAB89}">
  <sheetPr>
    <pageSetUpPr fitToPage="1"/>
  </sheetPr>
  <dimension ref="A1:R1006"/>
  <sheetViews>
    <sheetView topLeftCell="A12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44620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27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/>
      <c r="B28" s="14"/>
      <c r="C28" s="37"/>
      <c r="D28" s="38"/>
      <c r="E28" s="6"/>
      <c r="F28" s="36"/>
      <c r="G28" s="6"/>
      <c r="H28" s="6"/>
      <c r="I28" s="6"/>
      <c r="J28" s="39"/>
      <c r="K28" s="19"/>
      <c r="L28" s="30"/>
      <c r="M28" s="30"/>
      <c r="N28" s="19"/>
      <c r="O28" s="30"/>
      <c r="P28" s="19"/>
    </row>
    <row r="29" spans="1:18" ht="14.25" customHeight="1" x14ac:dyDescent="0.35">
      <c r="A29" s="56"/>
      <c r="B29" s="14"/>
      <c r="C29" s="50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53"/>
      <c r="B30" s="14"/>
      <c r="C30" s="50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53"/>
      <c r="B31" s="14"/>
      <c r="C31" s="50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53"/>
      <c r="B32" s="14"/>
      <c r="C32" s="50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43215</v>
      </c>
      <c r="K56" s="27"/>
      <c r="L56" s="27"/>
      <c r="M56" s="54">
        <f>SUM(M23:M55)</f>
        <v>52252</v>
      </c>
      <c r="N56" s="27"/>
      <c r="O56" s="28"/>
      <c r="P56" s="49">
        <f>P22+J56-M56</f>
        <v>65299.600000000006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91</v>
      </c>
      <c r="H59" s="93"/>
      <c r="I59" s="93" t="s">
        <v>94</v>
      </c>
      <c r="J59" s="93"/>
      <c r="K59" s="93" t="s">
        <v>95</v>
      </c>
      <c r="L59" s="93"/>
      <c r="M59" s="93"/>
      <c r="N59" s="93" t="s">
        <v>103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22264</v>
      </c>
      <c r="J60" s="100"/>
      <c r="K60" s="100">
        <v>28820</v>
      </c>
      <c r="L60" s="100"/>
      <c r="M60" s="100"/>
      <c r="N60" s="100">
        <v>14395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4EC3-E361-4CA2-A21A-206CBCE0475D}">
  <sheetPr>
    <pageSetUpPr fitToPage="1"/>
  </sheetPr>
  <dimension ref="A1:R1006"/>
  <sheetViews>
    <sheetView topLeftCell="A40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44651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0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/>
      <c r="B31" s="14"/>
      <c r="C31" s="50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53"/>
      <c r="B32" s="14"/>
      <c r="C32" s="50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72680</v>
      </c>
      <c r="K56" s="27"/>
      <c r="L56" s="27"/>
      <c r="M56" s="54">
        <f>SUM(M23:M55)</f>
        <v>74516</v>
      </c>
      <c r="N56" s="27"/>
      <c r="O56" s="28"/>
      <c r="P56" s="49">
        <f>P22+J56-M56</f>
        <v>72500.600000000006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94</v>
      </c>
      <c r="H59" s="93"/>
      <c r="I59" s="93" t="s">
        <v>95</v>
      </c>
      <c r="J59" s="93"/>
      <c r="K59" s="93" t="s">
        <v>103</v>
      </c>
      <c r="L59" s="93"/>
      <c r="M59" s="93"/>
      <c r="N59" s="93" t="s">
        <v>110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 t="s">
        <v>111</v>
      </c>
      <c r="H60" s="100"/>
      <c r="I60" s="100">
        <v>28820</v>
      </c>
      <c r="J60" s="100"/>
      <c r="K60" s="100">
        <v>14395</v>
      </c>
      <c r="L60" s="100"/>
      <c r="M60" s="100"/>
      <c r="N60" s="100">
        <v>29465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A056-5F50-48D3-9CA2-9EAE4CAFA9F0}">
  <sheetPr>
    <pageSetUpPr fitToPage="1"/>
  </sheetPr>
  <dimension ref="A1:R1006"/>
  <sheetViews>
    <sheetView topLeftCell="A43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44681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2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/>
      <c r="B33" s="14"/>
      <c r="C33" s="50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56"/>
      <c r="B34" s="14"/>
      <c r="C34" s="50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83840</v>
      </c>
      <c r="K56" s="27"/>
      <c r="L56" s="27"/>
      <c r="M56" s="54">
        <f>SUM(M23:M55)</f>
        <v>103336</v>
      </c>
      <c r="N56" s="27"/>
      <c r="O56" s="28"/>
      <c r="P56" s="49">
        <f>P22+J56-M56</f>
        <v>54840.600000000006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103</v>
      </c>
      <c r="H59" s="93"/>
      <c r="I59" s="93" t="s">
        <v>110</v>
      </c>
      <c r="J59" s="93"/>
      <c r="K59" s="93" t="s">
        <v>112</v>
      </c>
      <c r="L59" s="93"/>
      <c r="M59" s="93"/>
      <c r="N59" s="93" t="s">
        <v>113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14395</v>
      </c>
      <c r="H60" s="100"/>
      <c r="I60" s="100">
        <v>29465</v>
      </c>
      <c r="J60" s="100"/>
      <c r="K60" s="100">
        <v>11160</v>
      </c>
      <c r="L60" s="100"/>
      <c r="M60" s="100"/>
      <c r="N60" s="100">
        <v>0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C736-07CF-420A-A195-3E6A66C5C0C5}">
  <sheetPr>
    <pageSetUpPr fitToPage="1"/>
  </sheetPr>
  <dimension ref="A1:R1006"/>
  <sheetViews>
    <sheetView topLeftCell="A40" zoomScaleNormal="100" workbookViewId="0">
      <selection activeCell="N59" sqref="N59:P5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44712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4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59"/>
      <c r="B35" s="14"/>
      <c r="C35" s="50"/>
      <c r="D35" s="6"/>
      <c r="E35" s="6"/>
      <c r="F35" s="6"/>
      <c r="G35" s="6"/>
      <c r="H35" s="6"/>
      <c r="I35" s="6"/>
      <c r="J35" s="44"/>
      <c r="K35" s="19"/>
      <c r="L35" s="30"/>
      <c r="M35" s="58"/>
      <c r="N35" s="19"/>
      <c r="O35" s="30"/>
      <c r="P35" s="19"/>
    </row>
    <row r="36" spans="1:16" ht="14.25" customHeight="1" x14ac:dyDescent="0.35">
      <c r="A36" s="59"/>
      <c r="B36" s="14"/>
      <c r="C36" s="57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59"/>
      <c r="B37" s="14"/>
      <c r="C37" s="57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59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98555</v>
      </c>
      <c r="K56" s="27"/>
      <c r="L56" s="27"/>
      <c r="M56" s="54">
        <f>SUM(M23:M55)</f>
        <v>117731</v>
      </c>
      <c r="N56" s="27"/>
      <c r="O56" s="28"/>
      <c r="P56" s="49">
        <f>P22+J56-M56</f>
        <v>55160.600000000006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110</v>
      </c>
      <c r="H59" s="93"/>
      <c r="I59" s="93" t="s">
        <v>112</v>
      </c>
      <c r="J59" s="93"/>
      <c r="K59" s="93" t="s">
        <v>113</v>
      </c>
      <c r="L59" s="93"/>
      <c r="M59" s="93"/>
      <c r="N59" s="93" t="s">
        <v>123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29465</v>
      </c>
      <c r="H60" s="100"/>
      <c r="I60" s="100">
        <v>11160</v>
      </c>
      <c r="J60" s="100"/>
      <c r="K60" s="100">
        <v>14715</v>
      </c>
      <c r="L60" s="100"/>
      <c r="M60" s="100"/>
      <c r="N60" s="100">
        <v>0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BACD-909B-4529-BED4-CE78AFD9E077}">
  <sheetPr>
    <pageSetUpPr fitToPage="1"/>
  </sheetPr>
  <dimension ref="A1:R1006"/>
  <sheetViews>
    <sheetView topLeftCell="A43" zoomScaleNormal="100" workbookViewId="0">
      <selection activeCell="N59" sqref="N59:P5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44742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7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41">
        <v>44721</v>
      </c>
      <c r="B35" s="14"/>
      <c r="C35" s="50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58"/>
      <c r="N35" s="19"/>
      <c r="O35" s="30"/>
      <c r="P35" s="19">
        <f t="shared" si="0"/>
        <v>67850.600000000006</v>
      </c>
    </row>
    <row r="36" spans="1:16" ht="14.25" customHeight="1" x14ac:dyDescent="0.35">
      <c r="A36" s="53">
        <v>44739</v>
      </c>
      <c r="B36" s="14"/>
      <c r="C36" s="57" t="s">
        <v>62</v>
      </c>
      <c r="D36" s="6"/>
      <c r="E36" s="6" t="s">
        <v>120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53">
        <v>44741</v>
      </c>
      <c r="B37" s="14"/>
      <c r="C37" s="57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68"/>
      <c r="B38" s="14"/>
      <c r="C38" s="50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59"/>
      <c r="B39" s="14"/>
      <c r="C39" s="57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129760</v>
      </c>
      <c r="K56" s="27"/>
      <c r="L56" s="27"/>
      <c r="M56" s="54">
        <f>SUM(M23:M55)</f>
        <v>147196</v>
      </c>
      <c r="N56" s="27"/>
      <c r="O56" s="28"/>
      <c r="P56" s="49">
        <f>P22+J56-M56</f>
        <v>56900.600000000006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110</v>
      </c>
      <c r="H59" s="93"/>
      <c r="I59" s="93" t="s">
        <v>112</v>
      </c>
      <c r="J59" s="93"/>
      <c r="K59" s="93" t="s">
        <v>113</v>
      </c>
      <c r="L59" s="93"/>
      <c r="M59" s="93"/>
      <c r="N59" s="93" t="s">
        <v>123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11160</v>
      </c>
      <c r="J60" s="100"/>
      <c r="K60" s="100">
        <v>14715</v>
      </c>
      <c r="L60" s="100"/>
      <c r="M60" s="100"/>
      <c r="N60" s="100">
        <v>31205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A423-EC92-4886-ADDE-5772DE287030}">
  <sheetPr>
    <pageSetUpPr fitToPage="1"/>
  </sheetPr>
  <dimension ref="A1:R1006"/>
  <sheetViews>
    <sheetView topLeftCell="A43" zoomScaleNormal="100" workbookViewId="0">
      <selection activeCell="Q39" sqref="Q3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44773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39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41">
        <v>44721</v>
      </c>
      <c r="B35" s="14"/>
      <c r="C35" s="50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58"/>
      <c r="N35" s="19"/>
      <c r="O35" s="30"/>
      <c r="P35" s="19">
        <f t="shared" si="0"/>
        <v>67850.600000000006</v>
      </c>
    </row>
    <row r="36" spans="1:16" ht="14.25" customHeight="1" x14ac:dyDescent="0.35">
      <c r="A36" s="53">
        <v>44739</v>
      </c>
      <c r="B36" s="14"/>
      <c r="C36" s="57" t="s">
        <v>62</v>
      </c>
      <c r="D36" s="6"/>
      <c r="E36" s="6" t="s">
        <v>120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53">
        <v>44741</v>
      </c>
      <c r="B37" s="14"/>
      <c r="C37" s="57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68">
        <v>44767</v>
      </c>
      <c r="B38" s="14"/>
      <c r="C38" s="50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59">
        <v>44768</v>
      </c>
      <c r="B39" s="14"/>
      <c r="C39" s="57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59"/>
      <c r="B40" s="14"/>
      <c r="C40" s="50"/>
      <c r="D40" s="6"/>
      <c r="E40" s="37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60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143205</v>
      </c>
      <c r="K56" s="27"/>
      <c r="L56" s="27"/>
      <c r="M56" s="54">
        <f>SUM(M23:M55)</f>
        <v>158356</v>
      </c>
      <c r="N56" s="27"/>
      <c r="O56" s="28"/>
      <c r="P56" s="49">
        <f>P22+J56-M56</f>
        <v>59185.600000000006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112</v>
      </c>
      <c r="H59" s="93"/>
      <c r="I59" s="93" t="s">
        <v>113</v>
      </c>
      <c r="J59" s="93"/>
      <c r="K59" s="93" t="s">
        <v>123</v>
      </c>
      <c r="L59" s="93"/>
      <c r="M59" s="93"/>
      <c r="N59" s="93" t="s">
        <v>124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14715</v>
      </c>
      <c r="J60" s="100"/>
      <c r="K60" s="100">
        <v>31205</v>
      </c>
      <c r="L60" s="100"/>
      <c r="M60" s="100"/>
      <c r="N60" s="100">
        <v>13445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2C49-0F11-4F9A-9531-EF139943725C}">
  <sheetPr>
    <pageSetUpPr fitToPage="1"/>
  </sheetPr>
  <dimension ref="A1:R1002"/>
  <sheetViews>
    <sheetView topLeftCell="A5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44104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41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41"/>
      <c r="B25" s="14"/>
      <c r="C25" s="37"/>
      <c r="D25" s="38"/>
      <c r="E25" s="6"/>
      <c r="F25" s="6"/>
      <c r="G25" s="6"/>
      <c r="H25" s="6"/>
      <c r="I25" s="6"/>
      <c r="J25" s="39"/>
      <c r="K25" s="19"/>
      <c r="L25" s="30"/>
      <c r="M25" s="18"/>
      <c r="N25" s="19"/>
      <c r="O25" s="30"/>
      <c r="P25" s="19"/>
    </row>
    <row r="26" spans="1:18" ht="14.25" customHeight="1" x14ac:dyDescent="0.35">
      <c r="A26" s="41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38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9">
        <f>SUM(J23:J24)</f>
        <v>14857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104" t="s">
        <v>13</v>
      </c>
      <c r="E54" s="104"/>
      <c r="F54" s="104"/>
      <c r="G54" s="104" t="s">
        <v>14</v>
      </c>
      <c r="H54" s="104"/>
      <c r="I54" s="104" t="s">
        <v>15</v>
      </c>
      <c r="J54" s="104"/>
      <c r="K54" s="104" t="s">
        <v>16</v>
      </c>
      <c r="L54" s="104"/>
      <c r="M54" s="104"/>
      <c r="N54" s="104" t="s">
        <v>29</v>
      </c>
      <c r="O54" s="104"/>
      <c r="P54" s="104"/>
    </row>
    <row r="55" spans="1:16" ht="14.25" customHeight="1" x14ac:dyDescent="0.35">
      <c r="A55" s="92" t="s">
        <v>36</v>
      </c>
      <c r="B55" s="92"/>
      <c r="C55" s="92"/>
      <c r="D55" s="99" t="s">
        <v>18</v>
      </c>
      <c r="E55" s="99"/>
      <c r="F55" s="99"/>
      <c r="G55" s="93" t="s">
        <v>19</v>
      </c>
      <c r="H55" s="93"/>
      <c r="I55" s="93" t="s">
        <v>20</v>
      </c>
      <c r="J55" s="93"/>
      <c r="K55" s="93" t="s">
        <v>21</v>
      </c>
      <c r="L55" s="93"/>
      <c r="M55" s="93"/>
      <c r="N55" s="93" t="s">
        <v>39</v>
      </c>
      <c r="O55" s="93"/>
      <c r="P55" s="93"/>
    </row>
    <row r="56" spans="1:16" ht="14.25" customHeight="1" x14ac:dyDescent="0.35">
      <c r="A56" s="92" t="s">
        <v>37</v>
      </c>
      <c r="B56" s="92"/>
      <c r="C56" s="92"/>
      <c r="D56" s="100">
        <v>0</v>
      </c>
      <c r="E56" s="100"/>
      <c r="F56" s="100"/>
      <c r="G56" s="100">
        <v>0</v>
      </c>
      <c r="H56" s="100"/>
      <c r="I56" s="100">
        <v>6734</v>
      </c>
      <c r="J56" s="100"/>
      <c r="K56" s="101">
        <v>8123</v>
      </c>
      <c r="L56" s="102"/>
      <c r="M56" s="103"/>
      <c r="N56" s="100">
        <v>0</v>
      </c>
      <c r="O56" s="100"/>
      <c r="P56" s="10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6DA-895B-44A7-B2EC-7ABE02E793D8}">
  <sheetPr>
    <pageSetUpPr fitToPage="1"/>
  </sheetPr>
  <dimension ref="A1:R1006"/>
  <sheetViews>
    <sheetView topLeftCell="A43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44804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53">
        <v>44571</v>
      </c>
      <c r="B23" s="14"/>
      <c r="C23" s="50" t="s">
        <v>62</v>
      </c>
      <c r="D23" s="38"/>
      <c r="E23" s="37" t="s">
        <v>102</v>
      </c>
      <c r="F23" s="6"/>
      <c r="G23" s="6"/>
      <c r="H23" s="6"/>
      <c r="I23" s="6"/>
      <c r="J23" s="39"/>
      <c r="K23" s="45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53">
        <v>44572</v>
      </c>
      <c r="B24" s="14"/>
      <c r="C24" s="37" t="s">
        <v>100</v>
      </c>
      <c r="D24" s="38"/>
      <c r="E24" s="6" t="s">
        <v>35</v>
      </c>
      <c r="F24" s="6"/>
      <c r="G24" s="6"/>
      <c r="H24" s="6"/>
      <c r="I24" s="6"/>
      <c r="J24" s="39">
        <v>15346</v>
      </c>
      <c r="K24" s="19"/>
      <c r="L24" s="30"/>
      <c r="M24" s="20"/>
      <c r="N24" s="19"/>
      <c r="O24" s="30"/>
      <c r="P24" s="19">
        <f t="shared" ref="P24:P41" si="0">P23+J24-M24</f>
        <v>53818.600000000006</v>
      </c>
    </row>
    <row r="25" spans="1:18" ht="14.25" customHeight="1" x14ac:dyDescent="0.35">
      <c r="A25" s="53">
        <v>44585</v>
      </c>
      <c r="B25" s="14"/>
      <c r="C25" s="37" t="s">
        <v>101</v>
      </c>
      <c r="D25" s="38"/>
      <c r="E25" s="6" t="s">
        <v>35</v>
      </c>
      <c r="F25" s="6"/>
      <c r="G25" s="6"/>
      <c r="H25" s="6"/>
      <c r="I25" s="6"/>
      <c r="J25" s="39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53">
        <v>44607</v>
      </c>
      <c r="B26" s="14"/>
      <c r="C26" s="37" t="s">
        <v>62</v>
      </c>
      <c r="D26" s="38"/>
      <c r="E26" s="6" t="s">
        <v>106</v>
      </c>
      <c r="F26" s="36"/>
      <c r="G26" s="6"/>
      <c r="H26" s="6"/>
      <c r="I26" s="6"/>
      <c r="J26" s="39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53">
        <v>44609</v>
      </c>
      <c r="B27" s="14"/>
      <c r="C27" s="37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53">
        <v>44628</v>
      </c>
      <c r="B28" s="14"/>
      <c r="C28" s="37" t="s">
        <v>108</v>
      </c>
      <c r="D28" s="38"/>
      <c r="E28" s="6" t="s">
        <v>35</v>
      </c>
      <c r="F28" s="36"/>
      <c r="G28" s="6"/>
      <c r="H28" s="6"/>
      <c r="I28" s="6"/>
      <c r="J28" s="39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56">
        <v>44634</v>
      </c>
      <c r="B29" s="14"/>
      <c r="C29" s="50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53">
        <v>44635</v>
      </c>
      <c r="B30" s="14"/>
      <c r="C30" s="37" t="s">
        <v>109</v>
      </c>
      <c r="D30" s="38"/>
      <c r="E30" s="6" t="s">
        <v>35</v>
      </c>
      <c r="F30" s="36"/>
      <c r="G30" s="6"/>
      <c r="H30" s="6"/>
      <c r="I30" s="6"/>
      <c r="J30" s="39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53">
        <v>44672</v>
      </c>
      <c r="B31" s="14"/>
      <c r="C31" s="50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53">
        <v>44678</v>
      </c>
      <c r="B32" s="14"/>
      <c r="C32" s="50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53">
        <v>44706</v>
      </c>
      <c r="B33" s="14"/>
      <c r="C33" s="50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53">
        <v>44706</v>
      </c>
      <c r="B34" s="14"/>
      <c r="C34" s="50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41">
        <v>44721</v>
      </c>
      <c r="B35" s="14"/>
      <c r="C35" s="50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58"/>
      <c r="N35" s="19"/>
      <c r="O35" s="30"/>
      <c r="P35" s="19">
        <f t="shared" si="0"/>
        <v>67850.600000000006</v>
      </c>
    </row>
    <row r="36" spans="1:16" ht="14.25" customHeight="1" x14ac:dyDescent="0.35">
      <c r="A36" s="53">
        <v>44739</v>
      </c>
      <c r="B36" s="14"/>
      <c r="C36" s="57" t="s">
        <v>62</v>
      </c>
      <c r="D36" s="6"/>
      <c r="E36" s="6" t="s">
        <v>120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53">
        <v>44741</v>
      </c>
      <c r="B37" s="14"/>
      <c r="C37" s="57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68">
        <v>44767</v>
      </c>
      <c r="B38" s="14"/>
      <c r="C38" s="50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59">
        <v>44768</v>
      </c>
      <c r="B39" s="14"/>
      <c r="C39" s="57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59">
        <v>44796</v>
      </c>
      <c r="B40" s="14"/>
      <c r="C40" s="50" t="s">
        <v>62</v>
      </c>
      <c r="D40" s="6"/>
      <c r="E40" s="37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60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/>
      <c r="B42" s="14"/>
      <c r="C42" s="60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7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158876</v>
      </c>
      <c r="K56" s="27"/>
      <c r="L56" s="27"/>
      <c r="M56" s="54">
        <f>SUM(M23:M55)</f>
        <v>173071</v>
      </c>
      <c r="N56" s="27"/>
      <c r="O56" s="28"/>
      <c r="P56" s="49">
        <f>P22+J56-M56</f>
        <v>60141.600000000006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113</v>
      </c>
      <c r="H59" s="93"/>
      <c r="I59" s="93" t="s">
        <v>123</v>
      </c>
      <c r="J59" s="93"/>
      <c r="K59" s="93" t="s">
        <v>124</v>
      </c>
      <c r="L59" s="93"/>
      <c r="M59" s="93"/>
      <c r="N59" s="93" t="s">
        <v>127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31205</v>
      </c>
      <c r="J60" s="100"/>
      <c r="K60" s="100">
        <v>13445</v>
      </c>
      <c r="L60" s="100"/>
      <c r="M60" s="100"/>
      <c r="N60" s="100">
        <v>15671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E1DD-64FD-46AA-954B-9990C540A196}">
  <sheetPr>
    <pageSetUpPr fitToPage="1"/>
  </sheetPr>
  <dimension ref="A1:R1006"/>
  <sheetViews>
    <sheetView topLeftCell="A43" zoomScaleNormal="100" workbookViewId="0">
      <selection activeCell="Q43" sqref="Q4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44834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43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43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4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62"/>
      <c r="B46" s="14"/>
      <c r="C46" s="57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62"/>
      <c r="B47" s="14"/>
      <c r="C47" s="60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170633.5</v>
      </c>
      <c r="K56" s="27"/>
      <c r="L56" s="27"/>
      <c r="M56" s="54">
        <f>SUM(M23:M55)</f>
        <v>204276</v>
      </c>
      <c r="N56" s="27"/>
      <c r="O56" s="28"/>
      <c r="P56" s="49">
        <f>P22+J56-M56</f>
        <v>40694.100000000006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123</v>
      </c>
      <c r="H59" s="93"/>
      <c r="I59" s="93" t="s">
        <v>124</v>
      </c>
      <c r="J59" s="93"/>
      <c r="K59" s="93" t="s">
        <v>127</v>
      </c>
      <c r="L59" s="93"/>
      <c r="M59" s="93"/>
      <c r="N59" s="93" t="s">
        <v>131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13445</v>
      </c>
      <c r="J60" s="100"/>
      <c r="K60" s="100">
        <v>15671</v>
      </c>
      <c r="L60" s="100"/>
      <c r="M60" s="100"/>
      <c r="N60" s="100">
        <v>11757.5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760B-7A5B-4768-B659-1A36739BA462}">
  <sheetPr>
    <pageSetUpPr fitToPage="1"/>
  </sheetPr>
  <dimension ref="A1:R1006"/>
  <sheetViews>
    <sheetView topLeftCell="A44" zoomScaleNormal="100" workbookViewId="0">
      <selection activeCell="N60" sqref="N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44865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47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43">
        <v>44835</v>
      </c>
      <c r="B44" s="14"/>
      <c r="C44" s="15" t="s">
        <v>133</v>
      </c>
      <c r="D44" s="6"/>
      <c r="E44" s="37" t="s">
        <v>35</v>
      </c>
      <c r="F44" s="6"/>
      <c r="G44" s="6"/>
      <c r="H44" s="6"/>
      <c r="I44" s="6"/>
      <c r="J44" s="44">
        <v>13065</v>
      </c>
      <c r="K44" s="19"/>
      <c r="L44" s="30"/>
      <c r="M44" s="30"/>
      <c r="N44" s="19"/>
      <c r="O44" s="30"/>
      <c r="P44" s="19">
        <f t="shared" si="0"/>
        <v>53759.100000000006</v>
      </c>
    </row>
    <row r="45" spans="1:16" ht="14.25" customHeight="1" x14ac:dyDescent="0.35">
      <c r="A45" s="43">
        <v>44849</v>
      </c>
      <c r="B45" s="14"/>
      <c r="C45" s="15" t="s">
        <v>134</v>
      </c>
      <c r="D45" s="6"/>
      <c r="E45" s="6" t="s">
        <v>35</v>
      </c>
      <c r="F45" s="6"/>
      <c r="G45" s="6"/>
      <c r="H45" s="6"/>
      <c r="I45" s="6"/>
      <c r="J45" s="44">
        <v>11480</v>
      </c>
      <c r="K45" s="19"/>
      <c r="L45" s="30"/>
      <c r="M45" s="30"/>
      <c r="N45" s="19"/>
      <c r="O45" s="30"/>
      <c r="P45" s="19">
        <f t="shared" si="0"/>
        <v>65239.100000000006</v>
      </c>
    </row>
    <row r="46" spans="1:16" ht="14.25" customHeight="1" x14ac:dyDescent="0.35">
      <c r="A46" s="62">
        <v>44851</v>
      </c>
      <c r="B46" s="14"/>
      <c r="C46" s="57" t="s">
        <v>135</v>
      </c>
      <c r="D46" s="6"/>
      <c r="E46" s="6" t="s">
        <v>35</v>
      </c>
      <c r="F46" s="6"/>
      <c r="G46" s="6"/>
      <c r="H46" s="6"/>
      <c r="I46" s="6"/>
      <c r="J46" s="44">
        <v>395</v>
      </c>
      <c r="K46" s="19"/>
      <c r="L46" s="30"/>
      <c r="M46" s="30"/>
      <c r="N46" s="19"/>
      <c r="O46" s="30"/>
      <c r="P46" s="19">
        <f t="shared" si="0"/>
        <v>65634.100000000006</v>
      </c>
    </row>
    <row r="47" spans="1:16" ht="14.25" customHeight="1" x14ac:dyDescent="0.35">
      <c r="A47" s="62">
        <v>44852</v>
      </c>
      <c r="B47" s="14"/>
      <c r="C47" s="60" t="s">
        <v>62</v>
      </c>
      <c r="D47" s="6"/>
      <c r="E47" s="37" t="s">
        <v>132</v>
      </c>
      <c r="F47" s="6"/>
      <c r="G47" s="6"/>
      <c r="H47" s="6"/>
      <c r="I47" s="6"/>
      <c r="J47" s="44"/>
      <c r="K47" s="19"/>
      <c r="L47" s="30"/>
      <c r="M47" s="30">
        <v>13445</v>
      </c>
      <c r="N47" s="19"/>
      <c r="O47" s="30"/>
      <c r="P47" s="19">
        <f t="shared" si="0"/>
        <v>52189.100000000006</v>
      </c>
    </row>
    <row r="48" spans="1:16" ht="14.25" customHeight="1" x14ac:dyDescent="0.35">
      <c r="A48" s="62"/>
      <c r="B48" s="14"/>
      <c r="C48" s="57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62"/>
      <c r="B49" s="14"/>
      <c r="C49" s="57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43"/>
      <c r="B50" s="14"/>
      <c r="C50" s="57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43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43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63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63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21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42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195573.5</v>
      </c>
      <c r="K56" s="27"/>
      <c r="L56" s="27"/>
      <c r="M56" s="54">
        <f>SUM(M23:M55)</f>
        <v>217721</v>
      </c>
      <c r="N56" s="27"/>
      <c r="O56" s="28"/>
      <c r="P56" s="49">
        <f>P22+J56-M56</f>
        <v>52189.099999999977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127</v>
      </c>
      <c r="H59" s="93"/>
      <c r="I59" s="93" t="s">
        <v>131</v>
      </c>
      <c r="J59" s="93"/>
      <c r="K59" s="93" t="s">
        <v>136</v>
      </c>
      <c r="L59" s="93"/>
      <c r="M59" s="93"/>
      <c r="N59" s="93" t="s">
        <v>145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15671</v>
      </c>
      <c r="H60" s="100"/>
      <c r="I60" s="100">
        <v>11757.5</v>
      </c>
      <c r="J60" s="100"/>
      <c r="K60" s="100">
        <v>24940</v>
      </c>
      <c r="L60" s="100"/>
      <c r="M60" s="100"/>
      <c r="N60" s="100">
        <v>0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C313-993A-4C6F-AF0A-C4ECC3F050A3}">
  <sheetPr>
    <pageSetUpPr fitToPage="1"/>
  </sheetPr>
  <dimension ref="A1:R1006"/>
  <sheetViews>
    <sheetView topLeftCell="A41" zoomScaleNormal="100" workbookViewId="0">
      <selection activeCell="R60" sqref="R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44895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50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74">
        <v>44835</v>
      </c>
      <c r="B44" s="14"/>
      <c r="C44" s="15" t="s">
        <v>133</v>
      </c>
      <c r="D44" s="6"/>
      <c r="E44" s="37" t="s">
        <v>35</v>
      </c>
      <c r="F44" s="6"/>
      <c r="G44" s="6"/>
      <c r="H44" s="6"/>
      <c r="I44" s="6"/>
      <c r="J44" s="44">
        <v>13065</v>
      </c>
      <c r="K44" s="19"/>
      <c r="L44" s="30"/>
      <c r="M44" s="30"/>
      <c r="N44" s="19"/>
      <c r="O44" s="30"/>
      <c r="P44" s="19">
        <f t="shared" si="0"/>
        <v>53759.100000000006</v>
      </c>
    </row>
    <row r="45" spans="1:16" ht="14.25" customHeight="1" x14ac:dyDescent="0.35">
      <c r="A45" s="74">
        <v>44849</v>
      </c>
      <c r="B45" s="14"/>
      <c r="C45" s="15" t="s">
        <v>134</v>
      </c>
      <c r="D45" s="6"/>
      <c r="E45" s="6" t="s">
        <v>35</v>
      </c>
      <c r="F45" s="6"/>
      <c r="G45" s="6"/>
      <c r="H45" s="6"/>
      <c r="I45" s="6"/>
      <c r="J45" s="44">
        <v>11480</v>
      </c>
      <c r="K45" s="19"/>
      <c r="L45" s="30"/>
      <c r="M45" s="30"/>
      <c r="N45" s="19"/>
      <c r="O45" s="30"/>
      <c r="P45" s="19">
        <f t="shared" si="0"/>
        <v>65239.100000000006</v>
      </c>
    </row>
    <row r="46" spans="1:16" ht="14.25" customHeight="1" x14ac:dyDescent="0.35">
      <c r="A46" s="75">
        <v>44851</v>
      </c>
      <c r="B46" s="14"/>
      <c r="C46" s="73" t="s">
        <v>135</v>
      </c>
      <c r="D46" s="6"/>
      <c r="E46" s="6" t="s">
        <v>35</v>
      </c>
      <c r="F46" s="6"/>
      <c r="G46" s="6"/>
      <c r="H46" s="6"/>
      <c r="I46" s="6"/>
      <c r="J46" s="44">
        <v>395</v>
      </c>
      <c r="K46" s="19"/>
      <c r="L46" s="30"/>
      <c r="M46" s="30"/>
      <c r="N46" s="19"/>
      <c r="O46" s="30"/>
      <c r="P46" s="19">
        <f t="shared" si="0"/>
        <v>65634.100000000006</v>
      </c>
    </row>
    <row r="47" spans="1:16" ht="14.25" customHeight="1" x14ac:dyDescent="0.35">
      <c r="A47" s="75">
        <v>44852</v>
      </c>
      <c r="B47" s="14"/>
      <c r="C47" s="73" t="s">
        <v>62</v>
      </c>
      <c r="D47" s="6"/>
      <c r="E47" s="37" t="s">
        <v>132</v>
      </c>
      <c r="F47" s="6"/>
      <c r="G47" s="6"/>
      <c r="H47" s="6"/>
      <c r="I47" s="6"/>
      <c r="J47" s="44"/>
      <c r="K47" s="19"/>
      <c r="L47" s="30"/>
      <c r="M47" s="30">
        <v>13445</v>
      </c>
      <c r="N47" s="19"/>
      <c r="O47" s="30"/>
      <c r="P47" s="19">
        <f t="shared" si="0"/>
        <v>52189.100000000006</v>
      </c>
    </row>
    <row r="48" spans="1:16" ht="14.25" customHeight="1" x14ac:dyDescent="0.35">
      <c r="A48" s="75">
        <v>44866</v>
      </c>
      <c r="B48" s="14"/>
      <c r="C48" s="73" t="s">
        <v>138</v>
      </c>
      <c r="D48" s="6"/>
      <c r="E48" s="6" t="s">
        <v>35</v>
      </c>
      <c r="F48" s="6"/>
      <c r="G48" s="6"/>
      <c r="H48" s="6"/>
      <c r="I48" s="6"/>
      <c r="J48" s="44">
        <v>11260</v>
      </c>
      <c r="K48" s="19"/>
      <c r="L48" s="30"/>
      <c r="M48" s="30"/>
      <c r="N48" s="19"/>
      <c r="O48" s="30"/>
      <c r="P48" s="19">
        <f t="shared" si="0"/>
        <v>63449.100000000006</v>
      </c>
    </row>
    <row r="49" spans="1:16" ht="14.25" customHeight="1" x14ac:dyDescent="0.35">
      <c r="A49" s="75">
        <v>44890</v>
      </c>
      <c r="B49" s="14"/>
      <c r="C49" s="73" t="s">
        <v>62</v>
      </c>
      <c r="D49" s="6"/>
      <c r="E49" s="6" t="s">
        <v>140</v>
      </c>
      <c r="F49" s="6"/>
      <c r="G49" s="6"/>
      <c r="H49" s="6"/>
      <c r="I49" s="6"/>
      <c r="J49" s="44"/>
      <c r="K49" s="19"/>
      <c r="L49" s="30"/>
      <c r="M49" s="30">
        <v>15671</v>
      </c>
      <c r="N49" s="19"/>
      <c r="O49" s="30"/>
      <c r="P49" s="19">
        <f t="shared" si="0"/>
        <v>47778.100000000006</v>
      </c>
    </row>
    <row r="50" spans="1:16" ht="14.25" customHeight="1" x14ac:dyDescent="0.35">
      <c r="A50" s="74">
        <v>44894</v>
      </c>
      <c r="B50" s="14"/>
      <c r="C50" s="73" t="s">
        <v>139</v>
      </c>
      <c r="D50" s="6"/>
      <c r="E50" s="6" t="s">
        <v>35</v>
      </c>
      <c r="F50" s="6"/>
      <c r="G50" s="6"/>
      <c r="H50" s="6"/>
      <c r="I50" s="6"/>
      <c r="J50" s="44">
        <v>11410.5</v>
      </c>
      <c r="K50" s="19"/>
      <c r="L50" s="30"/>
      <c r="M50" s="30"/>
      <c r="N50" s="19"/>
      <c r="O50" s="30"/>
      <c r="P50" s="19">
        <f t="shared" si="0"/>
        <v>59188.600000000006</v>
      </c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60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218244</v>
      </c>
      <c r="K56" s="27"/>
      <c r="L56" s="27"/>
      <c r="M56" s="54">
        <f>SUM(M23:M55)</f>
        <v>233392</v>
      </c>
      <c r="N56" s="27"/>
      <c r="O56" s="28"/>
      <c r="P56" s="49">
        <f>P22+J56-M56</f>
        <v>59188.599999999977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131</v>
      </c>
      <c r="H59" s="93"/>
      <c r="I59" s="93" t="s">
        <v>136</v>
      </c>
      <c r="J59" s="93"/>
      <c r="K59" s="93" t="s">
        <v>145</v>
      </c>
      <c r="L59" s="93"/>
      <c r="M59" s="93"/>
      <c r="N59" s="93" t="s">
        <v>137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11757.5</v>
      </c>
      <c r="H60" s="100"/>
      <c r="I60" s="100">
        <v>24940</v>
      </c>
      <c r="J60" s="100"/>
      <c r="K60" s="100">
        <v>22670.5</v>
      </c>
      <c r="L60" s="100"/>
      <c r="M60" s="100"/>
      <c r="N60" s="100">
        <v>0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BD92-A07B-41E4-90C4-BA4A4016F41C}">
  <sheetPr>
    <pageSetUpPr fitToPage="1"/>
  </sheetPr>
  <dimension ref="A1:R1006"/>
  <sheetViews>
    <sheetView topLeftCell="A16" zoomScaleNormal="100" workbookViewId="0">
      <selection activeCell="Q55" sqref="Q5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44926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44"/>
      <c r="K22" s="19"/>
      <c r="L22" s="30"/>
      <c r="M22" s="30"/>
      <c r="N22" s="19"/>
      <c r="O22" s="30"/>
      <c r="P22" s="67">
        <v>74336.600000000006</v>
      </c>
    </row>
    <row r="23" spans="1:18" ht="14.25" customHeight="1" x14ac:dyDescent="0.35">
      <c r="A23" s="43">
        <v>44571</v>
      </c>
      <c r="B23" s="14"/>
      <c r="C23" s="69" t="s">
        <v>62</v>
      </c>
      <c r="D23" s="38"/>
      <c r="E23" s="36" t="s">
        <v>102</v>
      </c>
      <c r="F23" s="6"/>
      <c r="G23" s="6"/>
      <c r="H23" s="6"/>
      <c r="I23" s="6"/>
      <c r="J23" s="70"/>
      <c r="K23" s="19"/>
      <c r="L23" s="30"/>
      <c r="M23" s="18">
        <v>35864</v>
      </c>
      <c r="N23" s="19"/>
      <c r="O23" s="30"/>
      <c r="P23" s="19">
        <f>P22+J23-M23</f>
        <v>38472.600000000006</v>
      </c>
    </row>
    <row r="24" spans="1:18" ht="14.25" customHeight="1" x14ac:dyDescent="0.35">
      <c r="A24" s="43">
        <v>44572</v>
      </c>
      <c r="B24" s="14"/>
      <c r="C24" s="36" t="s">
        <v>100</v>
      </c>
      <c r="D24" s="38"/>
      <c r="E24" s="6" t="s">
        <v>35</v>
      </c>
      <c r="F24" s="6"/>
      <c r="G24" s="6"/>
      <c r="H24" s="6"/>
      <c r="I24" s="6"/>
      <c r="J24" s="70">
        <v>15346</v>
      </c>
      <c r="K24" s="19"/>
      <c r="L24" s="30"/>
      <c r="M24" s="20"/>
      <c r="N24" s="19"/>
      <c r="O24" s="30"/>
      <c r="P24" s="19">
        <f t="shared" ref="P24:P52" si="0">P23+J24-M24</f>
        <v>53818.600000000006</v>
      </c>
    </row>
    <row r="25" spans="1:18" ht="14.25" customHeight="1" x14ac:dyDescent="0.35">
      <c r="A25" s="43">
        <v>44585</v>
      </c>
      <c r="B25" s="14"/>
      <c r="C25" s="36" t="s">
        <v>101</v>
      </c>
      <c r="D25" s="38"/>
      <c r="E25" s="6" t="s">
        <v>35</v>
      </c>
      <c r="F25" s="6"/>
      <c r="G25" s="6"/>
      <c r="H25" s="6"/>
      <c r="I25" s="6"/>
      <c r="J25" s="70">
        <v>13474</v>
      </c>
      <c r="K25" s="19"/>
      <c r="L25" s="30"/>
      <c r="M25" s="18"/>
      <c r="N25" s="19"/>
      <c r="O25" s="30"/>
      <c r="P25" s="19">
        <f t="shared" si="0"/>
        <v>67292.600000000006</v>
      </c>
    </row>
    <row r="26" spans="1:18" ht="14.25" customHeight="1" x14ac:dyDescent="0.35">
      <c r="A26" s="43">
        <v>44607</v>
      </c>
      <c r="B26" s="14"/>
      <c r="C26" s="36" t="s">
        <v>62</v>
      </c>
      <c r="D26" s="38"/>
      <c r="E26" s="6" t="s">
        <v>106</v>
      </c>
      <c r="F26" s="36"/>
      <c r="G26" s="6"/>
      <c r="H26" s="6"/>
      <c r="I26" s="6"/>
      <c r="J26" s="70"/>
      <c r="K26" s="19"/>
      <c r="L26" s="30"/>
      <c r="M26" s="30">
        <v>16388</v>
      </c>
      <c r="N26" s="19"/>
      <c r="O26" s="30"/>
      <c r="P26" s="19">
        <f t="shared" si="0"/>
        <v>50904.600000000006</v>
      </c>
    </row>
    <row r="27" spans="1:18" ht="14.25" customHeight="1" x14ac:dyDescent="0.35">
      <c r="A27" s="43">
        <v>44609</v>
      </c>
      <c r="B27" s="14"/>
      <c r="C27" s="36" t="s">
        <v>105</v>
      </c>
      <c r="D27" s="38"/>
      <c r="E27" s="6" t="s">
        <v>35</v>
      </c>
      <c r="F27" s="6"/>
      <c r="G27" s="6"/>
      <c r="H27" s="6"/>
      <c r="I27" s="6"/>
      <c r="J27" s="44">
        <v>14395</v>
      </c>
      <c r="K27" s="19"/>
      <c r="L27" s="30"/>
      <c r="M27" s="30"/>
      <c r="N27" s="19"/>
      <c r="O27" s="30"/>
      <c r="P27" s="19">
        <f t="shared" si="0"/>
        <v>65299.600000000006</v>
      </c>
    </row>
    <row r="28" spans="1:18" ht="14.25" customHeight="1" x14ac:dyDescent="0.35">
      <c r="A28" s="43">
        <v>44628</v>
      </c>
      <c r="B28" s="14"/>
      <c r="C28" s="36" t="s">
        <v>108</v>
      </c>
      <c r="D28" s="38"/>
      <c r="E28" s="6" t="s">
        <v>35</v>
      </c>
      <c r="F28" s="36"/>
      <c r="G28" s="6"/>
      <c r="H28" s="6"/>
      <c r="I28" s="6"/>
      <c r="J28" s="70">
        <v>15280</v>
      </c>
      <c r="K28" s="19"/>
      <c r="L28" s="30"/>
      <c r="M28" s="30"/>
      <c r="N28" s="19"/>
      <c r="O28" s="30"/>
      <c r="P28" s="19">
        <f t="shared" si="0"/>
        <v>80579.600000000006</v>
      </c>
    </row>
    <row r="29" spans="1:18" ht="14.25" customHeight="1" x14ac:dyDescent="0.35">
      <c r="A29" s="43">
        <v>44634</v>
      </c>
      <c r="B29" s="14"/>
      <c r="C29" s="69" t="s">
        <v>62</v>
      </c>
      <c r="D29" s="38"/>
      <c r="E29" s="6" t="s">
        <v>107</v>
      </c>
      <c r="F29" s="6"/>
      <c r="G29" s="6"/>
      <c r="H29" s="6"/>
      <c r="I29" s="6"/>
      <c r="J29" s="44"/>
      <c r="K29" s="19"/>
      <c r="L29" s="30"/>
      <c r="M29" s="30">
        <v>22264</v>
      </c>
      <c r="N29" s="19"/>
      <c r="O29" s="30"/>
      <c r="P29" s="19">
        <f t="shared" si="0"/>
        <v>58315.600000000006</v>
      </c>
    </row>
    <row r="30" spans="1:18" ht="14.25" customHeight="1" x14ac:dyDescent="0.35">
      <c r="A30" s="43">
        <v>44635</v>
      </c>
      <c r="B30" s="14"/>
      <c r="C30" s="36" t="s">
        <v>109</v>
      </c>
      <c r="D30" s="38"/>
      <c r="E30" s="6" t="s">
        <v>35</v>
      </c>
      <c r="F30" s="36"/>
      <c r="G30" s="6"/>
      <c r="H30" s="6"/>
      <c r="I30" s="6"/>
      <c r="J30" s="70">
        <v>14185</v>
      </c>
      <c r="K30" s="19"/>
      <c r="L30" s="30"/>
      <c r="M30" s="30"/>
      <c r="N30" s="19"/>
      <c r="O30" s="30"/>
      <c r="P30" s="19">
        <f t="shared" si="0"/>
        <v>72500.600000000006</v>
      </c>
    </row>
    <row r="31" spans="1:18" ht="14.25" customHeight="1" x14ac:dyDescent="0.35">
      <c r="A31" s="43">
        <v>44672</v>
      </c>
      <c r="B31" s="14"/>
      <c r="C31" s="69" t="s">
        <v>62</v>
      </c>
      <c r="D31" s="38"/>
      <c r="E31" s="6" t="s">
        <v>114</v>
      </c>
      <c r="F31" s="6"/>
      <c r="G31" s="6"/>
      <c r="H31" s="6"/>
      <c r="I31" s="6"/>
      <c r="J31" s="52"/>
      <c r="K31" s="19"/>
      <c r="L31" s="30"/>
      <c r="M31" s="30">
        <v>28820</v>
      </c>
      <c r="N31" s="19"/>
      <c r="O31" s="30"/>
      <c r="P31" s="19">
        <f t="shared" si="0"/>
        <v>43680.600000000006</v>
      </c>
    </row>
    <row r="32" spans="1:18" ht="14.25" customHeight="1" x14ac:dyDescent="0.35">
      <c r="A32" s="43">
        <v>44678</v>
      </c>
      <c r="B32" s="14"/>
      <c r="C32" s="69" t="s">
        <v>115</v>
      </c>
      <c r="D32" s="38"/>
      <c r="E32" s="6" t="s">
        <v>35</v>
      </c>
      <c r="F32" s="6"/>
      <c r="G32" s="6"/>
      <c r="H32" s="6"/>
      <c r="I32" s="6"/>
      <c r="J32" s="52">
        <v>11160</v>
      </c>
      <c r="K32" s="19"/>
      <c r="L32" s="30"/>
      <c r="M32" s="30"/>
      <c r="N32" s="19"/>
      <c r="O32" s="30"/>
      <c r="P32" s="19">
        <f t="shared" si="0"/>
        <v>54840.600000000006</v>
      </c>
    </row>
    <row r="33" spans="1:16" ht="14.25" customHeight="1" x14ac:dyDescent="0.35">
      <c r="A33" s="43">
        <v>44706</v>
      </c>
      <c r="B33" s="14"/>
      <c r="C33" s="69" t="s">
        <v>116</v>
      </c>
      <c r="D33" s="38"/>
      <c r="E33" s="6" t="s">
        <v>35</v>
      </c>
      <c r="F33" s="6"/>
      <c r="G33" s="6"/>
      <c r="H33" s="6"/>
      <c r="I33" s="6"/>
      <c r="J33" s="44">
        <v>14715</v>
      </c>
      <c r="K33" s="19"/>
      <c r="L33" s="30"/>
      <c r="M33" s="30"/>
      <c r="N33" s="19"/>
      <c r="O33" s="30"/>
      <c r="P33" s="19">
        <f t="shared" si="0"/>
        <v>69555.600000000006</v>
      </c>
    </row>
    <row r="34" spans="1:16" ht="14.25" customHeight="1" x14ac:dyDescent="0.35">
      <c r="A34" s="43">
        <v>44706</v>
      </c>
      <c r="B34" s="14"/>
      <c r="C34" s="69" t="s">
        <v>62</v>
      </c>
      <c r="D34" s="38"/>
      <c r="E34" s="6" t="s">
        <v>117</v>
      </c>
      <c r="F34" s="6"/>
      <c r="G34" s="6"/>
      <c r="H34" s="6"/>
      <c r="I34" s="6"/>
      <c r="J34" s="44"/>
      <c r="K34" s="19"/>
      <c r="L34" s="30"/>
      <c r="M34" s="30">
        <v>14395</v>
      </c>
      <c r="N34" s="19"/>
      <c r="O34" s="30"/>
      <c r="P34" s="19">
        <f t="shared" si="0"/>
        <v>55160.600000000006</v>
      </c>
    </row>
    <row r="35" spans="1:16" ht="14.25" customHeight="1" x14ac:dyDescent="0.35">
      <c r="A35" s="71">
        <v>44721</v>
      </c>
      <c r="B35" s="14"/>
      <c r="C35" s="69" t="s">
        <v>119</v>
      </c>
      <c r="D35" s="6"/>
      <c r="E35" s="6" t="s">
        <v>35</v>
      </c>
      <c r="F35" s="6"/>
      <c r="G35" s="6"/>
      <c r="H35" s="6"/>
      <c r="I35" s="6"/>
      <c r="J35" s="44">
        <v>12690</v>
      </c>
      <c r="K35" s="19"/>
      <c r="L35" s="30"/>
      <c r="M35" s="72"/>
      <c r="N35" s="19"/>
      <c r="O35" s="30"/>
      <c r="P35" s="19">
        <f t="shared" si="0"/>
        <v>67850.600000000006</v>
      </c>
    </row>
    <row r="36" spans="1:16" ht="14.25" customHeight="1" x14ac:dyDescent="0.35">
      <c r="A36" s="43">
        <v>44739</v>
      </c>
      <c r="B36" s="14"/>
      <c r="C36" s="51" t="s">
        <v>62</v>
      </c>
      <c r="D36" s="6"/>
      <c r="E36" s="6" t="s">
        <v>129</v>
      </c>
      <c r="F36" s="6"/>
      <c r="G36" s="6"/>
      <c r="H36" s="6"/>
      <c r="I36" s="6"/>
      <c r="J36" s="44"/>
      <c r="K36" s="19"/>
      <c r="L36" s="30"/>
      <c r="M36" s="30">
        <v>29465</v>
      </c>
      <c r="N36" s="19"/>
      <c r="O36" s="30"/>
      <c r="P36" s="19">
        <f t="shared" si="0"/>
        <v>38385.600000000006</v>
      </c>
    </row>
    <row r="37" spans="1:16" ht="14.25" customHeight="1" x14ac:dyDescent="0.35">
      <c r="A37" s="43">
        <v>44741</v>
      </c>
      <c r="B37" s="14"/>
      <c r="C37" s="51" t="s">
        <v>118</v>
      </c>
      <c r="D37" s="6"/>
      <c r="E37" s="6" t="s">
        <v>35</v>
      </c>
      <c r="F37" s="6"/>
      <c r="G37" s="6"/>
      <c r="H37" s="6"/>
      <c r="I37" s="6"/>
      <c r="J37" s="44">
        <v>18515</v>
      </c>
      <c r="K37" s="19"/>
      <c r="L37" s="30"/>
      <c r="M37" s="30"/>
      <c r="N37" s="19"/>
      <c r="O37" s="30"/>
      <c r="P37" s="19">
        <f t="shared" si="0"/>
        <v>56900.600000000006</v>
      </c>
    </row>
    <row r="38" spans="1:16" ht="14.25" customHeight="1" x14ac:dyDescent="0.35">
      <c r="A38" s="43">
        <v>44767</v>
      </c>
      <c r="B38" s="14"/>
      <c r="C38" s="69" t="s">
        <v>62</v>
      </c>
      <c r="D38" s="6"/>
      <c r="E38" s="6" t="s">
        <v>122</v>
      </c>
      <c r="F38" s="6"/>
      <c r="G38" s="6"/>
      <c r="H38" s="6"/>
      <c r="I38" s="6"/>
      <c r="J38" s="44"/>
      <c r="K38" s="19"/>
      <c r="L38" s="30"/>
      <c r="M38" s="30">
        <v>11160</v>
      </c>
      <c r="N38" s="19"/>
      <c r="O38" s="30"/>
      <c r="P38" s="19">
        <f t="shared" si="0"/>
        <v>45740.600000000006</v>
      </c>
    </row>
    <row r="39" spans="1:16" ht="13.5" customHeight="1" x14ac:dyDescent="0.35">
      <c r="A39" s="71">
        <v>44768</v>
      </c>
      <c r="B39" s="14"/>
      <c r="C39" s="51" t="s">
        <v>121</v>
      </c>
      <c r="D39" s="6"/>
      <c r="E39" s="6" t="s">
        <v>35</v>
      </c>
      <c r="F39" s="6"/>
      <c r="G39" s="6"/>
      <c r="H39" s="6"/>
      <c r="I39" s="6"/>
      <c r="J39" s="44">
        <v>13445</v>
      </c>
      <c r="K39" s="19"/>
      <c r="L39" s="30"/>
      <c r="M39" s="30"/>
      <c r="N39" s="19"/>
      <c r="O39" s="30"/>
      <c r="P39" s="19">
        <f t="shared" si="0"/>
        <v>59185.600000000006</v>
      </c>
    </row>
    <row r="40" spans="1:16" ht="14.25" customHeight="1" x14ac:dyDescent="0.35">
      <c r="A40" s="71">
        <v>44796</v>
      </c>
      <c r="B40" s="14"/>
      <c r="C40" s="69" t="s">
        <v>62</v>
      </c>
      <c r="D40" s="6"/>
      <c r="E40" s="36" t="s">
        <v>125</v>
      </c>
      <c r="F40" s="6"/>
      <c r="G40" s="6"/>
      <c r="H40" s="6"/>
      <c r="I40" s="6"/>
      <c r="J40" s="44"/>
      <c r="K40" s="19"/>
      <c r="L40" s="30"/>
      <c r="M40" s="30">
        <v>14715</v>
      </c>
      <c r="N40" s="19"/>
      <c r="O40" s="30"/>
      <c r="P40" s="19">
        <f t="shared" si="0"/>
        <v>44470.600000000006</v>
      </c>
    </row>
    <row r="41" spans="1:16" ht="14.25" customHeight="1" x14ac:dyDescent="0.35">
      <c r="A41" s="43">
        <v>44798</v>
      </c>
      <c r="B41" s="14"/>
      <c r="C41" s="51" t="s">
        <v>126</v>
      </c>
      <c r="D41" s="6"/>
      <c r="E41" s="6" t="s">
        <v>35</v>
      </c>
      <c r="F41" s="6"/>
      <c r="G41" s="6"/>
      <c r="H41" s="6"/>
      <c r="I41" s="6"/>
      <c r="J41" s="44">
        <v>15671</v>
      </c>
      <c r="K41" s="19"/>
      <c r="L41" s="30"/>
      <c r="M41" s="30"/>
      <c r="N41" s="19"/>
      <c r="O41" s="30"/>
      <c r="P41" s="19">
        <f t="shared" si="0"/>
        <v>60141.600000000006</v>
      </c>
    </row>
    <row r="42" spans="1:16" ht="14.25" customHeight="1" x14ac:dyDescent="0.35">
      <c r="A42" s="43">
        <v>44827</v>
      </c>
      <c r="B42" s="14"/>
      <c r="C42" s="51" t="s">
        <v>62</v>
      </c>
      <c r="D42" s="6"/>
      <c r="E42" s="6" t="s">
        <v>128</v>
      </c>
      <c r="F42" s="6"/>
      <c r="G42" s="6"/>
      <c r="H42" s="6"/>
      <c r="I42" s="6"/>
      <c r="J42" s="44"/>
      <c r="K42" s="19"/>
      <c r="L42" s="30"/>
      <c r="M42" s="30">
        <v>31205</v>
      </c>
      <c r="N42" s="19"/>
      <c r="O42" s="30"/>
      <c r="P42" s="19">
        <f t="shared" si="0"/>
        <v>28936.600000000006</v>
      </c>
    </row>
    <row r="43" spans="1:16" ht="14.25" customHeight="1" x14ac:dyDescent="0.35">
      <c r="A43" s="43">
        <v>44828</v>
      </c>
      <c r="B43" s="14"/>
      <c r="C43" s="15" t="s">
        <v>130</v>
      </c>
      <c r="D43" s="6"/>
      <c r="E43" s="36" t="s">
        <v>35</v>
      </c>
      <c r="F43" s="6"/>
      <c r="G43" s="6"/>
      <c r="H43" s="6"/>
      <c r="I43" s="6"/>
      <c r="J43" s="44">
        <v>11757.5</v>
      </c>
      <c r="K43" s="19"/>
      <c r="L43" s="30"/>
      <c r="M43" s="30"/>
      <c r="N43" s="19"/>
      <c r="O43" s="30"/>
      <c r="P43" s="19">
        <f t="shared" si="0"/>
        <v>40694.100000000006</v>
      </c>
    </row>
    <row r="44" spans="1:16" ht="14.25" customHeight="1" x14ac:dyDescent="0.35">
      <c r="A44" s="74">
        <v>44835</v>
      </c>
      <c r="B44" s="14"/>
      <c r="C44" s="15" t="s">
        <v>133</v>
      </c>
      <c r="D44" s="6"/>
      <c r="E44" s="37" t="s">
        <v>35</v>
      </c>
      <c r="F44" s="6"/>
      <c r="G44" s="6"/>
      <c r="H44" s="6"/>
      <c r="I44" s="6"/>
      <c r="J44" s="44">
        <v>13065</v>
      </c>
      <c r="K44" s="19"/>
      <c r="L44" s="30"/>
      <c r="M44" s="30"/>
      <c r="N44" s="19"/>
      <c r="O44" s="30"/>
      <c r="P44" s="19">
        <f t="shared" si="0"/>
        <v>53759.100000000006</v>
      </c>
    </row>
    <row r="45" spans="1:16" ht="14.25" customHeight="1" x14ac:dyDescent="0.35">
      <c r="A45" s="74">
        <v>44849</v>
      </c>
      <c r="B45" s="14"/>
      <c r="C45" s="15" t="s">
        <v>134</v>
      </c>
      <c r="D45" s="6"/>
      <c r="E45" s="6" t="s">
        <v>35</v>
      </c>
      <c r="F45" s="6"/>
      <c r="G45" s="6"/>
      <c r="H45" s="6"/>
      <c r="I45" s="6"/>
      <c r="J45" s="44">
        <v>11480</v>
      </c>
      <c r="K45" s="19"/>
      <c r="L45" s="30"/>
      <c r="M45" s="30"/>
      <c r="N45" s="19"/>
      <c r="O45" s="30"/>
      <c r="P45" s="19">
        <f t="shared" si="0"/>
        <v>65239.100000000006</v>
      </c>
    </row>
    <row r="46" spans="1:16" ht="14.25" customHeight="1" x14ac:dyDescent="0.35">
      <c r="A46" s="75">
        <v>44851</v>
      </c>
      <c r="B46" s="14"/>
      <c r="C46" s="73" t="s">
        <v>135</v>
      </c>
      <c r="D46" s="6"/>
      <c r="E46" s="6" t="s">
        <v>35</v>
      </c>
      <c r="F46" s="6"/>
      <c r="G46" s="6"/>
      <c r="H46" s="6"/>
      <c r="I46" s="6"/>
      <c r="J46" s="44">
        <v>395</v>
      </c>
      <c r="K46" s="19"/>
      <c r="L46" s="30"/>
      <c r="M46" s="30"/>
      <c r="N46" s="19"/>
      <c r="O46" s="30"/>
      <c r="P46" s="19">
        <f t="shared" si="0"/>
        <v>65634.100000000006</v>
      </c>
    </row>
    <row r="47" spans="1:16" ht="14.25" customHeight="1" x14ac:dyDescent="0.35">
      <c r="A47" s="75">
        <v>44852</v>
      </c>
      <c r="B47" s="14"/>
      <c r="C47" s="73" t="s">
        <v>62</v>
      </c>
      <c r="D47" s="6"/>
      <c r="E47" s="37" t="s">
        <v>132</v>
      </c>
      <c r="F47" s="6"/>
      <c r="G47" s="6"/>
      <c r="H47" s="6"/>
      <c r="I47" s="6"/>
      <c r="J47" s="44"/>
      <c r="K47" s="19"/>
      <c r="L47" s="30"/>
      <c r="M47" s="30">
        <v>13445</v>
      </c>
      <c r="N47" s="19"/>
      <c r="O47" s="30"/>
      <c r="P47" s="19">
        <f t="shared" si="0"/>
        <v>52189.100000000006</v>
      </c>
    </row>
    <row r="48" spans="1:16" ht="14.25" customHeight="1" x14ac:dyDescent="0.35">
      <c r="A48" s="75">
        <v>44866</v>
      </c>
      <c r="B48" s="14"/>
      <c r="C48" s="73" t="s">
        <v>138</v>
      </c>
      <c r="D48" s="6"/>
      <c r="E48" s="6" t="s">
        <v>35</v>
      </c>
      <c r="F48" s="6"/>
      <c r="G48" s="6"/>
      <c r="H48" s="6"/>
      <c r="I48" s="6"/>
      <c r="J48" s="44">
        <v>11260</v>
      </c>
      <c r="K48" s="19"/>
      <c r="L48" s="30"/>
      <c r="M48" s="30"/>
      <c r="N48" s="19"/>
      <c r="O48" s="30"/>
      <c r="P48" s="19">
        <f t="shared" si="0"/>
        <v>63449.100000000006</v>
      </c>
    </row>
    <row r="49" spans="1:16" ht="14.25" customHeight="1" x14ac:dyDescent="0.35">
      <c r="A49" s="75">
        <v>44890</v>
      </c>
      <c r="B49" s="14"/>
      <c r="C49" s="73" t="s">
        <v>62</v>
      </c>
      <c r="D49" s="6"/>
      <c r="E49" s="6" t="s">
        <v>140</v>
      </c>
      <c r="F49" s="6"/>
      <c r="G49" s="6"/>
      <c r="H49" s="6"/>
      <c r="I49" s="6"/>
      <c r="J49" s="44"/>
      <c r="K49" s="19"/>
      <c r="L49" s="30"/>
      <c r="M49" s="30">
        <v>15671</v>
      </c>
      <c r="N49" s="19"/>
      <c r="O49" s="30"/>
      <c r="P49" s="19">
        <f t="shared" si="0"/>
        <v>47778.100000000006</v>
      </c>
    </row>
    <row r="50" spans="1:16" ht="14.25" customHeight="1" x14ac:dyDescent="0.35">
      <c r="A50" s="74">
        <v>44894</v>
      </c>
      <c r="B50" s="14"/>
      <c r="C50" s="73" t="s">
        <v>139</v>
      </c>
      <c r="D50" s="6"/>
      <c r="E50" s="6" t="s">
        <v>35</v>
      </c>
      <c r="F50" s="6"/>
      <c r="G50" s="6"/>
      <c r="H50" s="6"/>
      <c r="I50" s="6"/>
      <c r="J50" s="44">
        <v>11410.5</v>
      </c>
      <c r="K50" s="19"/>
      <c r="L50" s="30"/>
      <c r="M50" s="30"/>
      <c r="N50" s="19"/>
      <c r="O50" s="30"/>
      <c r="P50" s="19">
        <f t="shared" si="0"/>
        <v>59188.600000000006</v>
      </c>
    </row>
    <row r="51" spans="1:16" ht="14.25" customHeight="1" x14ac:dyDescent="0.35">
      <c r="A51" s="74">
        <v>44918</v>
      </c>
      <c r="B51" s="14"/>
      <c r="C51" s="57" t="s">
        <v>62</v>
      </c>
      <c r="D51" s="6"/>
      <c r="E51" s="6" t="s">
        <v>142</v>
      </c>
      <c r="F51" s="6"/>
      <c r="G51" s="6"/>
      <c r="H51" s="6"/>
      <c r="I51" s="6"/>
      <c r="J51" s="44"/>
      <c r="K51" s="19"/>
      <c r="L51" s="30"/>
      <c r="M51" s="30">
        <v>11757.5</v>
      </c>
      <c r="N51" s="19"/>
      <c r="O51" s="30"/>
      <c r="P51" s="19">
        <f t="shared" si="0"/>
        <v>47431.100000000006</v>
      </c>
    </row>
    <row r="52" spans="1:16" ht="14.25" customHeight="1" x14ac:dyDescent="0.35">
      <c r="A52" s="74">
        <v>44922</v>
      </c>
      <c r="B52" s="14"/>
      <c r="C52" s="57" t="s">
        <v>141</v>
      </c>
      <c r="D52" s="6"/>
      <c r="E52" s="6" t="s">
        <v>35</v>
      </c>
      <c r="F52" s="6"/>
      <c r="G52" s="6"/>
      <c r="H52" s="6"/>
      <c r="I52" s="6"/>
      <c r="J52" s="44">
        <v>14227</v>
      </c>
      <c r="K52" s="19"/>
      <c r="L52" s="30"/>
      <c r="M52" s="30"/>
      <c r="N52" s="19"/>
      <c r="O52" s="30"/>
      <c r="P52" s="19">
        <f t="shared" si="0"/>
        <v>61658.100000000006</v>
      </c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232471</v>
      </c>
      <c r="K56" s="27"/>
      <c r="L56" s="27"/>
      <c r="M56" s="54">
        <f>SUM(M23:M55)</f>
        <v>245149.5</v>
      </c>
      <c r="N56" s="27"/>
      <c r="O56" s="28"/>
      <c r="P56" s="49">
        <f>P22+J56-M56</f>
        <v>61658.099999999977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131</v>
      </c>
      <c r="H59" s="93"/>
      <c r="I59" s="93" t="s">
        <v>136</v>
      </c>
      <c r="J59" s="93"/>
      <c r="K59" s="93" t="s">
        <v>145</v>
      </c>
      <c r="L59" s="93"/>
      <c r="M59" s="93"/>
      <c r="N59" s="93" t="s">
        <v>137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24940</v>
      </c>
      <c r="J60" s="100"/>
      <c r="K60" s="100">
        <v>22670.5</v>
      </c>
      <c r="L60" s="100"/>
      <c r="M60" s="100"/>
      <c r="N60" s="100">
        <v>14227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6FDD-EAE4-4551-B126-2E95734D464C}">
  <sheetPr>
    <pageSetUpPr fitToPage="1"/>
  </sheetPr>
  <dimension ref="A1:R1006"/>
  <sheetViews>
    <sheetView topLeftCell="A16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44957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25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/>
      <c r="B26" s="14"/>
      <c r="C26" s="36"/>
      <c r="D26" s="38"/>
      <c r="E26" s="6"/>
      <c r="F26" s="36"/>
      <c r="G26" s="6"/>
      <c r="H26" s="6"/>
      <c r="I26" s="6"/>
      <c r="J26" s="70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6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6"/>
      <c r="D28" s="38"/>
      <c r="E28" s="6"/>
      <c r="F28" s="36"/>
      <c r="G28" s="6"/>
      <c r="H28" s="6"/>
      <c r="I28" s="6"/>
      <c r="J28" s="70"/>
      <c r="K28" s="19"/>
      <c r="L28" s="30"/>
      <c r="M28" s="30"/>
      <c r="N28" s="19"/>
      <c r="O28" s="30"/>
      <c r="P28" s="19"/>
    </row>
    <row r="29" spans="1:18" ht="14.25" customHeight="1" x14ac:dyDescent="0.35">
      <c r="A29" s="43"/>
      <c r="B29" s="14"/>
      <c r="C29" s="69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31397</v>
      </c>
      <c r="K56" s="27"/>
      <c r="L56" s="27"/>
      <c r="M56" s="54">
        <f>SUM(M23:M55)</f>
        <v>24940</v>
      </c>
      <c r="N56" s="27"/>
      <c r="O56" s="28"/>
      <c r="P56" s="49">
        <f>P22+J56-M56</f>
        <v>68115.099999999977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136</v>
      </c>
      <c r="H59" s="93"/>
      <c r="I59" s="93" t="s">
        <v>145</v>
      </c>
      <c r="J59" s="93"/>
      <c r="K59" s="93" t="s">
        <v>146</v>
      </c>
      <c r="L59" s="93"/>
      <c r="M59" s="93"/>
      <c r="N59" s="93" t="s">
        <v>151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22670.5</v>
      </c>
      <c r="J60" s="100"/>
      <c r="K60" s="100">
        <v>14227</v>
      </c>
      <c r="L60" s="100"/>
      <c r="M60" s="100"/>
      <c r="N60" s="100">
        <v>31397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48B9-4245-494C-BF22-BD0A6A12F312}">
  <sheetPr>
    <pageSetUpPr fitToPage="1"/>
  </sheetPr>
  <dimension ref="A1:R1006"/>
  <sheetViews>
    <sheetView topLeftCell="A22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44985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27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/>
      <c r="B28" s="14"/>
      <c r="C28" s="36"/>
      <c r="D28" s="38"/>
      <c r="E28" s="6"/>
      <c r="F28" s="36"/>
      <c r="G28" s="6"/>
      <c r="H28" s="6"/>
      <c r="I28" s="6"/>
      <c r="J28" s="70"/>
      <c r="K28" s="19"/>
      <c r="L28" s="30"/>
      <c r="M28" s="30"/>
      <c r="N28" s="19"/>
      <c r="O28" s="30"/>
      <c r="P28" s="19"/>
    </row>
    <row r="29" spans="1:18" ht="14.25" customHeight="1" x14ac:dyDescent="0.35">
      <c r="A29" s="43"/>
      <c r="B29" s="14"/>
      <c r="C29" s="69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42162</v>
      </c>
      <c r="K56" s="27"/>
      <c r="L56" s="27"/>
      <c r="M56" s="54">
        <f>SUM(M23:M55)</f>
        <v>47610.5</v>
      </c>
      <c r="N56" s="27"/>
      <c r="O56" s="28"/>
      <c r="P56" s="49">
        <f>P22+J56-M56</f>
        <v>56209.599999999977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146</v>
      </c>
      <c r="H59" s="93"/>
      <c r="I59" s="93" t="s">
        <v>151</v>
      </c>
      <c r="J59" s="93"/>
      <c r="K59" s="93" t="s">
        <v>152</v>
      </c>
      <c r="L59" s="93"/>
      <c r="M59" s="93"/>
      <c r="N59" s="93" t="s">
        <v>153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14227</v>
      </c>
      <c r="H60" s="100"/>
      <c r="I60" s="100">
        <v>31397</v>
      </c>
      <c r="J60" s="100"/>
      <c r="K60" s="100">
        <v>10765</v>
      </c>
      <c r="L60" s="100"/>
      <c r="M60" s="100"/>
      <c r="N60" s="100">
        <v>0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BDE1-0A1C-4750-A23D-9E27E2E0C4B0}">
  <sheetPr>
    <pageSetUpPr fitToPage="1"/>
  </sheetPr>
  <dimension ref="A1:R1006"/>
  <sheetViews>
    <sheetView topLeftCell="A52" zoomScaleNormal="100" workbookViewId="0">
      <selection activeCell="Q56" sqref="Q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45016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29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/>
      <c r="B30" s="14"/>
      <c r="C30" s="36"/>
      <c r="D30" s="38"/>
      <c r="E30" s="6"/>
      <c r="F30" s="36"/>
      <c r="G30" s="6"/>
      <c r="H30" s="6"/>
      <c r="I30" s="6"/>
      <c r="J30" s="70"/>
      <c r="K30" s="19"/>
      <c r="L30" s="30"/>
      <c r="M30" s="30"/>
      <c r="N30" s="19"/>
      <c r="O30" s="30"/>
      <c r="P30" s="19"/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54840</v>
      </c>
      <c r="K56" s="27"/>
      <c r="L56" s="27"/>
      <c r="M56" s="54">
        <f>SUM(M23:M55)</f>
        <v>61837.5</v>
      </c>
      <c r="N56" s="27"/>
      <c r="O56" s="28"/>
      <c r="P56" s="49">
        <f>P22+J56-M56</f>
        <v>54660.599999999977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146</v>
      </c>
      <c r="H59" s="93"/>
      <c r="I59" s="93" t="s">
        <v>151</v>
      </c>
      <c r="J59" s="93"/>
      <c r="K59" s="93" t="s">
        <v>152</v>
      </c>
      <c r="L59" s="93"/>
      <c r="M59" s="93"/>
      <c r="N59" s="93" t="s">
        <v>153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0</v>
      </c>
      <c r="H60" s="100"/>
      <c r="I60" s="100">
        <v>31397</v>
      </c>
      <c r="J60" s="100"/>
      <c r="K60" s="100">
        <v>10765</v>
      </c>
      <c r="L60" s="100"/>
      <c r="M60" s="100"/>
      <c r="N60" s="100">
        <v>12678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3448-DBD3-4786-9E6B-BA3F5598BFE4}">
  <sheetPr>
    <pageSetUpPr fitToPage="1"/>
  </sheetPr>
  <dimension ref="A1:R1006"/>
  <sheetViews>
    <sheetView topLeftCell="A46" zoomScaleNormal="100" workbookViewId="0">
      <selection activeCell="N60" sqref="N60:P6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45046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0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/>
      <c r="B31" s="14"/>
      <c r="C31" s="69"/>
      <c r="D31" s="38"/>
      <c r="E31" s="6"/>
      <c r="F31" s="6"/>
      <c r="G31" s="6"/>
      <c r="H31" s="6"/>
      <c r="I31" s="6"/>
      <c r="J31" s="52"/>
      <c r="K31" s="19"/>
      <c r="L31" s="30"/>
      <c r="M31" s="30"/>
      <c r="N31" s="19"/>
      <c r="O31" s="30"/>
      <c r="P31" s="19"/>
    </row>
    <row r="32" spans="1:18" ht="14.25" customHeight="1" x14ac:dyDescent="0.35">
      <c r="A32" s="43"/>
      <c r="B32" s="14"/>
      <c r="C32" s="69"/>
      <c r="D32" s="38"/>
      <c r="E32" s="6"/>
      <c r="F32" s="6"/>
      <c r="G32" s="6"/>
      <c r="H32" s="6"/>
      <c r="I32" s="6"/>
      <c r="J32" s="52"/>
      <c r="K32" s="19"/>
      <c r="L32" s="30"/>
      <c r="M32" s="30"/>
      <c r="N32" s="19"/>
      <c r="O32" s="30"/>
      <c r="P32" s="19"/>
    </row>
    <row r="33" spans="1:16" ht="14.25" customHeight="1" x14ac:dyDescent="0.35">
      <c r="A33" s="43"/>
      <c r="B33" s="14"/>
      <c r="C33" s="69"/>
      <c r="D33" s="38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68137.5</v>
      </c>
      <c r="K56" s="27"/>
      <c r="L56" s="27"/>
      <c r="M56" s="54">
        <f>SUM(M23:M55)</f>
        <v>61837.5</v>
      </c>
      <c r="N56" s="27"/>
      <c r="O56" s="28"/>
      <c r="P56" s="49">
        <f>P22+J56-M56</f>
        <v>67958.099999999977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92" t="s">
        <v>76</v>
      </c>
      <c r="B59" s="92"/>
      <c r="C59" s="92"/>
      <c r="D59" s="93" t="s">
        <v>74</v>
      </c>
      <c r="E59" s="93"/>
      <c r="F59" s="93"/>
      <c r="G59" s="93" t="s">
        <v>151</v>
      </c>
      <c r="H59" s="93"/>
      <c r="I59" s="93" t="s">
        <v>152</v>
      </c>
      <c r="J59" s="93"/>
      <c r="K59" s="93" t="s">
        <v>153</v>
      </c>
      <c r="L59" s="93"/>
      <c r="M59" s="93"/>
      <c r="N59" s="93" t="s">
        <v>163</v>
      </c>
      <c r="O59" s="93"/>
      <c r="P59" s="93"/>
    </row>
    <row r="60" spans="1:16" ht="14.25" customHeight="1" x14ac:dyDescent="0.35">
      <c r="A60" s="92" t="s">
        <v>37</v>
      </c>
      <c r="B60" s="92"/>
      <c r="C60" s="92"/>
      <c r="D60" s="100">
        <v>-179.4</v>
      </c>
      <c r="E60" s="100"/>
      <c r="F60" s="100"/>
      <c r="G60" s="100">
        <v>31397</v>
      </c>
      <c r="H60" s="100"/>
      <c r="I60" s="100">
        <v>10765</v>
      </c>
      <c r="J60" s="100"/>
      <c r="K60" s="100">
        <v>12678</v>
      </c>
      <c r="L60" s="100"/>
      <c r="M60" s="100"/>
      <c r="N60" s="100">
        <v>13297.5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C59"/>
    <mergeCell ref="D59:F59"/>
    <mergeCell ref="G59:H59"/>
    <mergeCell ref="I59:J59"/>
    <mergeCell ref="K59:M59"/>
    <mergeCell ref="N59:P59"/>
    <mergeCell ref="A60:C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F9F-B24B-401A-9A00-744F771C0E4E}">
  <sheetPr>
    <pageSetUpPr fitToPage="1"/>
  </sheetPr>
  <dimension ref="A1:R1006"/>
  <sheetViews>
    <sheetView topLeftCell="A43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45077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3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/>
      <c r="B34" s="14"/>
      <c r="C34" s="69"/>
      <c r="D34" s="38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71"/>
      <c r="B35" s="14"/>
      <c r="C35" s="69"/>
      <c r="D35" s="6"/>
      <c r="E35" s="6"/>
      <c r="F35" s="6"/>
      <c r="G35" s="6"/>
      <c r="H35" s="6"/>
      <c r="I35" s="6"/>
      <c r="J35" s="44"/>
      <c r="K35" s="19"/>
      <c r="L35" s="30"/>
      <c r="M35" s="72"/>
      <c r="N35" s="19"/>
      <c r="O35" s="30"/>
      <c r="P35" s="19"/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79950.5</v>
      </c>
      <c r="K56" s="27"/>
      <c r="L56" s="27"/>
      <c r="M56" s="54">
        <f>SUM(M23:M55)</f>
        <v>103999.5</v>
      </c>
      <c r="N56" s="27"/>
      <c r="O56" s="28"/>
      <c r="P56" s="49">
        <f>P22+J56-M56</f>
        <v>37609.099999999977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108" t="s">
        <v>76</v>
      </c>
      <c r="B59" s="109"/>
      <c r="C59" s="81">
        <v>44439</v>
      </c>
      <c r="D59" s="93" t="s">
        <v>151</v>
      </c>
      <c r="E59" s="93"/>
      <c r="F59" s="93"/>
      <c r="G59" s="93" t="s">
        <v>152</v>
      </c>
      <c r="H59" s="93"/>
      <c r="I59" s="93" t="s">
        <v>153</v>
      </c>
      <c r="J59" s="93"/>
      <c r="K59" s="93" t="s">
        <v>162</v>
      </c>
      <c r="L59" s="93"/>
      <c r="M59" s="93"/>
      <c r="N59" s="93" t="s">
        <v>164</v>
      </c>
      <c r="O59" s="93"/>
      <c r="P59" s="93"/>
    </row>
    <row r="60" spans="1:16" ht="14.25" customHeight="1" x14ac:dyDescent="0.35">
      <c r="A60" s="108" t="s">
        <v>37</v>
      </c>
      <c r="B60" s="109"/>
      <c r="C60" s="80">
        <v>-179.4</v>
      </c>
      <c r="D60" s="100">
        <v>0</v>
      </c>
      <c r="E60" s="100"/>
      <c r="F60" s="100"/>
      <c r="G60" s="100">
        <v>0</v>
      </c>
      <c r="H60" s="100"/>
      <c r="I60" s="100">
        <v>12678</v>
      </c>
      <c r="J60" s="100"/>
      <c r="K60" s="100">
        <v>13297.5</v>
      </c>
      <c r="L60" s="100"/>
      <c r="M60" s="100"/>
      <c r="N60" s="100">
        <v>11813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D58:F58"/>
    <mergeCell ref="G58:H58"/>
    <mergeCell ref="I58:J58"/>
    <mergeCell ref="K58:M58"/>
    <mergeCell ref="N58:P58"/>
    <mergeCell ref="A9:P9"/>
    <mergeCell ref="B21:C21"/>
    <mergeCell ref="D21:I21"/>
    <mergeCell ref="J21:K21"/>
    <mergeCell ref="O21:P21"/>
    <mergeCell ref="N60:P60"/>
    <mergeCell ref="A60:B60"/>
    <mergeCell ref="D59:F59"/>
    <mergeCell ref="G59:H59"/>
    <mergeCell ref="I59:J59"/>
    <mergeCell ref="K59:M59"/>
    <mergeCell ref="D60:F60"/>
    <mergeCell ref="G60:H60"/>
    <mergeCell ref="I60:J60"/>
    <mergeCell ref="K60:M60"/>
    <mergeCell ref="N59:P59"/>
    <mergeCell ref="A59:B59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EA11-265A-4EC1-96C8-65C343733243}">
  <sheetPr>
    <pageSetUpPr fitToPage="1"/>
  </sheetPr>
  <dimension ref="A1:R1002"/>
  <sheetViews>
    <sheetView topLeftCell="A4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44135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41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41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41"/>
      <c r="B26" s="14"/>
      <c r="C26" s="37"/>
      <c r="D26" s="38"/>
      <c r="E26" s="6"/>
      <c r="F26" s="36"/>
      <c r="G26" s="6"/>
      <c r="H26" s="6"/>
      <c r="I26" s="6"/>
      <c r="J26" s="39"/>
      <c r="K26" s="19"/>
      <c r="L26" s="30"/>
      <c r="M26" s="30"/>
      <c r="N26" s="19"/>
      <c r="O26" s="30"/>
      <c r="P26" s="19"/>
    </row>
    <row r="27" spans="1:18" ht="14.25" customHeight="1" x14ac:dyDescent="0.35">
      <c r="A27" s="43"/>
      <c r="B27" s="14"/>
      <c r="C27" s="37"/>
      <c r="D27" s="38"/>
      <c r="E27" s="6"/>
      <c r="F27" s="6"/>
      <c r="G27" s="6"/>
      <c r="H27" s="6"/>
      <c r="I27" s="6"/>
      <c r="J27" s="44"/>
      <c r="K27" s="19"/>
      <c r="L27" s="30"/>
      <c r="M27" s="30"/>
      <c r="N27" s="19"/>
      <c r="O27" s="30"/>
      <c r="P27" s="19"/>
    </row>
    <row r="28" spans="1:18" ht="14.25" customHeight="1" x14ac:dyDescent="0.35">
      <c r="A28" s="43"/>
      <c r="B28" s="14"/>
      <c r="C28" s="37"/>
      <c r="D28" s="38"/>
      <c r="E28" s="6"/>
      <c r="F28" s="6"/>
      <c r="G28" s="6"/>
      <c r="H28" s="6"/>
      <c r="I28" s="6"/>
      <c r="J28" s="44"/>
      <c r="K28" s="19"/>
      <c r="L28" s="30"/>
      <c r="M28" s="30"/>
      <c r="N28" s="19"/>
      <c r="O28" s="30"/>
      <c r="P28" s="19"/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38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49">
        <f>SUM(J23:J51)</f>
        <v>22980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104" t="s">
        <v>13</v>
      </c>
      <c r="E54" s="104"/>
      <c r="F54" s="104"/>
      <c r="G54" s="104" t="s">
        <v>14</v>
      </c>
      <c r="H54" s="104"/>
      <c r="I54" s="104" t="s">
        <v>15</v>
      </c>
      <c r="J54" s="104"/>
      <c r="K54" s="104" t="s">
        <v>16</v>
      </c>
      <c r="L54" s="104"/>
      <c r="M54" s="104"/>
      <c r="N54" s="104" t="s">
        <v>29</v>
      </c>
      <c r="O54" s="104"/>
      <c r="P54" s="104"/>
    </row>
    <row r="55" spans="1:16" ht="14.25" customHeight="1" x14ac:dyDescent="0.35">
      <c r="A55" s="92" t="s">
        <v>51</v>
      </c>
      <c r="B55" s="92"/>
      <c r="C55" s="92"/>
      <c r="D55" s="99" t="s">
        <v>18</v>
      </c>
      <c r="E55" s="99"/>
      <c r="F55" s="99"/>
      <c r="G55" s="93" t="s">
        <v>19</v>
      </c>
      <c r="H55" s="93"/>
      <c r="I55" s="93" t="s">
        <v>20</v>
      </c>
      <c r="J55" s="93"/>
      <c r="K55" s="93" t="s">
        <v>21</v>
      </c>
      <c r="L55" s="93"/>
      <c r="M55" s="93"/>
      <c r="N55" s="93" t="s">
        <v>39</v>
      </c>
      <c r="O55" s="93"/>
      <c r="P55" s="93"/>
    </row>
    <row r="56" spans="1:16" ht="14.25" customHeight="1" x14ac:dyDescent="0.35">
      <c r="A56" s="92" t="s">
        <v>37</v>
      </c>
      <c r="B56" s="92"/>
      <c r="C56" s="92"/>
      <c r="D56" s="100">
        <v>0</v>
      </c>
      <c r="E56" s="100"/>
      <c r="F56" s="100"/>
      <c r="G56" s="100">
        <v>0</v>
      </c>
      <c r="H56" s="100"/>
      <c r="I56" s="100">
        <f>SUM(J23)</f>
        <v>6734</v>
      </c>
      <c r="J56" s="100"/>
      <c r="K56" s="101">
        <f>SUM(J24)</f>
        <v>8123</v>
      </c>
      <c r="L56" s="102"/>
      <c r="M56" s="103"/>
      <c r="N56" s="100">
        <f>SUM(J25)</f>
        <v>8123</v>
      </c>
      <c r="O56" s="100"/>
      <c r="P56" s="10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079A-FF2A-4B5A-9521-67FEE4C29441}">
  <sheetPr>
    <pageSetUpPr fitToPage="1"/>
  </sheetPr>
  <dimension ref="A1:R1006"/>
  <sheetViews>
    <sheetView topLeftCell="A40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45107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5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/>
      <c r="B36" s="14"/>
      <c r="C36" s="51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43"/>
      <c r="B37" s="14"/>
      <c r="C37" s="51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43"/>
      <c r="B38" s="14"/>
      <c r="C38" s="69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93407.5</v>
      </c>
      <c r="K56" s="27"/>
      <c r="L56" s="27"/>
      <c r="M56" s="54">
        <f>SUM(M23:M55)</f>
        <v>116677.5</v>
      </c>
      <c r="N56" s="27"/>
      <c r="O56" s="28"/>
      <c r="P56" s="49">
        <f>P22+J56-M56</f>
        <v>38388.099999999977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14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108" t="s">
        <v>76</v>
      </c>
      <c r="B59" s="109"/>
      <c r="C59" s="81">
        <v>44439</v>
      </c>
      <c r="D59" s="93" t="s">
        <v>151</v>
      </c>
      <c r="E59" s="93"/>
      <c r="F59" s="93"/>
      <c r="G59" s="93" t="s">
        <v>153</v>
      </c>
      <c r="H59" s="93"/>
      <c r="I59" s="93" t="s">
        <v>162</v>
      </c>
      <c r="J59" s="93"/>
      <c r="K59" s="93" t="s">
        <v>164</v>
      </c>
      <c r="L59" s="93"/>
      <c r="M59" s="93"/>
      <c r="N59" s="93" t="s">
        <v>167</v>
      </c>
      <c r="O59" s="93"/>
      <c r="P59" s="93"/>
    </row>
    <row r="60" spans="1:16" ht="14.25" customHeight="1" x14ac:dyDescent="0.35">
      <c r="A60" s="108" t="s">
        <v>37</v>
      </c>
      <c r="B60" s="109"/>
      <c r="C60" s="80">
        <v>-179.4</v>
      </c>
      <c r="D60" s="100">
        <v>0</v>
      </c>
      <c r="E60" s="100"/>
      <c r="F60" s="100"/>
      <c r="G60" s="100">
        <v>0</v>
      </c>
      <c r="H60" s="100"/>
      <c r="I60" s="100">
        <v>13297.5</v>
      </c>
      <c r="J60" s="100"/>
      <c r="K60" s="100">
        <v>11813</v>
      </c>
      <c r="L60" s="100"/>
      <c r="M60" s="100"/>
      <c r="N60" s="100">
        <v>13457</v>
      </c>
      <c r="O60" s="100"/>
      <c r="P60" s="10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B59"/>
    <mergeCell ref="D59:F59"/>
    <mergeCell ref="G59:H59"/>
    <mergeCell ref="I59:J59"/>
    <mergeCell ref="K59:M59"/>
    <mergeCell ref="N59:P59"/>
    <mergeCell ref="A60:B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DD39-D328-41F9-8FFD-E0950946B85B}">
  <sheetPr>
    <pageSetUpPr fitToPage="1"/>
  </sheetPr>
  <dimension ref="A1:R1006"/>
  <sheetViews>
    <sheetView topLeftCell="A37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45138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38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/>
      <c r="B39" s="14"/>
      <c r="C39" s="51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71"/>
      <c r="B40" s="14"/>
      <c r="C40" s="69"/>
      <c r="D40" s="6"/>
      <c r="E40" s="3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118472</v>
      </c>
      <c r="K56" s="27"/>
      <c r="L56" s="27"/>
      <c r="M56" s="54">
        <f>SUM(M23:M55)</f>
        <v>129975</v>
      </c>
      <c r="N56" s="27"/>
      <c r="O56" s="28"/>
      <c r="P56" s="49">
        <f>P22+J56-M56</f>
        <v>50155.099999999977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167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108" t="s">
        <v>76</v>
      </c>
      <c r="B59" s="109"/>
      <c r="C59" s="81">
        <v>44439</v>
      </c>
      <c r="D59" s="93" t="s">
        <v>164</v>
      </c>
      <c r="E59" s="93"/>
      <c r="F59" s="93"/>
      <c r="G59" s="114" t="s">
        <v>167</v>
      </c>
      <c r="H59" s="114"/>
      <c r="I59" s="114" t="s">
        <v>170</v>
      </c>
      <c r="J59" s="114"/>
      <c r="K59" s="115"/>
      <c r="L59" s="113"/>
      <c r="M59" s="113"/>
      <c r="N59" s="113"/>
      <c r="O59" s="113"/>
      <c r="P59" s="113"/>
    </row>
    <row r="60" spans="1:16" ht="14.25" customHeight="1" x14ac:dyDescent="0.35">
      <c r="A60" s="108" t="s">
        <v>37</v>
      </c>
      <c r="B60" s="109"/>
      <c r="C60" s="80">
        <v>-179.4</v>
      </c>
      <c r="D60" s="100">
        <v>11813</v>
      </c>
      <c r="E60" s="100"/>
      <c r="F60" s="100"/>
      <c r="G60" s="100">
        <v>13457</v>
      </c>
      <c r="H60" s="100"/>
      <c r="I60" s="111">
        <v>25064.5</v>
      </c>
      <c r="J60" s="111"/>
      <c r="K60" s="112"/>
      <c r="L60" s="110"/>
      <c r="M60" s="110"/>
      <c r="N60" s="110"/>
      <c r="O60" s="110"/>
      <c r="P60" s="11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59:P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  <mergeCell ref="A59:B59"/>
    <mergeCell ref="D59:F59"/>
    <mergeCell ref="G59:H59"/>
    <mergeCell ref="I59:J59"/>
    <mergeCell ref="K59:M59"/>
    <mergeCell ref="N60:P60"/>
    <mergeCell ref="A60:B60"/>
    <mergeCell ref="D60:F60"/>
    <mergeCell ref="G60:H60"/>
    <mergeCell ref="I60:J60"/>
    <mergeCell ref="K60:M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123F-BF13-40D4-91FE-DD72D626D9A8}">
  <sheetPr>
    <pageSetUpPr fitToPage="1"/>
  </sheetPr>
  <dimension ref="A1:R1006"/>
  <sheetViews>
    <sheetView topLeftCell="A41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45169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40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>
        <v>45140</v>
      </c>
      <c r="B39" s="14"/>
      <c r="C39" s="51" t="s">
        <v>172</v>
      </c>
      <c r="D39" s="6"/>
      <c r="E39" s="6" t="s">
        <v>35</v>
      </c>
      <c r="F39" s="6"/>
      <c r="G39" s="6"/>
      <c r="H39" s="6"/>
      <c r="I39" s="6"/>
      <c r="J39" s="44">
        <v>13533.5</v>
      </c>
      <c r="K39" s="19"/>
      <c r="L39" s="30"/>
      <c r="M39" s="30"/>
      <c r="N39" s="19"/>
      <c r="O39" s="30"/>
      <c r="P39" s="19">
        <f t="shared" si="0"/>
        <v>63688.599999999977</v>
      </c>
    </row>
    <row r="40" spans="1:16" ht="14.25" customHeight="1" x14ac:dyDescent="0.35">
      <c r="A40" s="71">
        <v>45162</v>
      </c>
      <c r="B40" s="14"/>
      <c r="C40" s="69" t="s">
        <v>62</v>
      </c>
      <c r="D40" s="6"/>
      <c r="E40" s="6" t="s">
        <v>173</v>
      </c>
      <c r="F40" s="6"/>
      <c r="G40" s="6"/>
      <c r="H40" s="6"/>
      <c r="I40" s="6"/>
      <c r="J40" s="44"/>
      <c r="K40" s="19"/>
      <c r="L40" s="30"/>
      <c r="M40" s="30">
        <v>11813</v>
      </c>
      <c r="N40" s="19"/>
      <c r="O40" s="30"/>
      <c r="P40" s="19">
        <f t="shared" si="0"/>
        <v>51875.599999999977</v>
      </c>
    </row>
    <row r="41" spans="1:16" ht="14.25" customHeight="1" x14ac:dyDescent="0.35">
      <c r="A41" s="43"/>
      <c r="B41" s="14"/>
      <c r="C41" s="51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43"/>
      <c r="B42" s="14"/>
      <c r="C42" s="51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132005.5</v>
      </c>
      <c r="K56" s="27"/>
      <c r="L56" s="27"/>
      <c r="M56" s="54">
        <f>SUM(M23:M55)</f>
        <v>141788</v>
      </c>
      <c r="N56" s="27"/>
      <c r="O56" s="28"/>
      <c r="P56" s="49">
        <f>P22+J56-M56</f>
        <v>51875.599999999977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167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108" t="s">
        <v>76</v>
      </c>
      <c r="B59" s="109"/>
      <c r="C59" s="81">
        <v>44439</v>
      </c>
      <c r="D59" s="93" t="s">
        <v>167</v>
      </c>
      <c r="E59" s="93"/>
      <c r="F59" s="93"/>
      <c r="G59" s="114" t="s">
        <v>170</v>
      </c>
      <c r="H59" s="114"/>
      <c r="I59" s="114" t="s">
        <v>174</v>
      </c>
      <c r="J59" s="114"/>
      <c r="K59" s="115"/>
      <c r="L59" s="113"/>
      <c r="M59" s="113"/>
      <c r="N59" s="113"/>
      <c r="O59" s="113"/>
      <c r="P59" s="113"/>
    </row>
    <row r="60" spans="1:16" ht="14.25" customHeight="1" x14ac:dyDescent="0.35">
      <c r="A60" s="108" t="s">
        <v>37</v>
      </c>
      <c r="B60" s="109"/>
      <c r="C60" s="80">
        <v>-179.4</v>
      </c>
      <c r="D60" s="100">
        <v>13457</v>
      </c>
      <c r="E60" s="100"/>
      <c r="F60" s="100"/>
      <c r="G60" s="111">
        <v>25064.5</v>
      </c>
      <c r="H60" s="111"/>
      <c r="I60" s="111">
        <v>13533.5</v>
      </c>
      <c r="J60" s="111"/>
      <c r="K60" s="112"/>
      <c r="L60" s="110"/>
      <c r="M60" s="110"/>
      <c r="N60" s="110"/>
      <c r="O60" s="110"/>
      <c r="P60" s="110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22">
    <mergeCell ref="N60:P60"/>
    <mergeCell ref="A59:B59"/>
    <mergeCell ref="D59:F59"/>
    <mergeCell ref="G59:H59"/>
    <mergeCell ref="I59:J59"/>
    <mergeCell ref="K59:M59"/>
    <mergeCell ref="N59:P59"/>
    <mergeCell ref="A60:B60"/>
    <mergeCell ref="D60:F60"/>
    <mergeCell ref="G60:H60"/>
    <mergeCell ref="I60:J60"/>
    <mergeCell ref="K60:M60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B0D2-5096-4B56-A1B3-D21909F01255}">
  <sheetPr>
    <pageSetUpPr fitToPage="1"/>
  </sheetPr>
  <dimension ref="A1:R1006"/>
  <sheetViews>
    <sheetView tabSelected="1" topLeftCell="A2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45199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6" t="s">
        <v>99</v>
      </c>
      <c r="F22" s="6"/>
      <c r="G22" s="6"/>
      <c r="H22" s="6"/>
      <c r="I22" s="6"/>
      <c r="J22" s="79"/>
      <c r="K22" s="19"/>
      <c r="L22" s="30"/>
      <c r="M22" s="30"/>
      <c r="N22" s="19"/>
      <c r="O22" s="30"/>
      <c r="P22" s="67">
        <v>61658.099999999977</v>
      </c>
    </row>
    <row r="23" spans="1:18" ht="14.25" customHeight="1" x14ac:dyDescent="0.35">
      <c r="A23" s="43">
        <v>44938</v>
      </c>
      <c r="B23" s="14"/>
      <c r="C23" s="69" t="s">
        <v>143</v>
      </c>
      <c r="D23" s="38"/>
      <c r="E23" s="36" t="s">
        <v>35</v>
      </c>
      <c r="F23" s="6"/>
      <c r="G23" s="6"/>
      <c r="H23" s="6"/>
      <c r="I23" s="6"/>
      <c r="J23" s="70">
        <v>14268</v>
      </c>
      <c r="K23" s="19"/>
      <c r="L23" s="30"/>
      <c r="M23" s="18"/>
      <c r="N23" s="19"/>
      <c r="O23" s="30"/>
      <c r="P23" s="19">
        <f>P22+J23-M23</f>
        <v>75926.099999999977</v>
      </c>
    </row>
    <row r="24" spans="1:18" ht="14.25" customHeight="1" x14ac:dyDescent="0.35">
      <c r="A24" s="43">
        <v>44944</v>
      </c>
      <c r="B24" s="14"/>
      <c r="C24" s="36" t="s">
        <v>144</v>
      </c>
      <c r="D24" s="38"/>
      <c r="E24" s="6" t="s">
        <v>35</v>
      </c>
      <c r="F24" s="6"/>
      <c r="G24" s="6"/>
      <c r="H24" s="6"/>
      <c r="I24" s="6"/>
      <c r="J24" s="70">
        <v>17129</v>
      </c>
      <c r="K24" s="19"/>
      <c r="L24" s="30"/>
      <c r="M24" s="20"/>
      <c r="N24" s="19"/>
      <c r="O24" s="30"/>
      <c r="P24" s="19">
        <f t="shared" ref="P24:P42" si="0">P23+J24-M24</f>
        <v>93055.099999999977</v>
      </c>
    </row>
    <row r="25" spans="1:18" ht="14.25" customHeight="1" x14ac:dyDescent="0.35">
      <c r="A25" s="43">
        <v>44945</v>
      </c>
      <c r="B25" s="14"/>
      <c r="C25" s="36" t="s">
        <v>62</v>
      </c>
      <c r="D25" s="38"/>
      <c r="E25" s="6" t="s">
        <v>147</v>
      </c>
      <c r="F25" s="6"/>
      <c r="G25" s="6"/>
      <c r="H25" s="6"/>
      <c r="I25" s="6"/>
      <c r="J25" s="70"/>
      <c r="K25" s="19"/>
      <c r="L25" s="30"/>
      <c r="M25" s="18">
        <v>24940</v>
      </c>
      <c r="N25" s="19"/>
      <c r="O25" s="30"/>
      <c r="P25" s="19">
        <f t="shared" si="0"/>
        <v>68115.099999999977</v>
      </c>
    </row>
    <row r="26" spans="1:18" ht="14.25" customHeight="1" x14ac:dyDescent="0.35">
      <c r="A26" s="43" t="s">
        <v>148</v>
      </c>
      <c r="B26" s="14"/>
      <c r="C26" t="s">
        <v>149</v>
      </c>
      <c r="D26" s="38"/>
      <c r="E26" s="6" t="s">
        <v>35</v>
      </c>
      <c r="F26" s="36"/>
      <c r="G26" s="6"/>
      <c r="H26" s="6"/>
      <c r="I26" s="6"/>
      <c r="J26" s="70">
        <v>10765</v>
      </c>
      <c r="K26" s="19"/>
      <c r="L26" s="30"/>
      <c r="M26" s="30"/>
      <c r="N26" s="19"/>
      <c r="O26" s="30"/>
      <c r="P26" s="19">
        <f t="shared" si="0"/>
        <v>78880.099999999977</v>
      </c>
    </row>
    <row r="27" spans="1:18" ht="14.25" customHeight="1" x14ac:dyDescent="0.35">
      <c r="A27" s="43">
        <v>44981</v>
      </c>
      <c r="B27" s="14"/>
      <c r="C27" s="36" t="s">
        <v>62</v>
      </c>
      <c r="D27" s="38"/>
      <c r="E27" s="6" t="s">
        <v>150</v>
      </c>
      <c r="F27" s="6"/>
      <c r="G27" s="6"/>
      <c r="H27" s="6"/>
      <c r="I27" s="6"/>
      <c r="J27" s="44"/>
      <c r="K27" s="19"/>
      <c r="L27" s="30"/>
      <c r="M27" s="30">
        <v>22670.5</v>
      </c>
      <c r="N27" s="19"/>
      <c r="O27" s="30"/>
      <c r="P27" s="19">
        <f t="shared" si="0"/>
        <v>56209.599999999977</v>
      </c>
    </row>
    <row r="28" spans="1:18" ht="14.25" customHeight="1" x14ac:dyDescent="0.35">
      <c r="A28" s="43" t="s">
        <v>154</v>
      </c>
      <c r="B28" s="14"/>
      <c r="C28" s="36" t="s">
        <v>155</v>
      </c>
      <c r="D28" s="38"/>
      <c r="E28" s="6" t="s">
        <v>35</v>
      </c>
      <c r="F28" s="36"/>
      <c r="G28" s="6"/>
      <c r="H28" s="6"/>
      <c r="I28" s="6"/>
      <c r="J28" s="70">
        <v>12678</v>
      </c>
      <c r="K28" s="19"/>
      <c r="L28" s="30"/>
      <c r="M28" s="30"/>
      <c r="N28" s="19"/>
      <c r="O28" s="30"/>
      <c r="P28" s="19">
        <f t="shared" si="0"/>
        <v>68887.599999999977</v>
      </c>
    </row>
    <row r="29" spans="1:18" ht="14.25" customHeight="1" x14ac:dyDescent="0.35">
      <c r="A29" s="43">
        <v>45012</v>
      </c>
      <c r="B29" s="14"/>
      <c r="C29" s="69" t="s">
        <v>62</v>
      </c>
      <c r="D29" s="38"/>
      <c r="E29" s="6" t="s">
        <v>156</v>
      </c>
      <c r="F29" s="6"/>
      <c r="G29" s="6"/>
      <c r="H29" s="6"/>
      <c r="I29" s="6"/>
      <c r="J29" s="44"/>
      <c r="K29" s="19"/>
      <c r="L29" s="30"/>
      <c r="M29" s="30">
        <v>14227</v>
      </c>
      <c r="N29" s="19"/>
      <c r="O29" s="30"/>
      <c r="P29" s="19">
        <f t="shared" si="0"/>
        <v>54660.599999999977</v>
      </c>
    </row>
    <row r="30" spans="1:18" ht="14.25" customHeight="1" x14ac:dyDescent="0.35">
      <c r="A30" s="43" t="s">
        <v>158</v>
      </c>
      <c r="B30" s="14"/>
      <c r="C30" s="36" t="s">
        <v>157</v>
      </c>
      <c r="D30" s="38"/>
      <c r="E30" s="6" t="s">
        <v>35</v>
      </c>
      <c r="F30" s="36"/>
      <c r="G30" s="6"/>
      <c r="H30" s="6"/>
      <c r="I30" s="6"/>
      <c r="J30" s="70">
        <v>13297.5</v>
      </c>
      <c r="K30" s="19"/>
      <c r="L30" s="30"/>
      <c r="M30" s="30"/>
      <c r="N30" s="19"/>
      <c r="O30" s="30"/>
      <c r="P30" s="19">
        <f t="shared" si="0"/>
        <v>67958.099999999977</v>
      </c>
    </row>
    <row r="31" spans="1:18" ht="14.25" customHeight="1" x14ac:dyDescent="0.35">
      <c r="A31" s="43">
        <v>45048</v>
      </c>
      <c r="B31" s="14"/>
      <c r="C31" s="69" t="s">
        <v>62</v>
      </c>
      <c r="D31" s="38"/>
      <c r="E31" s="6" t="s">
        <v>159</v>
      </c>
      <c r="F31" s="6"/>
      <c r="G31" s="6"/>
      <c r="H31" s="6"/>
      <c r="I31" s="6"/>
      <c r="J31" s="52"/>
      <c r="K31" s="19"/>
      <c r="L31" s="30"/>
      <c r="M31" s="30">
        <v>31397</v>
      </c>
      <c r="N31" s="19"/>
      <c r="O31" s="30"/>
      <c r="P31" s="19">
        <f t="shared" si="0"/>
        <v>36561.099999999977</v>
      </c>
    </row>
    <row r="32" spans="1:18" ht="14.25" customHeight="1" x14ac:dyDescent="0.35">
      <c r="A32" s="43">
        <v>45056</v>
      </c>
      <c r="B32" s="14"/>
      <c r="C32" s="69" t="s">
        <v>160</v>
      </c>
      <c r="D32" s="38"/>
      <c r="E32" s="6" t="s">
        <v>35</v>
      </c>
      <c r="F32" s="6"/>
      <c r="G32" s="6"/>
      <c r="H32" s="6"/>
      <c r="I32" s="6"/>
      <c r="J32" s="52">
        <v>11813</v>
      </c>
      <c r="K32" s="19"/>
      <c r="L32" s="30"/>
      <c r="M32" s="30"/>
      <c r="N32" s="19"/>
      <c r="O32" s="30"/>
      <c r="P32" s="19">
        <f t="shared" si="0"/>
        <v>48374.099999999977</v>
      </c>
    </row>
    <row r="33" spans="1:16" ht="14.25" customHeight="1" x14ac:dyDescent="0.35">
      <c r="A33" s="43">
        <v>45075</v>
      </c>
      <c r="B33" s="14"/>
      <c r="C33" s="69" t="s">
        <v>62</v>
      </c>
      <c r="D33" s="38"/>
      <c r="E33" s="6" t="s">
        <v>161</v>
      </c>
      <c r="F33" s="6"/>
      <c r="G33" s="6"/>
      <c r="H33" s="6"/>
      <c r="I33" s="6"/>
      <c r="J33" s="44"/>
      <c r="K33" s="19"/>
      <c r="L33" s="30"/>
      <c r="M33" s="30">
        <v>10765</v>
      </c>
      <c r="N33" s="19"/>
      <c r="O33" s="30"/>
      <c r="P33" s="19">
        <f t="shared" si="0"/>
        <v>37609.099999999977</v>
      </c>
    </row>
    <row r="34" spans="1:16" ht="14.25" customHeight="1" x14ac:dyDescent="0.35">
      <c r="A34" s="43">
        <v>45083</v>
      </c>
      <c r="B34" s="14"/>
      <c r="C34" s="69" t="s">
        <v>165</v>
      </c>
      <c r="D34" s="38"/>
      <c r="E34" s="6" t="s">
        <v>35</v>
      </c>
      <c r="F34" s="6"/>
      <c r="G34" s="6"/>
      <c r="H34" s="6"/>
      <c r="I34" s="6"/>
      <c r="J34" s="44">
        <v>13457</v>
      </c>
      <c r="K34" s="19"/>
      <c r="L34" s="30"/>
      <c r="M34" s="30"/>
      <c r="N34" s="19"/>
      <c r="O34" s="30"/>
      <c r="P34" s="19">
        <f t="shared" si="0"/>
        <v>51066.099999999977</v>
      </c>
    </row>
    <row r="35" spans="1:16" ht="14.25" customHeight="1" x14ac:dyDescent="0.35">
      <c r="A35" s="71">
        <v>45107</v>
      </c>
      <c r="B35" s="14"/>
      <c r="C35" s="69" t="s">
        <v>62</v>
      </c>
      <c r="D35" s="6"/>
      <c r="E35" s="6" t="s">
        <v>166</v>
      </c>
      <c r="F35" s="6"/>
      <c r="G35" s="6"/>
      <c r="H35" s="6"/>
      <c r="I35" s="6"/>
      <c r="J35" s="44"/>
      <c r="K35" s="19"/>
      <c r="L35" s="30"/>
      <c r="M35" s="72">
        <v>12678</v>
      </c>
      <c r="N35" s="19"/>
      <c r="O35" s="30"/>
      <c r="P35" s="19">
        <f t="shared" si="0"/>
        <v>38388.099999999977</v>
      </c>
    </row>
    <row r="36" spans="1:16" ht="14.25" customHeight="1" x14ac:dyDescent="0.35">
      <c r="A36" s="43">
        <v>45117</v>
      </c>
      <c r="B36" s="14"/>
      <c r="C36" s="51" t="s">
        <v>168</v>
      </c>
      <c r="D36" s="6"/>
      <c r="E36" s="6" t="s">
        <v>35</v>
      </c>
      <c r="F36" s="6"/>
      <c r="G36" s="6"/>
      <c r="H36" s="6"/>
      <c r="I36" s="6"/>
      <c r="J36" s="44">
        <v>13666</v>
      </c>
      <c r="K36" s="19"/>
      <c r="L36" s="30"/>
      <c r="M36" s="30"/>
      <c r="N36" s="19"/>
      <c r="O36" s="30"/>
      <c r="P36" s="19">
        <f t="shared" si="0"/>
        <v>52054.099999999977</v>
      </c>
    </row>
    <row r="37" spans="1:16" ht="14.25" customHeight="1" x14ac:dyDescent="0.35">
      <c r="A37" s="43">
        <v>45128</v>
      </c>
      <c r="B37" s="14"/>
      <c r="C37" s="51" t="s">
        <v>169</v>
      </c>
      <c r="D37" s="6"/>
      <c r="E37" s="6" t="s">
        <v>35</v>
      </c>
      <c r="F37" s="6"/>
      <c r="G37" s="6"/>
      <c r="H37" s="6"/>
      <c r="I37" s="6"/>
      <c r="J37" s="44">
        <v>11398.5</v>
      </c>
      <c r="K37" s="19"/>
      <c r="L37" s="30"/>
      <c r="M37" s="30"/>
      <c r="N37" s="19"/>
      <c r="O37" s="30"/>
      <c r="P37" s="19">
        <f t="shared" si="0"/>
        <v>63452.599999999977</v>
      </c>
    </row>
    <row r="38" spans="1:16" ht="14.25" customHeight="1" x14ac:dyDescent="0.35">
      <c r="A38" s="43">
        <v>45138</v>
      </c>
      <c r="B38" s="14"/>
      <c r="C38" s="69" t="s">
        <v>62</v>
      </c>
      <c r="D38" s="6"/>
      <c r="E38" s="6" t="s">
        <v>171</v>
      </c>
      <c r="F38" s="6"/>
      <c r="G38" s="6"/>
      <c r="H38" s="6"/>
      <c r="I38" s="6"/>
      <c r="J38" s="44"/>
      <c r="K38" s="19"/>
      <c r="L38" s="30"/>
      <c r="M38" s="30">
        <v>13297.5</v>
      </c>
      <c r="N38" s="19"/>
      <c r="O38" s="30"/>
      <c r="P38" s="19">
        <f t="shared" si="0"/>
        <v>50155.099999999977</v>
      </c>
    </row>
    <row r="39" spans="1:16" ht="13.5" customHeight="1" x14ac:dyDescent="0.35">
      <c r="A39" s="71">
        <v>45140</v>
      </c>
      <c r="B39" s="14"/>
      <c r="C39" s="51" t="s">
        <v>172</v>
      </c>
      <c r="D39" s="6"/>
      <c r="E39" s="6" t="s">
        <v>35</v>
      </c>
      <c r="F39" s="6"/>
      <c r="G39" s="6"/>
      <c r="H39" s="6"/>
      <c r="I39" s="6"/>
      <c r="J39" s="44">
        <v>13533.5</v>
      </c>
      <c r="K39" s="19"/>
      <c r="L39" s="30"/>
      <c r="M39" s="30"/>
      <c r="N39" s="19"/>
      <c r="O39" s="30"/>
      <c r="P39" s="19">
        <f t="shared" si="0"/>
        <v>63688.599999999977</v>
      </c>
    </row>
    <row r="40" spans="1:16" ht="14.25" customHeight="1" x14ac:dyDescent="0.35">
      <c r="A40" s="71">
        <v>45162</v>
      </c>
      <c r="B40" s="14"/>
      <c r="C40" s="69" t="s">
        <v>62</v>
      </c>
      <c r="D40" s="6"/>
      <c r="E40" s="6" t="s">
        <v>173</v>
      </c>
      <c r="F40" s="6"/>
      <c r="G40" s="6"/>
      <c r="H40" s="6"/>
      <c r="I40" s="6"/>
      <c r="J40" s="44"/>
      <c r="K40" s="19"/>
      <c r="L40" s="30"/>
      <c r="M40" s="30">
        <v>11813</v>
      </c>
      <c r="N40" s="19"/>
      <c r="O40" s="30"/>
      <c r="P40" s="19">
        <f t="shared" si="0"/>
        <v>51875.599999999977</v>
      </c>
    </row>
    <row r="41" spans="1:16" ht="14.25" customHeight="1" x14ac:dyDescent="0.35">
      <c r="A41" s="43">
        <v>45174</v>
      </c>
      <c r="B41" s="14"/>
      <c r="C41" s="51" t="s">
        <v>175</v>
      </c>
      <c r="D41" s="6"/>
      <c r="E41" s="6" t="s">
        <v>35</v>
      </c>
      <c r="F41" s="6"/>
      <c r="G41" s="6"/>
      <c r="H41" s="6"/>
      <c r="I41" s="6"/>
      <c r="J41" s="44">
        <v>12167</v>
      </c>
      <c r="K41" s="19"/>
      <c r="L41" s="30"/>
      <c r="M41" s="30"/>
      <c r="N41" s="19"/>
      <c r="O41" s="30"/>
      <c r="P41" s="19">
        <f t="shared" si="0"/>
        <v>64042.599999999977</v>
      </c>
    </row>
    <row r="42" spans="1:16" ht="14.25" customHeight="1" x14ac:dyDescent="0.35">
      <c r="A42" s="43">
        <v>45195</v>
      </c>
      <c r="B42" s="14"/>
      <c r="C42" s="51" t="s">
        <v>62</v>
      </c>
      <c r="D42" s="6"/>
      <c r="E42" s="6" t="s">
        <v>177</v>
      </c>
      <c r="F42" s="6"/>
      <c r="G42" s="6"/>
      <c r="H42" s="6"/>
      <c r="I42" s="6"/>
      <c r="J42" s="44"/>
      <c r="K42" s="19"/>
      <c r="L42" s="30"/>
      <c r="M42" s="30">
        <v>13457</v>
      </c>
      <c r="N42" s="19"/>
      <c r="O42" s="30"/>
      <c r="P42" s="19">
        <f t="shared" si="0"/>
        <v>50585.599999999977</v>
      </c>
    </row>
    <row r="43" spans="1:16" ht="14.25" customHeight="1" x14ac:dyDescent="0.35">
      <c r="A43" s="43"/>
      <c r="B43" s="14"/>
      <c r="C43" s="15"/>
      <c r="D43" s="6"/>
      <c r="E43" s="3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74"/>
      <c r="B44" s="14"/>
      <c r="C44" s="15"/>
      <c r="D44" s="6"/>
      <c r="E44" s="37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74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75"/>
      <c r="B46" s="14"/>
      <c r="C46" s="73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75"/>
      <c r="B47" s="14"/>
      <c r="C47" s="73"/>
      <c r="D47" s="6"/>
      <c r="E47" s="37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75"/>
      <c r="B48" s="14"/>
      <c r="C48" s="73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75"/>
      <c r="B49" s="14"/>
      <c r="C49" s="73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74"/>
      <c r="B50" s="14"/>
      <c r="C50" s="73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74"/>
      <c r="B51" s="14"/>
      <c r="C51" s="57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.25" customHeight="1" x14ac:dyDescent="0.35">
      <c r="A52" s="74"/>
      <c r="B52" s="14"/>
      <c r="C52" s="57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76"/>
      <c r="B53" s="14"/>
      <c r="C53" s="60"/>
      <c r="D53" s="6"/>
      <c r="E53" s="6"/>
      <c r="F53" s="6"/>
      <c r="G53" s="6"/>
      <c r="H53" s="6"/>
      <c r="I53" s="6"/>
      <c r="J53" s="44"/>
      <c r="K53" s="19"/>
      <c r="L53" s="30"/>
      <c r="M53" s="30"/>
      <c r="N53" s="19"/>
      <c r="O53" s="30"/>
      <c r="P53" s="19"/>
    </row>
    <row r="54" spans="1:16" ht="14" customHeight="1" x14ac:dyDescent="0.35">
      <c r="A54" s="76"/>
      <c r="B54" s="14"/>
      <c r="C54" s="15"/>
      <c r="D54" s="6"/>
      <c r="E54" s="6"/>
      <c r="F54" s="6"/>
      <c r="G54" s="6"/>
      <c r="H54" s="6"/>
      <c r="I54" s="6"/>
      <c r="J54" s="44"/>
      <c r="K54" s="19"/>
      <c r="L54" s="30"/>
      <c r="M54" s="30"/>
      <c r="N54" s="19"/>
      <c r="O54" s="30"/>
      <c r="P54" s="19"/>
    </row>
    <row r="55" spans="1:16" ht="14.25" customHeight="1" x14ac:dyDescent="0.35">
      <c r="A55" s="77"/>
      <c r="B55" s="22"/>
      <c r="C55" s="24"/>
      <c r="D55" s="23"/>
      <c r="E55" s="23"/>
      <c r="F55" s="23"/>
      <c r="G55" s="23"/>
      <c r="H55" s="23"/>
      <c r="I55" s="23"/>
      <c r="J55" s="46"/>
      <c r="K55" s="25"/>
      <c r="L55" s="47"/>
      <c r="M55" s="47"/>
      <c r="N55" s="25"/>
      <c r="O55" s="47"/>
      <c r="P55" s="19"/>
    </row>
    <row r="56" spans="1:16" ht="14.25" customHeight="1" x14ac:dyDescent="0.35">
      <c r="A56" s="78" t="s">
        <v>38</v>
      </c>
      <c r="B56" s="27"/>
      <c r="C56" s="27"/>
      <c r="D56" s="27"/>
      <c r="E56" s="27"/>
      <c r="F56" s="27"/>
      <c r="G56" s="27"/>
      <c r="H56" s="27"/>
      <c r="I56" s="27"/>
      <c r="J56" s="54">
        <f>SUM(J23:J55)</f>
        <v>144172.5</v>
      </c>
      <c r="K56" s="27"/>
      <c r="L56" s="27"/>
      <c r="M56" s="54">
        <f>SUM(M23:M55)</f>
        <v>155245</v>
      </c>
      <c r="N56" s="27"/>
      <c r="O56" s="28"/>
      <c r="P56" s="49">
        <f>P22+J56-M56</f>
        <v>50585.599999999977</v>
      </c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6"/>
      <c r="B58" s="6"/>
      <c r="C58" s="6"/>
      <c r="D58" s="104" t="s">
        <v>13</v>
      </c>
      <c r="E58" s="104"/>
      <c r="F58" s="104"/>
      <c r="G58" s="104" t="s">
        <v>167</v>
      </c>
      <c r="H58" s="104"/>
      <c r="I58" s="104" t="s">
        <v>15</v>
      </c>
      <c r="J58" s="104"/>
      <c r="K58" s="104" t="s">
        <v>16</v>
      </c>
      <c r="L58" s="104"/>
      <c r="M58" s="104"/>
      <c r="N58" s="104" t="s">
        <v>29</v>
      </c>
      <c r="O58" s="104"/>
      <c r="P58" s="104"/>
    </row>
    <row r="59" spans="1:16" ht="14.25" customHeight="1" x14ac:dyDescent="0.35">
      <c r="A59" s="108" t="s">
        <v>76</v>
      </c>
      <c r="B59" s="109"/>
      <c r="C59" s="81">
        <v>44439</v>
      </c>
      <c r="D59" s="93" t="s">
        <v>167</v>
      </c>
      <c r="E59" s="93"/>
      <c r="F59" s="93"/>
      <c r="G59" s="114" t="s">
        <v>170</v>
      </c>
      <c r="H59" s="114"/>
      <c r="I59" s="114" t="s">
        <v>174</v>
      </c>
      <c r="J59" s="114"/>
      <c r="K59" s="84"/>
      <c r="L59" s="86"/>
      <c r="M59" s="86" t="s">
        <v>176</v>
      </c>
      <c r="N59" s="85"/>
      <c r="O59" s="83"/>
      <c r="P59" s="83"/>
    </row>
    <row r="60" spans="1:16" ht="14.25" customHeight="1" x14ac:dyDescent="0.35">
      <c r="A60" s="108" t="s">
        <v>37</v>
      </c>
      <c r="B60" s="109"/>
      <c r="C60" s="80">
        <v>-179.4</v>
      </c>
      <c r="D60" s="100" t="s">
        <v>111</v>
      </c>
      <c r="E60" s="100"/>
      <c r="F60" s="100"/>
      <c r="G60" s="111">
        <v>25064.5</v>
      </c>
      <c r="H60" s="111"/>
      <c r="I60" s="111">
        <v>13533.5</v>
      </c>
      <c r="J60" s="111"/>
      <c r="K60" s="116">
        <v>12167</v>
      </c>
      <c r="L60" s="117"/>
      <c r="M60" s="117"/>
      <c r="N60" s="118"/>
      <c r="O60" s="82"/>
      <c r="P60" s="82"/>
    </row>
    <row r="61" spans="1:16" ht="14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33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33" t="s">
        <v>33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" customHeight="1" x14ac:dyDescent="0.35">
      <c r="A67" s="34"/>
      <c r="B67" s="34"/>
      <c r="C67" s="34"/>
      <c r="D67" s="34"/>
      <c r="E67" s="34"/>
      <c r="F67" s="34"/>
      <c r="G67" s="34"/>
      <c r="H67" s="35"/>
      <c r="I67" s="35"/>
      <c r="J67" s="34"/>
      <c r="K67" s="34"/>
      <c r="L67" s="34"/>
      <c r="M67" s="34"/>
      <c r="N67" s="34"/>
      <c r="O67" s="34"/>
      <c r="P67" s="34"/>
    </row>
    <row r="68" spans="1:16" ht="14.25" customHeight="1" x14ac:dyDescent="0.35">
      <c r="A68" s="6" t="s">
        <v>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0"/>
      <c r="N68" s="30"/>
      <c r="O68" s="30"/>
      <c r="P68" s="30"/>
    </row>
    <row r="69" spans="1:1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mergeCells count="19">
    <mergeCell ref="A59:B59"/>
    <mergeCell ref="D59:F59"/>
    <mergeCell ref="G59:H59"/>
    <mergeCell ref="I59:J59"/>
    <mergeCell ref="A9:P9"/>
    <mergeCell ref="B21:C21"/>
    <mergeCell ref="D21:I21"/>
    <mergeCell ref="J21:K21"/>
    <mergeCell ref="O21:P21"/>
    <mergeCell ref="D58:F58"/>
    <mergeCell ref="G58:H58"/>
    <mergeCell ref="I58:J58"/>
    <mergeCell ref="K58:M58"/>
    <mergeCell ref="N58:P58"/>
    <mergeCell ref="A60:B60"/>
    <mergeCell ref="D60:F60"/>
    <mergeCell ref="G60:H60"/>
    <mergeCell ref="I60:J60"/>
    <mergeCell ref="K60:N6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A05F-322A-4466-92B7-E4F3A10758E5}">
  <sheetPr>
    <pageSetUpPr fitToPage="1"/>
  </sheetPr>
  <dimension ref="A1:R1002"/>
  <sheetViews>
    <sheetView topLeftCell="A10" zoomScaleNormal="100" workbookViewId="0">
      <selection activeCell="N56" sqref="N56:P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44165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41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41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41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41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4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43">
        <v>44165</v>
      </c>
      <c r="B28" s="14"/>
      <c r="C28" s="37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>P27+J28-M28</f>
        <v>40326</v>
      </c>
    </row>
    <row r="29" spans="1:18" ht="14.25" customHeight="1" x14ac:dyDescent="0.35">
      <c r="A29" s="13"/>
      <c r="B29" s="14"/>
      <c r="C29" s="6"/>
      <c r="D29" s="38"/>
      <c r="E29" s="6"/>
      <c r="F29" s="6"/>
      <c r="G29" s="6"/>
      <c r="H29" s="6"/>
      <c r="I29" s="6"/>
      <c r="J29" s="44"/>
      <c r="K29" s="19"/>
      <c r="L29" s="30"/>
      <c r="M29" s="30"/>
      <c r="N29" s="19"/>
      <c r="O29" s="30"/>
      <c r="P29" s="19"/>
    </row>
    <row r="30" spans="1:18" ht="14.25" customHeight="1" x14ac:dyDescent="0.35">
      <c r="A30" s="13"/>
      <c r="B30" s="14"/>
      <c r="C30" s="6"/>
      <c r="D30" s="38"/>
      <c r="E30" s="6"/>
      <c r="F30" s="6"/>
      <c r="G30" s="6"/>
      <c r="H30" s="6"/>
      <c r="I30" s="6"/>
      <c r="J30" s="44"/>
      <c r="K30" s="19"/>
      <c r="L30" s="30"/>
      <c r="M30" s="30"/>
      <c r="N30" s="19"/>
      <c r="O30" s="30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4"/>
      <c r="K31" s="19"/>
      <c r="L31" s="30"/>
      <c r="M31" s="30"/>
      <c r="N31" s="19"/>
      <c r="O31" s="30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4"/>
      <c r="K32" s="19"/>
      <c r="L32" s="30"/>
      <c r="M32" s="30"/>
      <c r="N32" s="19"/>
      <c r="O32" s="30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4"/>
      <c r="K33" s="19"/>
      <c r="L33" s="30"/>
      <c r="M33" s="30"/>
      <c r="N33" s="19"/>
      <c r="O33" s="30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4"/>
      <c r="K34" s="19"/>
      <c r="L34" s="30"/>
      <c r="M34" s="30"/>
      <c r="N34" s="19"/>
      <c r="O34" s="30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6"/>
      <c r="K51" s="25"/>
      <c r="L51" s="47"/>
      <c r="M51" s="47"/>
      <c r="N51" s="25"/>
      <c r="O51" s="47"/>
      <c r="P51" s="25"/>
    </row>
    <row r="52" spans="1:16" ht="14.25" customHeight="1" x14ac:dyDescent="0.35">
      <c r="A52" s="42" t="s">
        <v>38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49">
        <f>SUM(J23:J51)</f>
        <v>40326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104" t="s">
        <v>13</v>
      </c>
      <c r="E54" s="104"/>
      <c r="F54" s="104"/>
      <c r="G54" s="104" t="s">
        <v>14</v>
      </c>
      <c r="H54" s="104"/>
      <c r="I54" s="104" t="s">
        <v>15</v>
      </c>
      <c r="J54" s="104"/>
      <c r="K54" s="104" t="s">
        <v>16</v>
      </c>
      <c r="L54" s="104"/>
      <c r="M54" s="104"/>
      <c r="N54" s="104" t="s">
        <v>29</v>
      </c>
      <c r="O54" s="104"/>
      <c r="P54" s="104"/>
    </row>
    <row r="55" spans="1:16" ht="14.25" customHeight="1" x14ac:dyDescent="0.35">
      <c r="A55" s="92" t="s">
        <v>51</v>
      </c>
      <c r="B55" s="92"/>
      <c r="C55" s="92"/>
      <c r="D55" s="99" t="s">
        <v>19</v>
      </c>
      <c r="E55" s="99"/>
      <c r="F55" s="99"/>
      <c r="G55" s="105" t="s">
        <v>20</v>
      </c>
      <c r="H55" s="106"/>
      <c r="I55" s="93" t="s">
        <v>21</v>
      </c>
      <c r="J55" s="93"/>
      <c r="K55" s="93" t="s">
        <v>39</v>
      </c>
      <c r="L55" s="93"/>
      <c r="M55" s="93"/>
      <c r="N55" s="93" t="s">
        <v>54</v>
      </c>
      <c r="O55" s="93"/>
      <c r="P55" s="93"/>
    </row>
    <row r="56" spans="1:16" ht="14.25" customHeight="1" x14ac:dyDescent="0.35">
      <c r="A56" s="92" t="s">
        <v>37</v>
      </c>
      <c r="B56" s="92"/>
      <c r="C56" s="92"/>
      <c r="D56" s="100">
        <v>0</v>
      </c>
      <c r="E56" s="100"/>
      <c r="F56" s="100"/>
      <c r="G56" s="100">
        <v>6734</v>
      </c>
      <c r="H56" s="100"/>
      <c r="I56" s="100">
        <v>8123</v>
      </c>
      <c r="J56" s="100"/>
      <c r="K56" s="101">
        <f>SUM(J24)</f>
        <v>8123</v>
      </c>
      <c r="L56" s="102"/>
      <c r="M56" s="103"/>
      <c r="N56" s="100">
        <v>17346</v>
      </c>
      <c r="O56" s="100"/>
      <c r="P56" s="100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3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3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4"/>
      <c r="B63" s="34"/>
      <c r="C63" s="34"/>
      <c r="D63" s="34"/>
      <c r="E63" s="34"/>
      <c r="F63" s="34"/>
      <c r="G63" s="34"/>
      <c r="H63" s="35"/>
      <c r="I63" s="35"/>
      <c r="J63" s="34"/>
      <c r="K63" s="34"/>
      <c r="L63" s="34"/>
      <c r="M63" s="34"/>
      <c r="N63" s="34"/>
      <c r="O63" s="34"/>
      <c r="P63" s="34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30"/>
      <c r="N64" s="30"/>
      <c r="O64" s="30"/>
      <c r="P64" s="30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C17E-7B2A-4C92-ACB0-A3082A6CA477}">
  <sheetPr>
    <pageSetUpPr fitToPage="1"/>
  </sheetPr>
  <dimension ref="A1:R1004"/>
  <sheetViews>
    <sheetView topLeftCell="A28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44255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34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13"/>
      <c r="B35" s="14"/>
      <c r="C35" s="51"/>
      <c r="D35" s="38"/>
      <c r="E35" s="6"/>
      <c r="F35" s="6"/>
      <c r="G35" s="6"/>
      <c r="H35" s="6"/>
      <c r="I35" s="6"/>
      <c r="J35" s="44"/>
      <c r="K35" s="19"/>
      <c r="L35" s="30"/>
      <c r="M35" s="30"/>
      <c r="N35" s="19"/>
      <c r="O35" s="30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4"/>
      <c r="K36" s="19"/>
      <c r="L36" s="30"/>
      <c r="M36" s="30"/>
      <c r="N36" s="19"/>
      <c r="O36" s="30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4"/>
      <c r="K37" s="19"/>
      <c r="L37" s="30"/>
      <c r="M37" s="30"/>
      <c r="N37" s="19"/>
      <c r="O37" s="30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4"/>
      <c r="K38" s="19"/>
      <c r="L38" s="30"/>
      <c r="M38" s="30"/>
      <c r="N38" s="19"/>
      <c r="O38" s="30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4"/>
      <c r="K39" s="19"/>
      <c r="L39" s="30"/>
      <c r="M39" s="30"/>
      <c r="N39" s="19"/>
      <c r="O39" s="30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60756</v>
      </c>
      <c r="K54" s="27"/>
      <c r="L54" s="27"/>
      <c r="M54" s="54">
        <f>SUM(M23:M53)</f>
        <v>32203</v>
      </c>
      <c r="N54" s="27"/>
      <c r="O54" s="28"/>
      <c r="P54" s="49">
        <f>J54-M54</f>
        <v>28553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04" t="s">
        <v>13</v>
      </c>
      <c r="E56" s="104"/>
      <c r="F56" s="104"/>
      <c r="G56" s="104" t="s">
        <v>14</v>
      </c>
      <c r="H56" s="104"/>
      <c r="I56" s="104" t="s">
        <v>15</v>
      </c>
      <c r="J56" s="104"/>
      <c r="K56" s="104" t="s">
        <v>16</v>
      </c>
      <c r="L56" s="104"/>
      <c r="M56" s="104"/>
      <c r="N56" s="104" t="s">
        <v>29</v>
      </c>
      <c r="O56" s="104"/>
      <c r="P56" s="104"/>
    </row>
    <row r="57" spans="1:16" ht="14.25" customHeight="1" x14ac:dyDescent="0.35">
      <c r="A57" s="92" t="s">
        <v>51</v>
      </c>
      <c r="B57" s="92"/>
      <c r="C57" s="92"/>
      <c r="D57" s="93" t="s">
        <v>39</v>
      </c>
      <c r="E57" s="93"/>
      <c r="F57" s="93"/>
      <c r="G57" s="105" t="s">
        <v>54</v>
      </c>
      <c r="H57" s="106"/>
      <c r="I57" s="105" t="s">
        <v>63</v>
      </c>
      <c r="J57" s="106"/>
      <c r="K57" s="105" t="s">
        <v>64</v>
      </c>
      <c r="L57" s="107"/>
      <c r="M57" s="106"/>
      <c r="N57" s="93" t="s">
        <v>65</v>
      </c>
      <c r="O57" s="93"/>
      <c r="P57" s="93"/>
    </row>
    <row r="58" spans="1:16" ht="14.25" customHeight="1" x14ac:dyDescent="0.35">
      <c r="A58" s="92" t="s">
        <v>37</v>
      </c>
      <c r="B58" s="92"/>
      <c r="C58" s="92"/>
      <c r="D58" s="100">
        <v>8123</v>
      </c>
      <c r="E58" s="100"/>
      <c r="F58" s="100"/>
      <c r="G58" s="100">
        <v>0</v>
      </c>
      <c r="H58" s="100"/>
      <c r="I58" s="100">
        <v>10120</v>
      </c>
      <c r="J58" s="100"/>
      <c r="K58" s="101">
        <v>10310</v>
      </c>
      <c r="L58" s="102"/>
      <c r="M58" s="103"/>
      <c r="N58" s="100">
        <v>0</v>
      </c>
      <c r="O58" s="100"/>
      <c r="P58" s="100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D56:F56"/>
    <mergeCell ref="G56:H56"/>
    <mergeCell ref="I56:J56"/>
    <mergeCell ref="K56:M56"/>
    <mergeCell ref="N56:P56"/>
    <mergeCell ref="A9:P9"/>
    <mergeCell ref="B21:C21"/>
    <mergeCell ref="D21:I21"/>
    <mergeCell ref="J21:K21"/>
    <mergeCell ref="O21:P21"/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</mergeCells>
  <phoneticPr fontId="13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4FA1-F11E-4BAE-8102-BC83A55B1EE7}">
  <sheetPr>
    <pageSetUpPr fitToPage="1"/>
  </sheetPr>
  <dimension ref="A1:R1004"/>
  <sheetViews>
    <sheetView topLeftCell="A35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44316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39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/>
      <c r="B40" s="14"/>
      <c r="C40" s="57"/>
      <c r="D40" s="6"/>
      <c r="E40" s="6"/>
      <c r="F40" s="6"/>
      <c r="G40" s="6"/>
      <c r="H40" s="6"/>
      <c r="I40" s="6"/>
      <c r="J40" s="44"/>
      <c r="K40" s="19"/>
      <c r="L40" s="30"/>
      <c r="M40" s="30"/>
      <c r="N40" s="19"/>
      <c r="O40" s="30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94517.6</v>
      </c>
      <c r="K54" s="27"/>
      <c r="L54" s="27"/>
      <c r="M54" s="54">
        <f>SUM(M23:M53)</f>
        <v>50446</v>
      </c>
      <c r="N54" s="27"/>
      <c r="O54" s="28"/>
      <c r="P54" s="49">
        <f>J54-M54</f>
        <v>44071.600000000006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04" t="s">
        <v>13</v>
      </c>
      <c r="E56" s="104"/>
      <c r="F56" s="104"/>
      <c r="G56" s="104" t="s">
        <v>14</v>
      </c>
      <c r="H56" s="104"/>
      <c r="I56" s="104" t="s">
        <v>15</v>
      </c>
      <c r="J56" s="104"/>
      <c r="K56" s="104" t="s">
        <v>16</v>
      </c>
      <c r="L56" s="104"/>
      <c r="M56" s="104"/>
      <c r="N56" s="104" t="s">
        <v>29</v>
      </c>
      <c r="O56" s="104"/>
      <c r="P56" s="104"/>
    </row>
    <row r="57" spans="1:16" ht="14.25" customHeight="1" x14ac:dyDescent="0.35">
      <c r="A57" s="92" t="s">
        <v>76</v>
      </c>
      <c r="B57" s="92"/>
      <c r="C57" s="92"/>
      <c r="D57" s="93" t="s">
        <v>65</v>
      </c>
      <c r="E57" s="93"/>
      <c r="F57" s="93"/>
      <c r="G57" s="105" t="s">
        <v>72</v>
      </c>
      <c r="H57" s="106"/>
      <c r="I57" s="105" t="s">
        <v>73</v>
      </c>
      <c r="J57" s="106"/>
      <c r="K57" s="105" t="s">
        <v>74</v>
      </c>
      <c r="L57" s="107"/>
      <c r="M57" s="106"/>
      <c r="N57" s="93" t="s">
        <v>75</v>
      </c>
      <c r="O57" s="93"/>
      <c r="P57" s="93"/>
    </row>
    <row r="58" spans="1:16" ht="14.25" customHeight="1" x14ac:dyDescent="0.35">
      <c r="A58" s="92" t="s">
        <v>37</v>
      </c>
      <c r="B58" s="92"/>
      <c r="C58" s="92"/>
      <c r="D58" s="100">
        <v>10310</v>
      </c>
      <c r="E58" s="100"/>
      <c r="F58" s="100"/>
      <c r="G58" s="100">
        <v>0</v>
      </c>
      <c r="H58" s="100"/>
      <c r="I58" s="100">
        <v>10075</v>
      </c>
      <c r="J58" s="100"/>
      <c r="K58" s="101">
        <v>23686.6</v>
      </c>
      <c r="L58" s="102"/>
      <c r="M58" s="103"/>
      <c r="N58" s="100">
        <v>0</v>
      </c>
      <c r="O58" s="100"/>
      <c r="P58" s="100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D56:F56"/>
    <mergeCell ref="G56:H56"/>
    <mergeCell ref="I56:J56"/>
    <mergeCell ref="K56:M56"/>
    <mergeCell ref="N56:P56"/>
    <mergeCell ref="A9:P9"/>
    <mergeCell ref="B21:C21"/>
    <mergeCell ref="D21:I21"/>
    <mergeCell ref="J21:K21"/>
    <mergeCell ref="O21:P21"/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D3E6-D25F-40FB-A5B1-8D4EC85AA4D5}">
  <sheetPr>
    <pageSetUpPr fitToPage="1"/>
  </sheetPr>
  <dimension ref="A1:R1004"/>
  <sheetViews>
    <sheetView topLeftCell="A35" zoomScaleNormal="100" workbookViewId="0">
      <selection activeCell="I44" sqref="I4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44347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0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4"/>
      <c r="K41" s="19"/>
      <c r="L41" s="30"/>
      <c r="M41" s="30"/>
      <c r="N41" s="19"/>
      <c r="O41" s="30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4"/>
      <c r="K42" s="19"/>
      <c r="L42" s="30"/>
      <c r="M42" s="30"/>
      <c r="N42" s="19"/>
      <c r="O42" s="30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94517.6</v>
      </c>
      <c r="K54" s="27"/>
      <c r="L54" s="27"/>
      <c r="M54" s="54">
        <f>SUM(M23:M53)</f>
        <v>60756</v>
      </c>
      <c r="N54" s="27"/>
      <c r="O54" s="28"/>
      <c r="P54" s="49">
        <f>J54-M54</f>
        <v>33761.600000000006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04" t="s">
        <v>13</v>
      </c>
      <c r="E56" s="104"/>
      <c r="F56" s="104"/>
      <c r="G56" s="104" t="s">
        <v>14</v>
      </c>
      <c r="H56" s="104"/>
      <c r="I56" s="104" t="s">
        <v>15</v>
      </c>
      <c r="J56" s="104"/>
      <c r="K56" s="104" t="s">
        <v>16</v>
      </c>
      <c r="L56" s="104"/>
      <c r="M56" s="104"/>
      <c r="N56" s="104" t="s">
        <v>29</v>
      </c>
      <c r="O56" s="104"/>
      <c r="P56" s="104"/>
    </row>
    <row r="57" spans="1:16" ht="14.25" customHeight="1" x14ac:dyDescent="0.35">
      <c r="A57" s="92" t="s">
        <v>76</v>
      </c>
      <c r="B57" s="92"/>
      <c r="C57" s="92"/>
      <c r="D57" s="93" t="s">
        <v>72</v>
      </c>
      <c r="E57" s="93"/>
      <c r="F57" s="93"/>
      <c r="G57" s="105" t="s">
        <v>73</v>
      </c>
      <c r="H57" s="106"/>
      <c r="I57" s="105" t="s">
        <v>74</v>
      </c>
      <c r="J57" s="106"/>
      <c r="K57" s="93" t="s">
        <v>75</v>
      </c>
      <c r="L57" s="93"/>
      <c r="M57" s="93"/>
      <c r="N57" s="93" t="s">
        <v>78</v>
      </c>
      <c r="O57" s="93"/>
      <c r="P57" s="93"/>
    </row>
    <row r="58" spans="1:16" ht="14.25" customHeight="1" x14ac:dyDescent="0.35">
      <c r="A58" s="92" t="s">
        <v>37</v>
      </c>
      <c r="B58" s="92"/>
      <c r="C58" s="92"/>
      <c r="D58" s="100">
        <v>0</v>
      </c>
      <c r="E58" s="100"/>
      <c r="F58" s="100"/>
      <c r="G58" s="100">
        <v>10075</v>
      </c>
      <c r="H58" s="100"/>
      <c r="I58" s="100">
        <v>23686.6</v>
      </c>
      <c r="J58" s="100"/>
      <c r="K58" s="100">
        <v>0</v>
      </c>
      <c r="L58" s="100"/>
      <c r="M58" s="100"/>
      <c r="N58" s="100">
        <v>0</v>
      </c>
      <c r="O58" s="100"/>
      <c r="P58" s="100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  <mergeCell ref="A9:P9"/>
    <mergeCell ref="B21:C21"/>
    <mergeCell ref="D21:I21"/>
    <mergeCell ref="J21:K21"/>
    <mergeCell ref="O21:P21"/>
    <mergeCell ref="D56:F56"/>
    <mergeCell ref="G56:H56"/>
    <mergeCell ref="I56:J56"/>
    <mergeCell ref="K56:M56"/>
    <mergeCell ref="N56:P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A66E-2CF7-4F94-81E7-206320717163}">
  <sheetPr>
    <pageSetUpPr fitToPage="1"/>
  </sheetPr>
  <dimension ref="A1:R1004"/>
  <sheetViews>
    <sheetView topLeftCell="A26" zoomScaleNormal="100" workbookViewId="0">
      <selection activeCell="Q54" sqref="Q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44377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2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6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6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6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6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6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6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6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6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6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6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4"/>
      <c r="K43" s="19"/>
      <c r="L43" s="30"/>
      <c r="M43" s="30"/>
      <c r="N43" s="19"/>
      <c r="O43" s="30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4"/>
      <c r="K44" s="19"/>
      <c r="L44" s="30"/>
      <c r="M44" s="30"/>
      <c r="N44" s="19"/>
      <c r="O44" s="30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4"/>
      <c r="K45" s="19"/>
      <c r="L45" s="30"/>
      <c r="M45" s="30"/>
      <c r="N45" s="19"/>
      <c r="O45" s="30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102399.6</v>
      </c>
      <c r="K54" s="27"/>
      <c r="L54" s="27"/>
      <c r="M54" s="54">
        <f>SUM(M23:M53)</f>
        <v>60756</v>
      </c>
      <c r="N54" s="27"/>
      <c r="O54" s="28"/>
      <c r="P54" s="49">
        <f>J54-M54</f>
        <v>41643.600000000006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04" t="s">
        <v>13</v>
      </c>
      <c r="E56" s="104"/>
      <c r="F56" s="104"/>
      <c r="G56" s="104" t="s">
        <v>14</v>
      </c>
      <c r="H56" s="104"/>
      <c r="I56" s="104" t="s">
        <v>15</v>
      </c>
      <c r="J56" s="104"/>
      <c r="K56" s="104" t="s">
        <v>16</v>
      </c>
      <c r="L56" s="104"/>
      <c r="M56" s="104"/>
      <c r="N56" s="104" t="s">
        <v>29</v>
      </c>
      <c r="O56" s="104"/>
      <c r="P56" s="104"/>
    </row>
    <row r="57" spans="1:16" ht="14.25" customHeight="1" x14ac:dyDescent="0.35">
      <c r="A57" s="92" t="s">
        <v>76</v>
      </c>
      <c r="B57" s="92"/>
      <c r="C57" s="92"/>
      <c r="D57" s="93" t="s">
        <v>72</v>
      </c>
      <c r="E57" s="93"/>
      <c r="F57" s="93"/>
      <c r="G57" s="105" t="s">
        <v>73</v>
      </c>
      <c r="H57" s="106"/>
      <c r="I57" s="105" t="s">
        <v>74</v>
      </c>
      <c r="J57" s="106"/>
      <c r="K57" s="93" t="s">
        <v>75</v>
      </c>
      <c r="L57" s="93"/>
      <c r="M57" s="93"/>
      <c r="N57" s="93" t="s">
        <v>78</v>
      </c>
      <c r="O57" s="93"/>
      <c r="P57" s="93"/>
    </row>
    <row r="58" spans="1:16" ht="14.25" customHeight="1" x14ac:dyDescent="0.35">
      <c r="A58" s="92" t="s">
        <v>37</v>
      </c>
      <c r="B58" s="92"/>
      <c r="C58" s="92"/>
      <c r="D58" s="100">
        <v>0</v>
      </c>
      <c r="E58" s="100"/>
      <c r="F58" s="100"/>
      <c r="G58" s="100">
        <v>10075</v>
      </c>
      <c r="H58" s="100"/>
      <c r="I58" s="100">
        <v>23686.6</v>
      </c>
      <c r="J58" s="100"/>
      <c r="K58" s="100">
        <v>7882</v>
      </c>
      <c r="L58" s="100"/>
      <c r="M58" s="100"/>
      <c r="N58" s="100">
        <v>0</v>
      </c>
      <c r="O58" s="100"/>
      <c r="P58" s="100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D56:F56"/>
    <mergeCell ref="G56:H56"/>
    <mergeCell ref="I56:J56"/>
    <mergeCell ref="K56:M56"/>
    <mergeCell ref="N56:P56"/>
    <mergeCell ref="A9:P9"/>
    <mergeCell ref="B21:C21"/>
    <mergeCell ref="D21:I21"/>
    <mergeCell ref="J21:K21"/>
    <mergeCell ref="O21:P21"/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C01B-4CEE-457D-8873-DB1F1DAA2C82}">
  <sheetPr>
    <pageSetUpPr fitToPage="1"/>
  </sheetPr>
  <dimension ref="A1:R1004"/>
  <sheetViews>
    <sheetView topLeftCell="A34" zoomScaleNormal="100" workbookViewId="0">
      <selection activeCell="A44" sqref="A4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87" t="s">
        <v>22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48" t="s">
        <v>40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40">
        <v>44469</v>
      </c>
    </row>
    <row r="12" spans="1:16" ht="14.25" customHeight="1" x14ac:dyDescent="0.35">
      <c r="A12" s="6" t="s">
        <v>26</v>
      </c>
      <c r="B12" s="6" t="s">
        <v>5</v>
      </c>
      <c r="C12" s="37" t="s">
        <v>41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8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8" t="s">
        <v>43</v>
      </c>
      <c r="D15" s="6"/>
      <c r="E15" s="6"/>
      <c r="F15" s="6"/>
      <c r="G15" s="6"/>
      <c r="H15" s="6"/>
      <c r="I15" s="6"/>
      <c r="J15" s="30"/>
      <c r="K15" s="6"/>
      <c r="L15" s="6"/>
      <c r="M15" s="31"/>
      <c r="N15" s="8"/>
      <c r="O15" s="6"/>
      <c r="P15" s="30"/>
    </row>
    <row r="16" spans="1:16" ht="14.25" customHeight="1" x14ac:dyDescent="0.35">
      <c r="A16" s="6"/>
      <c r="B16" s="6"/>
      <c r="C16" s="48" t="s">
        <v>44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8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8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8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94" t="s">
        <v>30</v>
      </c>
      <c r="C21" s="95"/>
      <c r="D21" s="96" t="s">
        <v>12</v>
      </c>
      <c r="E21" s="97"/>
      <c r="F21" s="97"/>
      <c r="G21" s="97"/>
      <c r="H21" s="97"/>
      <c r="I21" s="98"/>
      <c r="J21" s="88" t="s">
        <v>23</v>
      </c>
      <c r="K21" s="89"/>
      <c r="L21" s="10"/>
      <c r="M21" s="11" t="s">
        <v>24</v>
      </c>
      <c r="N21" s="12"/>
      <c r="O21" s="90" t="s">
        <v>25</v>
      </c>
      <c r="P21" s="91"/>
    </row>
    <row r="22" spans="1:18" ht="14.25" customHeight="1" x14ac:dyDescent="0.35">
      <c r="A22" s="55"/>
      <c r="B22" s="14"/>
      <c r="C22" s="15"/>
      <c r="D22" s="6"/>
      <c r="E22" s="6"/>
      <c r="F22" s="6"/>
      <c r="G22" s="6"/>
      <c r="H22" s="6"/>
      <c r="I22" s="6"/>
      <c r="J22" s="44"/>
      <c r="K22" s="19"/>
      <c r="L22" s="30"/>
      <c r="M22" s="30"/>
      <c r="N22" s="19"/>
      <c r="O22" s="30"/>
      <c r="P22" s="19"/>
    </row>
    <row r="23" spans="1:18" ht="14.25" customHeight="1" x14ac:dyDescent="0.35">
      <c r="A23" s="53">
        <v>44070</v>
      </c>
      <c r="B23" s="14"/>
      <c r="C23" s="37" t="s">
        <v>48</v>
      </c>
      <c r="D23" s="38"/>
      <c r="E23" s="6" t="s">
        <v>35</v>
      </c>
      <c r="F23" s="6"/>
      <c r="G23" s="6"/>
      <c r="H23" s="6"/>
      <c r="I23" s="6"/>
      <c r="J23" s="39">
        <v>6734</v>
      </c>
      <c r="K23" s="45"/>
      <c r="L23" s="30"/>
      <c r="M23" s="18"/>
      <c r="N23" s="19"/>
      <c r="O23" s="30"/>
      <c r="P23" s="19">
        <f>J23-M23</f>
        <v>6734</v>
      </c>
    </row>
    <row r="24" spans="1:18" ht="14.25" customHeight="1" x14ac:dyDescent="0.35">
      <c r="A24" s="53">
        <v>44097</v>
      </c>
      <c r="B24" s="14"/>
      <c r="C24" s="37" t="s">
        <v>49</v>
      </c>
      <c r="D24" s="38"/>
      <c r="E24" s="6" t="s">
        <v>35</v>
      </c>
      <c r="F24" s="6"/>
      <c r="G24" s="6"/>
      <c r="H24" s="6"/>
      <c r="I24" s="6"/>
      <c r="J24" s="39">
        <v>8123</v>
      </c>
      <c r="K24" s="19"/>
      <c r="L24" s="30"/>
      <c r="M24" s="20"/>
      <c r="N24" s="19"/>
      <c r="O24" s="30"/>
      <c r="P24" s="19">
        <f>P23+J24-M24</f>
        <v>14857</v>
      </c>
    </row>
    <row r="25" spans="1:18" ht="14.25" customHeight="1" x14ac:dyDescent="0.35">
      <c r="A25" s="53">
        <v>44125</v>
      </c>
      <c r="B25" s="14"/>
      <c r="C25" s="37" t="s">
        <v>50</v>
      </c>
      <c r="D25" s="38"/>
      <c r="E25" s="6" t="s">
        <v>35</v>
      </c>
      <c r="F25" s="6"/>
      <c r="G25" s="6"/>
      <c r="H25" s="6"/>
      <c r="I25" s="6"/>
      <c r="J25" s="39">
        <v>8123</v>
      </c>
      <c r="K25" s="19"/>
      <c r="L25" s="30"/>
      <c r="M25" s="18"/>
      <c r="N25" s="19"/>
      <c r="O25" s="30"/>
      <c r="P25" s="19">
        <f>P24+J25-M25</f>
        <v>22980</v>
      </c>
    </row>
    <row r="26" spans="1:18" ht="14.25" customHeight="1" x14ac:dyDescent="0.35">
      <c r="A26" s="53">
        <v>44155</v>
      </c>
      <c r="B26" s="14"/>
      <c r="C26" s="37" t="s">
        <v>52</v>
      </c>
      <c r="D26" s="38"/>
      <c r="E26" s="6" t="s">
        <v>35</v>
      </c>
      <c r="F26" s="36"/>
      <c r="G26" s="6"/>
      <c r="H26" s="6"/>
      <c r="I26" s="6"/>
      <c r="J26" s="39">
        <v>9296</v>
      </c>
      <c r="K26" s="19"/>
      <c r="L26" s="30"/>
      <c r="M26" s="30"/>
      <c r="N26" s="19"/>
      <c r="O26" s="30"/>
      <c r="P26" s="19">
        <f>P25+J26-M26</f>
        <v>32276</v>
      </c>
    </row>
    <row r="27" spans="1:18" ht="14.25" customHeight="1" x14ac:dyDescent="0.35">
      <c r="A27" s="53">
        <v>44165</v>
      </c>
      <c r="B27" s="14"/>
      <c r="C27" s="37" t="s">
        <v>53</v>
      </c>
      <c r="D27" s="38"/>
      <c r="E27" s="6" t="s">
        <v>35</v>
      </c>
      <c r="F27" s="6"/>
      <c r="G27" s="6"/>
      <c r="H27" s="6"/>
      <c r="I27" s="6"/>
      <c r="J27" s="44">
        <v>7775</v>
      </c>
      <c r="K27" s="19"/>
      <c r="L27" s="30"/>
      <c r="M27" s="30"/>
      <c r="N27" s="19"/>
      <c r="O27" s="30"/>
      <c r="P27" s="19">
        <f>P26+J27-M27</f>
        <v>40051</v>
      </c>
    </row>
    <row r="28" spans="1:18" ht="14.25" customHeight="1" x14ac:dyDescent="0.35">
      <c r="A28" s="53">
        <v>44165</v>
      </c>
      <c r="B28" s="14"/>
      <c r="C28" s="50" t="s">
        <v>55</v>
      </c>
      <c r="D28" s="38"/>
      <c r="E28" s="6" t="s">
        <v>35</v>
      </c>
      <c r="F28" s="6"/>
      <c r="G28" s="6"/>
      <c r="H28" s="6"/>
      <c r="I28" s="6"/>
      <c r="J28" s="44">
        <v>275</v>
      </c>
      <c r="K28" s="19"/>
      <c r="L28" s="30"/>
      <c r="M28" s="30"/>
      <c r="N28" s="19"/>
      <c r="O28" s="30"/>
      <c r="P28" s="19">
        <f t="shared" ref="P28:P45" si="0">P27+J28-M28</f>
        <v>40326</v>
      </c>
    </row>
    <row r="29" spans="1:18" ht="14.25" customHeight="1" x14ac:dyDescent="0.35">
      <c r="A29" s="56">
        <v>44188</v>
      </c>
      <c r="B29" s="14"/>
      <c r="C29" s="50" t="s">
        <v>62</v>
      </c>
      <c r="D29" s="38"/>
      <c r="E29" s="6" t="s">
        <v>59</v>
      </c>
      <c r="F29" s="6"/>
      <c r="G29" s="6"/>
      <c r="H29" s="6"/>
      <c r="I29" s="6"/>
      <c r="J29" s="44"/>
      <c r="K29" s="19"/>
      <c r="L29" s="30"/>
      <c r="M29" s="30">
        <v>6734</v>
      </c>
      <c r="N29" s="19"/>
      <c r="O29" s="30"/>
      <c r="P29" s="19">
        <f t="shared" si="0"/>
        <v>33592</v>
      </c>
    </row>
    <row r="30" spans="1:18" ht="14.25" customHeight="1" x14ac:dyDescent="0.35">
      <c r="A30" s="53">
        <v>44196</v>
      </c>
      <c r="B30" s="14"/>
      <c r="C30" s="50" t="s">
        <v>56</v>
      </c>
      <c r="D30" s="38"/>
      <c r="E30" s="6" t="s">
        <v>35</v>
      </c>
      <c r="F30" s="6"/>
      <c r="G30" s="6"/>
      <c r="H30" s="6"/>
      <c r="I30" s="6"/>
      <c r="J30" s="44">
        <v>10120</v>
      </c>
      <c r="K30" s="19"/>
      <c r="L30" s="30"/>
      <c r="M30" s="30"/>
      <c r="N30" s="19"/>
      <c r="O30" s="30"/>
      <c r="P30" s="19">
        <f t="shared" si="0"/>
        <v>43712</v>
      </c>
    </row>
    <row r="31" spans="1:18" ht="14.25" customHeight="1" x14ac:dyDescent="0.35">
      <c r="A31" s="53">
        <v>43841</v>
      </c>
      <c r="B31" s="14"/>
      <c r="C31" s="50" t="s">
        <v>57</v>
      </c>
      <c r="D31" s="38"/>
      <c r="E31" s="6" t="s">
        <v>58</v>
      </c>
      <c r="F31" s="6"/>
      <c r="G31" s="6"/>
      <c r="H31" s="6"/>
      <c r="I31" s="6"/>
      <c r="J31" s="52">
        <v>0</v>
      </c>
      <c r="K31" s="19"/>
      <c r="L31" s="30"/>
      <c r="M31" s="30"/>
      <c r="N31" s="19"/>
      <c r="O31" s="30"/>
      <c r="P31" s="19">
        <f t="shared" si="0"/>
        <v>43712</v>
      </c>
    </row>
    <row r="32" spans="1:18" ht="14.25" customHeight="1" x14ac:dyDescent="0.35">
      <c r="A32" s="53">
        <v>44216</v>
      </c>
      <c r="B32" s="14"/>
      <c r="C32" s="50" t="s">
        <v>62</v>
      </c>
      <c r="D32" s="38"/>
      <c r="E32" s="6" t="s">
        <v>60</v>
      </c>
      <c r="F32" s="6"/>
      <c r="G32" s="6"/>
      <c r="H32" s="6"/>
      <c r="I32" s="6"/>
      <c r="J32" s="52"/>
      <c r="K32" s="19"/>
      <c r="L32" s="30"/>
      <c r="M32" s="30">
        <v>8123</v>
      </c>
      <c r="N32" s="19"/>
      <c r="O32" s="30"/>
      <c r="P32" s="19">
        <f t="shared" si="0"/>
        <v>35589</v>
      </c>
    </row>
    <row r="33" spans="1:18" ht="14.25" customHeight="1" x14ac:dyDescent="0.35">
      <c r="A33" s="53">
        <v>43859</v>
      </c>
      <c r="B33" s="14"/>
      <c r="C33" s="50" t="s">
        <v>66</v>
      </c>
      <c r="D33" s="38"/>
      <c r="E33" s="6" t="s">
        <v>35</v>
      </c>
      <c r="F33" s="6"/>
      <c r="G33" s="6"/>
      <c r="H33" s="6"/>
      <c r="I33" s="6"/>
      <c r="J33" s="44">
        <v>10310</v>
      </c>
      <c r="K33" s="19"/>
      <c r="L33" s="30"/>
      <c r="M33" s="30"/>
      <c r="N33" s="19"/>
      <c r="O33" s="30"/>
      <c r="P33" s="19">
        <f t="shared" si="0"/>
        <v>45899</v>
      </c>
    </row>
    <row r="34" spans="1:18" ht="14.25" customHeight="1" x14ac:dyDescent="0.35">
      <c r="A34" s="56">
        <v>44251</v>
      </c>
      <c r="B34" s="14"/>
      <c r="C34" s="50" t="s">
        <v>62</v>
      </c>
      <c r="D34" s="38"/>
      <c r="E34" s="6" t="s">
        <v>61</v>
      </c>
      <c r="F34" s="6"/>
      <c r="G34" s="6"/>
      <c r="H34" s="6"/>
      <c r="I34" s="6"/>
      <c r="J34" s="44"/>
      <c r="K34" s="19"/>
      <c r="L34" s="30"/>
      <c r="M34" s="30">
        <v>17346</v>
      </c>
      <c r="N34" s="19"/>
      <c r="O34" s="30"/>
      <c r="P34" s="19">
        <f t="shared" si="0"/>
        <v>28553</v>
      </c>
    </row>
    <row r="35" spans="1:18" ht="14.25" customHeight="1" x14ac:dyDescent="0.35">
      <c r="A35" s="59">
        <v>44274</v>
      </c>
      <c r="B35" s="14"/>
      <c r="C35" s="50" t="s">
        <v>62</v>
      </c>
      <c r="D35" s="6"/>
      <c r="E35" s="6" t="s">
        <v>70</v>
      </c>
      <c r="F35" s="6"/>
      <c r="G35" s="6"/>
      <c r="H35" s="6"/>
      <c r="I35" s="6"/>
      <c r="J35" s="44"/>
      <c r="K35" s="19"/>
      <c r="L35" s="30"/>
      <c r="M35" s="58">
        <v>8123</v>
      </c>
      <c r="N35" s="19"/>
      <c r="O35" s="30"/>
      <c r="P35" s="19">
        <f t="shared" si="0"/>
        <v>20430</v>
      </c>
    </row>
    <row r="36" spans="1:18" ht="14.25" customHeight="1" x14ac:dyDescent="0.35">
      <c r="A36" s="59">
        <v>44279</v>
      </c>
      <c r="B36" s="14"/>
      <c r="C36" s="57" t="s">
        <v>67</v>
      </c>
      <c r="D36" s="6"/>
      <c r="E36" s="6" t="s">
        <v>35</v>
      </c>
      <c r="F36" s="6"/>
      <c r="G36" s="6"/>
      <c r="H36" s="6"/>
      <c r="I36" s="6"/>
      <c r="J36" s="44">
        <v>10075</v>
      </c>
      <c r="K36" s="19"/>
      <c r="L36" s="30"/>
      <c r="M36" s="30"/>
      <c r="N36" s="19"/>
      <c r="O36" s="30"/>
      <c r="P36" s="19">
        <f t="shared" si="0"/>
        <v>30505</v>
      </c>
    </row>
    <row r="37" spans="1:18" ht="14.25" customHeight="1" x14ac:dyDescent="0.35">
      <c r="A37" s="59">
        <v>44294</v>
      </c>
      <c r="B37" s="14"/>
      <c r="C37" s="57" t="s">
        <v>68</v>
      </c>
      <c r="D37" s="6"/>
      <c r="E37" s="6" t="s">
        <v>35</v>
      </c>
      <c r="F37" s="6"/>
      <c r="G37" s="6"/>
      <c r="H37" s="6"/>
      <c r="I37" s="6"/>
      <c r="J37" s="44">
        <v>12101.6</v>
      </c>
      <c r="K37" s="19"/>
      <c r="L37" s="30"/>
      <c r="M37" s="30"/>
      <c r="N37" s="19"/>
      <c r="O37" s="30"/>
      <c r="P37" s="19">
        <f t="shared" si="0"/>
        <v>42606.6</v>
      </c>
    </row>
    <row r="38" spans="1:18" ht="14.25" customHeight="1" x14ac:dyDescent="0.35">
      <c r="A38" s="59">
        <v>44306</v>
      </c>
      <c r="B38" s="14"/>
      <c r="C38" s="50" t="s">
        <v>62</v>
      </c>
      <c r="D38" s="6"/>
      <c r="E38" s="6" t="s">
        <v>71</v>
      </c>
      <c r="F38" s="6"/>
      <c r="G38" s="6"/>
      <c r="H38" s="6"/>
      <c r="I38" s="6"/>
      <c r="J38" s="44"/>
      <c r="K38" s="19"/>
      <c r="L38" s="30"/>
      <c r="M38" s="30">
        <v>10120</v>
      </c>
      <c r="N38" s="19"/>
      <c r="O38" s="30"/>
      <c r="P38" s="19">
        <f t="shared" si="0"/>
        <v>32486.6</v>
      </c>
    </row>
    <row r="39" spans="1:18" ht="13.5" customHeight="1" x14ac:dyDescent="0.35">
      <c r="A39" s="59">
        <v>44315</v>
      </c>
      <c r="B39" s="14"/>
      <c r="C39" s="57" t="s">
        <v>69</v>
      </c>
      <c r="D39" s="6"/>
      <c r="E39" s="6" t="s">
        <v>35</v>
      </c>
      <c r="F39" s="6"/>
      <c r="G39" s="6"/>
      <c r="H39" s="6"/>
      <c r="I39" s="6"/>
      <c r="J39" s="44">
        <v>11585</v>
      </c>
      <c r="K39" s="19"/>
      <c r="L39" s="30"/>
      <c r="M39" s="30"/>
      <c r="N39" s="19"/>
      <c r="O39" s="30"/>
      <c r="P39" s="19">
        <f t="shared" si="0"/>
        <v>44071.6</v>
      </c>
    </row>
    <row r="40" spans="1:18" ht="14.25" customHeight="1" x14ac:dyDescent="0.35">
      <c r="A40" s="59">
        <v>44337</v>
      </c>
      <c r="B40" s="14"/>
      <c r="C40" s="50" t="s">
        <v>62</v>
      </c>
      <c r="D40" s="6"/>
      <c r="E40" s="37" t="s">
        <v>77</v>
      </c>
      <c r="F40" s="6"/>
      <c r="G40" s="6"/>
      <c r="H40" s="6"/>
      <c r="I40" s="6"/>
      <c r="J40" s="44"/>
      <c r="K40" s="19"/>
      <c r="L40" s="30"/>
      <c r="M40" s="30">
        <v>10310</v>
      </c>
      <c r="N40" s="19"/>
      <c r="O40" s="30"/>
      <c r="P40" s="19">
        <f t="shared" si="0"/>
        <v>33761.599999999999</v>
      </c>
    </row>
    <row r="41" spans="1:18" ht="14.25" customHeight="1" x14ac:dyDescent="0.35">
      <c r="A41" s="43">
        <v>44348</v>
      </c>
      <c r="B41" s="14"/>
      <c r="C41" s="60" t="s">
        <v>79</v>
      </c>
      <c r="D41" s="6"/>
      <c r="E41" s="6" t="s">
        <v>35</v>
      </c>
      <c r="F41" s="6"/>
      <c r="G41" s="6"/>
      <c r="H41" s="6"/>
      <c r="I41" s="6"/>
      <c r="J41" s="44">
        <v>6952</v>
      </c>
      <c r="K41" s="19"/>
      <c r="L41" s="30"/>
      <c r="M41" s="30"/>
      <c r="N41" s="19"/>
      <c r="O41" s="30"/>
      <c r="P41" s="19">
        <f t="shared" si="0"/>
        <v>40713.599999999999</v>
      </c>
    </row>
    <row r="42" spans="1:18" ht="14.25" customHeight="1" x14ac:dyDescent="0.35">
      <c r="A42" s="43">
        <v>44348</v>
      </c>
      <c r="B42" s="14"/>
      <c r="C42" s="60" t="s">
        <v>80</v>
      </c>
      <c r="D42" s="6"/>
      <c r="E42" s="6" t="s">
        <v>35</v>
      </c>
      <c r="F42" s="6"/>
      <c r="G42" s="6"/>
      <c r="H42" s="6"/>
      <c r="I42" s="6"/>
      <c r="J42" s="44">
        <v>930</v>
      </c>
      <c r="K42" s="19"/>
      <c r="L42" s="30"/>
      <c r="M42" s="30"/>
      <c r="N42" s="19"/>
      <c r="O42" s="30"/>
      <c r="P42" s="19">
        <f t="shared" si="0"/>
        <v>41643.599999999999</v>
      </c>
    </row>
    <row r="43" spans="1:18" ht="14.25" customHeight="1" x14ac:dyDescent="0.35">
      <c r="A43" s="43">
        <v>44403</v>
      </c>
      <c r="B43" s="14"/>
      <c r="C43" s="15" t="s">
        <v>62</v>
      </c>
      <c r="D43" s="6"/>
      <c r="E43" s="37" t="s">
        <v>81</v>
      </c>
      <c r="F43" s="6"/>
      <c r="G43" s="6"/>
      <c r="H43" s="6"/>
      <c r="I43" s="6"/>
      <c r="J43" s="44"/>
      <c r="K43" s="19"/>
      <c r="L43" s="30"/>
      <c r="M43" s="30">
        <v>10075</v>
      </c>
      <c r="N43" s="19"/>
      <c r="O43" s="30"/>
      <c r="P43" s="19">
        <f t="shared" si="0"/>
        <v>31568.6</v>
      </c>
    </row>
    <row r="44" spans="1:18" ht="14.25" customHeight="1" x14ac:dyDescent="0.35">
      <c r="A44" s="43">
        <v>44425</v>
      </c>
      <c r="B44" s="14"/>
      <c r="C44" s="15" t="s">
        <v>62</v>
      </c>
      <c r="D44" s="6"/>
      <c r="E44" s="37" t="s">
        <v>86</v>
      </c>
      <c r="F44" s="6"/>
      <c r="G44" s="6"/>
      <c r="H44" s="6"/>
      <c r="I44" s="6"/>
      <c r="J44" s="44"/>
      <c r="K44" s="19"/>
      <c r="L44" s="30"/>
      <c r="M44" s="30">
        <v>23866</v>
      </c>
      <c r="N44" s="19"/>
      <c r="O44" s="30"/>
      <c r="P44" s="19">
        <f t="shared" si="0"/>
        <v>7702.5999999999985</v>
      </c>
      <c r="R44" s="65" t="s">
        <v>104</v>
      </c>
    </row>
    <row r="45" spans="1:18" ht="14.25" customHeight="1" x14ac:dyDescent="0.35">
      <c r="A45" s="43">
        <v>44453</v>
      </c>
      <c r="B45" s="14"/>
      <c r="C45" s="15" t="s">
        <v>85</v>
      </c>
      <c r="D45" s="6"/>
      <c r="E45" s="6" t="s">
        <v>35</v>
      </c>
      <c r="F45" s="6"/>
      <c r="G45" s="6"/>
      <c r="H45" s="6"/>
      <c r="I45" s="6"/>
      <c r="J45" s="44">
        <v>14208</v>
      </c>
      <c r="K45" s="19"/>
      <c r="L45" s="30"/>
      <c r="M45" s="30"/>
      <c r="N45" s="19"/>
      <c r="O45" s="30"/>
      <c r="P45" s="19">
        <f t="shared" si="0"/>
        <v>21910.6</v>
      </c>
    </row>
    <row r="46" spans="1:18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4"/>
      <c r="K46" s="19"/>
      <c r="L46" s="30"/>
      <c r="M46" s="30"/>
      <c r="N46" s="19"/>
      <c r="O46" s="30"/>
      <c r="P46" s="19"/>
    </row>
    <row r="47" spans="1:18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4"/>
      <c r="K47" s="19"/>
      <c r="L47" s="30"/>
      <c r="M47" s="30"/>
      <c r="N47" s="19"/>
      <c r="O47" s="30"/>
      <c r="P47" s="19"/>
    </row>
    <row r="48" spans="1:18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4"/>
      <c r="K48" s="19"/>
      <c r="L48" s="30"/>
      <c r="M48" s="30"/>
      <c r="N48" s="19"/>
      <c r="O48" s="30"/>
      <c r="P48" s="19"/>
    </row>
    <row r="49" spans="1:16" ht="14.25" customHeight="1" x14ac:dyDescent="0.35">
      <c r="A49" s="13"/>
      <c r="B49" s="14"/>
      <c r="C49" s="15"/>
      <c r="D49" s="61"/>
      <c r="E49" s="6"/>
      <c r="F49" s="6"/>
      <c r="G49" s="6"/>
      <c r="H49" s="6"/>
      <c r="I49" s="6"/>
      <c r="J49" s="44"/>
      <c r="K49" s="19"/>
      <c r="L49" s="30"/>
      <c r="M49" s="30"/>
      <c r="N49" s="19"/>
      <c r="O49" s="30"/>
      <c r="P49" s="19"/>
    </row>
    <row r="50" spans="1:16" ht="14.25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4"/>
      <c r="K50" s="19"/>
      <c r="L50" s="30"/>
      <c r="M50" s="30"/>
      <c r="N50" s="19"/>
      <c r="O50" s="30"/>
      <c r="P50" s="19"/>
    </row>
    <row r="51" spans="1:16" ht="14.25" customHeight="1" x14ac:dyDescent="0.35">
      <c r="A51" s="13"/>
      <c r="B51" s="14"/>
      <c r="C51" s="15"/>
      <c r="D51" s="6"/>
      <c r="E51" s="6"/>
      <c r="F51" s="6"/>
      <c r="G51" s="6"/>
      <c r="H51" s="6"/>
      <c r="I51" s="6"/>
      <c r="J51" s="44"/>
      <c r="K51" s="19"/>
      <c r="L51" s="30"/>
      <c r="M51" s="30"/>
      <c r="N51" s="19"/>
      <c r="O51" s="30"/>
      <c r="P51" s="19"/>
    </row>
    <row r="52" spans="1:16" ht="14" customHeight="1" x14ac:dyDescent="0.35">
      <c r="A52" s="13"/>
      <c r="B52" s="14"/>
      <c r="C52" s="15"/>
      <c r="D52" s="6"/>
      <c r="E52" s="6"/>
      <c r="F52" s="6"/>
      <c r="G52" s="6"/>
      <c r="H52" s="6"/>
      <c r="I52" s="6"/>
      <c r="J52" s="44"/>
      <c r="K52" s="19"/>
      <c r="L52" s="30"/>
      <c r="M52" s="30"/>
      <c r="N52" s="19"/>
      <c r="O52" s="30"/>
      <c r="P52" s="19"/>
    </row>
    <row r="53" spans="1:16" ht="14.25" customHeight="1" x14ac:dyDescent="0.35">
      <c r="A53" s="21"/>
      <c r="B53" s="22"/>
      <c r="C53" s="24"/>
      <c r="D53" s="23"/>
      <c r="E53" s="23"/>
      <c r="F53" s="23"/>
      <c r="G53" s="23"/>
      <c r="H53" s="23"/>
      <c r="I53" s="23"/>
      <c r="J53" s="46"/>
      <c r="K53" s="25"/>
      <c r="L53" s="47"/>
      <c r="M53" s="47"/>
      <c r="N53" s="25"/>
      <c r="O53" s="47"/>
      <c r="P53" s="25"/>
    </row>
    <row r="54" spans="1:16" ht="14.25" customHeight="1" x14ac:dyDescent="0.35">
      <c r="A54" s="42" t="s">
        <v>38</v>
      </c>
      <c r="B54" s="27"/>
      <c r="C54" s="27"/>
      <c r="D54" s="27"/>
      <c r="E54" s="27"/>
      <c r="F54" s="27"/>
      <c r="G54" s="27"/>
      <c r="H54" s="27"/>
      <c r="I54" s="27"/>
      <c r="J54" s="54">
        <f>SUM(J23:J53)</f>
        <v>116607.6</v>
      </c>
      <c r="K54" s="27"/>
      <c r="L54" s="27"/>
      <c r="M54" s="54">
        <f>SUM(M23:M53)</f>
        <v>94697</v>
      </c>
      <c r="N54" s="27"/>
      <c r="O54" s="28"/>
      <c r="P54" s="49">
        <f>J54-M54</f>
        <v>21910.600000000006</v>
      </c>
    </row>
    <row r="55" spans="1:1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4.25" customHeight="1" x14ac:dyDescent="0.35">
      <c r="A56" s="6"/>
      <c r="B56" s="6"/>
      <c r="C56" s="6"/>
      <c r="D56" s="104" t="s">
        <v>13</v>
      </c>
      <c r="E56" s="104"/>
      <c r="F56" s="104"/>
      <c r="G56" s="104" t="s">
        <v>14</v>
      </c>
      <c r="H56" s="104"/>
      <c r="I56" s="104" t="s">
        <v>15</v>
      </c>
      <c r="J56" s="104"/>
      <c r="K56" s="104" t="s">
        <v>16</v>
      </c>
      <c r="L56" s="104"/>
      <c r="M56" s="104"/>
      <c r="N56" s="104" t="s">
        <v>29</v>
      </c>
      <c r="O56" s="104"/>
      <c r="P56" s="104"/>
    </row>
    <row r="57" spans="1:16" ht="14.25" customHeight="1" x14ac:dyDescent="0.35">
      <c r="A57" s="92" t="s">
        <v>76</v>
      </c>
      <c r="B57" s="92"/>
      <c r="C57" s="92"/>
      <c r="D57" s="93" t="s">
        <v>75</v>
      </c>
      <c r="E57" s="93"/>
      <c r="F57" s="93"/>
      <c r="G57" s="93" t="s">
        <v>78</v>
      </c>
      <c r="H57" s="93"/>
      <c r="I57" s="93" t="s">
        <v>82</v>
      </c>
      <c r="J57" s="93"/>
      <c r="K57" s="93" t="s">
        <v>83</v>
      </c>
      <c r="L57" s="93"/>
      <c r="M57" s="93"/>
      <c r="N57" s="93" t="s">
        <v>84</v>
      </c>
      <c r="O57" s="93"/>
      <c r="P57" s="93"/>
    </row>
    <row r="58" spans="1:16" ht="14.25" customHeight="1" x14ac:dyDescent="0.35">
      <c r="A58" s="92" t="s">
        <v>37</v>
      </c>
      <c r="B58" s="92"/>
      <c r="C58" s="92"/>
      <c r="D58" s="100">
        <v>7702.6</v>
      </c>
      <c r="E58" s="100"/>
      <c r="F58" s="100"/>
      <c r="G58" s="100">
        <v>0</v>
      </c>
      <c r="H58" s="100"/>
      <c r="I58" s="100">
        <v>0</v>
      </c>
      <c r="J58" s="100"/>
      <c r="K58" s="100">
        <v>0</v>
      </c>
      <c r="L58" s="100"/>
      <c r="M58" s="100"/>
      <c r="N58" s="100">
        <v>14208</v>
      </c>
      <c r="O58" s="100"/>
      <c r="P58" s="100"/>
    </row>
    <row r="59" spans="1:16" ht="14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6" t="s">
        <v>31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33" t="s">
        <v>32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33" t="s">
        <v>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34"/>
      <c r="B65" s="34"/>
      <c r="C65" s="34"/>
      <c r="D65" s="34"/>
      <c r="E65" s="34"/>
      <c r="F65" s="34"/>
      <c r="G65" s="34"/>
      <c r="H65" s="35"/>
      <c r="I65" s="35"/>
      <c r="J65" s="34"/>
      <c r="K65" s="34"/>
      <c r="L65" s="34"/>
      <c r="M65" s="34"/>
      <c r="N65" s="34"/>
      <c r="O65" s="34"/>
      <c r="P65" s="34"/>
    </row>
    <row r="66" spans="1:16" ht="14.25" customHeight="1" x14ac:dyDescent="0.35">
      <c r="A66" s="6" t="s">
        <v>34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0"/>
      <c r="N66" s="30"/>
      <c r="O66" s="30"/>
      <c r="P66" s="30"/>
    </row>
    <row r="67" spans="1:1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2">
    <mergeCell ref="D56:F56"/>
    <mergeCell ref="G56:H56"/>
    <mergeCell ref="I56:J56"/>
    <mergeCell ref="K56:M56"/>
    <mergeCell ref="N56:P56"/>
    <mergeCell ref="A9:P9"/>
    <mergeCell ref="B21:C21"/>
    <mergeCell ref="D21:I21"/>
    <mergeCell ref="J21:K21"/>
    <mergeCell ref="O21:P21"/>
    <mergeCell ref="N58:P58"/>
    <mergeCell ref="A57:C57"/>
    <mergeCell ref="D57:F57"/>
    <mergeCell ref="G57:H57"/>
    <mergeCell ref="I57:J57"/>
    <mergeCell ref="K57:M57"/>
    <mergeCell ref="N57:P57"/>
    <mergeCell ref="A58:C58"/>
    <mergeCell ref="D58:F58"/>
    <mergeCell ref="G58:H58"/>
    <mergeCell ref="I58:J58"/>
    <mergeCell ref="K58:M58"/>
  </mergeCells>
  <phoneticPr fontId="15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Master copy_Statement</vt:lpstr>
      <vt:lpstr>SOA_Yew Seng0920</vt:lpstr>
      <vt:lpstr>SOA_Yew Seng1020</vt:lpstr>
      <vt:lpstr>SOA_Yew Seng1120</vt:lpstr>
      <vt:lpstr>SOA_Yew Seng0221</vt:lpstr>
      <vt:lpstr>SOA_Yew Seng0421</vt:lpstr>
      <vt:lpstr>SOA_Yew Seng0521</vt:lpstr>
      <vt:lpstr>SOA_Yew Seng0621</vt:lpstr>
      <vt:lpstr>SOA_Yew Seng0921</vt:lpstr>
      <vt:lpstr>SOA_Yew Seng1021 </vt:lpstr>
      <vt:lpstr>SOA_Yew Seng1121</vt:lpstr>
      <vt:lpstr>SOA_Yew Seng1221</vt:lpstr>
      <vt:lpstr>SOA_Yew Seng0122</vt:lpstr>
      <vt:lpstr>SOA_Yew Seng0222</vt:lpstr>
      <vt:lpstr>SOA_Yew Seng0322</vt:lpstr>
      <vt:lpstr>SOA_Yew Seng0422</vt:lpstr>
      <vt:lpstr>SOA_Yew Seng0522</vt:lpstr>
      <vt:lpstr>SOA_Yew Seng0622</vt:lpstr>
      <vt:lpstr>SOA_Yew Seng0722 </vt:lpstr>
      <vt:lpstr>SOA_Yew Seng0822 </vt:lpstr>
      <vt:lpstr>SOA_Yew Seng0922</vt:lpstr>
      <vt:lpstr>SOA_Yew Seng1022</vt:lpstr>
      <vt:lpstr>SOA_Yew Seng1122</vt:lpstr>
      <vt:lpstr>SOA_Yew Seng1222</vt:lpstr>
      <vt:lpstr>SOA_Yew Seng 0123</vt:lpstr>
      <vt:lpstr>SOA_Yew Seng 0223</vt:lpstr>
      <vt:lpstr>SOA_Yew Seng 0323</vt:lpstr>
      <vt:lpstr>SOA_Yew Seng 0423</vt:lpstr>
      <vt:lpstr>SOA_Yew Seng 0523</vt:lpstr>
      <vt:lpstr>SOA_Yew Seng 0623</vt:lpstr>
      <vt:lpstr>SOA_Yew Seng 0723</vt:lpstr>
      <vt:lpstr>SOA_Yew Seng 0823</vt:lpstr>
      <vt:lpstr>SOA_Yew Seng 0923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2023-10-25T06:09:49Z</cp:lastPrinted>
  <dcterms:created xsi:type="dcterms:W3CDTF">2020-07-29T03:02:45Z</dcterms:created>
  <dcterms:modified xsi:type="dcterms:W3CDTF">2023-10-25T06:14:53Z</dcterms:modified>
</cp:coreProperties>
</file>