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EB946541-2E8B-4E9B-96FB-ABFDBD24CECD}" xr6:coauthVersionLast="47" xr6:coauthVersionMax="47" xr10:uidLastSave="{00000000-0000-0000-0000-000000000000}"/>
  <bookViews>
    <workbookView xWindow="-110" yWindow="-110" windowWidth="19420" windowHeight="10300" tabRatio="849" firstSheet="21" activeTab="25" xr2:uid="{9C153D04-49C3-4D51-9EB9-D3FE3AA141A9}"/>
  </bookViews>
  <sheets>
    <sheet name="PROInv1121" sheetId="2" r:id="rId1"/>
    <sheet name="PROInv200422 LLL" sheetId="1" r:id="rId2"/>
    <sheet name="PROInv170522 Megapower" sheetId="3" r:id="rId3"/>
    <sheet name="PROInv171022 IK" sheetId="4" r:id="rId4"/>
    <sheet name="PROInv150623 WSA" sheetId="5" r:id="rId5"/>
    <sheet name="PROInv140723 PMC" sheetId="6" r:id="rId6"/>
    <sheet name="Inv DEKS Resources_SF +5%" sheetId="7" r:id="rId7"/>
    <sheet name="Inv5xx76 DEKS Resources_SF" sheetId="9" r:id="rId8"/>
    <sheet name="Inv5xx76 DEKS actual to SF" sheetId="8" r:id="rId9"/>
    <sheet name="Inv SF PI071223 " sheetId="10" r:id="rId10"/>
    <sheet name="PROInv220124 PMC " sheetId="11" r:id="rId11"/>
    <sheet name="PROInv140524 Cash_Hafiz" sheetId="12" r:id="rId12"/>
    <sheet name="PROInv100724 TICE" sheetId="13" r:id="rId13"/>
    <sheet name="PROInv150724 Shikh Aziz" sheetId="14" r:id="rId14"/>
    <sheet name="PROInv120924 Vinz Yew Kok Wah" sheetId="15" r:id="rId15"/>
    <sheet name="PROInv101224 Bukit Antarabangsa" sheetId="16" r:id="rId16"/>
    <sheet name="PROInv131224 " sheetId="17" r:id="rId17"/>
    <sheet name="PROInv 241224 " sheetId="18" r:id="rId18"/>
    <sheet name="PROInv301224 Bukit Antarabangsa" sheetId="20" r:id="rId19"/>
    <sheet name="PROInv130125 PMC" sheetId="19" r:id="rId20"/>
    <sheet name="PROInv 230125 S&amp;J_Bank YMM" sheetId="21" r:id="rId21"/>
    <sheet name="PROInv 010325 PMC" sheetId="22" r:id="rId22"/>
    <sheet name="PROInv 100325 PMC" sheetId="24" r:id="rId23"/>
    <sheet name="PROInv 140325 Cash GK" sheetId="23" r:id="rId24"/>
    <sheet name="PROInv 260325 PMC" sheetId="25" r:id="rId25"/>
    <sheet name="PROInv 070425 PMC " sheetId="26" r:id="rId26"/>
  </sheets>
  <definedNames>
    <definedName name="_xlnm.Print_Area" localSheetId="6">'Inv DEKS Resources_SF +5%'!$A$1:$O$65</definedName>
    <definedName name="_xlnm.Print_Area" localSheetId="9">'Inv SF PI071223 '!$A$1:$O$65</definedName>
    <definedName name="_xlnm.Print_Area" localSheetId="8">'Inv5xx76 DEKS actual to SF'!$A$1:$O$65</definedName>
    <definedName name="_xlnm.Print_Area" localSheetId="7">'Inv5xx76 DEKS Resources_SF'!$A$1:$O$65</definedName>
    <definedName name="_xlnm.Print_Area" localSheetId="21">'PROInv 010325 PMC'!$A$1:$O$65</definedName>
    <definedName name="_xlnm.Print_Area" localSheetId="25">'PROInv 070425 PMC '!$A$1:$O$65</definedName>
    <definedName name="_xlnm.Print_Area" localSheetId="22">'PROInv 100325 PMC'!$A$1:$O$65</definedName>
    <definedName name="_xlnm.Print_Area" localSheetId="23">'PROInv 140325 Cash GK'!$A$1:$O$65</definedName>
    <definedName name="_xlnm.Print_Area" localSheetId="20">'PROInv 230125 S&amp;J_Bank YMM'!$A$1:$O$65</definedName>
    <definedName name="_xlnm.Print_Area" localSheetId="17">'PROInv 241224 '!$A$1:$O$65</definedName>
    <definedName name="_xlnm.Print_Area" localSheetId="24">'PROInv 260325 PMC'!$A$1:$O$65</definedName>
    <definedName name="_xlnm.Print_Area" localSheetId="12">'PROInv100724 TICE'!$A$1:$O$65</definedName>
    <definedName name="_xlnm.Print_Area" localSheetId="15">'PROInv101224 Bukit Antarabangsa'!$A$1:$O$65</definedName>
    <definedName name="_xlnm.Print_Area" localSheetId="14">'PROInv120924 Vinz Yew Kok Wah'!$A$1:$O$65</definedName>
    <definedName name="_xlnm.Print_Area" localSheetId="19">'PROInv130125 PMC'!$A$1:$O$65</definedName>
    <definedName name="_xlnm.Print_Area" localSheetId="16">'PROInv131224 '!$A$1:$O$65</definedName>
    <definedName name="_xlnm.Print_Area" localSheetId="11">'PROInv140524 Cash_Hafiz'!$A$1:$O$65</definedName>
    <definedName name="_xlnm.Print_Area" localSheetId="5">'PROInv140723 PMC'!$A$1:$O$65</definedName>
    <definedName name="_xlnm.Print_Area" localSheetId="13">'PROInv150724 Shikh Aziz'!$A$1:$O$65</definedName>
    <definedName name="_xlnm.Print_Area" localSheetId="10">'PROInv220124 PMC '!$A$1:$O$65</definedName>
    <definedName name="_xlnm.Print_Area" localSheetId="18">'PROInv301224 Bukit Antarabangsa'!$A$1:$O$65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26" l="1"/>
  <c r="O27" i="26"/>
  <c r="O26" i="26"/>
  <c r="O25" i="26"/>
  <c r="O24" i="26"/>
  <c r="O23" i="26"/>
  <c r="O24" i="25"/>
  <c r="O25" i="25"/>
  <c r="O26" i="25"/>
  <c r="O27" i="25"/>
  <c r="O54" i="26" l="1"/>
  <c r="O23" i="25"/>
  <c r="O54" i="25" s="1"/>
  <c r="O23" i="24"/>
  <c r="O54" i="24" s="1"/>
  <c r="O23" i="23"/>
  <c r="O54" i="23" s="1"/>
  <c r="O36" i="22"/>
  <c r="O35" i="22"/>
  <c r="O34" i="22"/>
  <c r="O33" i="22"/>
  <c r="O32" i="22"/>
  <c r="O31" i="22"/>
  <c r="O30" i="22"/>
  <c r="O29" i="22"/>
  <c r="O28" i="22"/>
  <c r="O27" i="22"/>
  <c r="O26" i="22"/>
  <c r="O25" i="22"/>
  <c r="O24" i="22"/>
  <c r="O23" i="22"/>
  <c r="O23" i="21"/>
  <c r="O54" i="21" s="1"/>
  <c r="O38" i="19"/>
  <c r="O23" i="20"/>
  <c r="O54" i="20" s="1"/>
  <c r="O37" i="19"/>
  <c r="O54" i="22" l="1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4" i="18"/>
  <c r="O25" i="18"/>
  <c r="O54" i="19" l="1"/>
  <c r="O23" i="18"/>
  <c r="O24" i="17"/>
  <c r="O54" i="18" l="1"/>
  <c r="O23" i="17"/>
  <c r="O25" i="16"/>
  <c r="O24" i="16"/>
  <c r="O23" i="16"/>
  <c r="O24" i="15"/>
  <c r="O25" i="15"/>
  <c r="O26" i="15"/>
  <c r="O23" i="15"/>
  <c r="O23" i="14"/>
  <c r="O54" i="14" s="1"/>
  <c r="O32" i="13"/>
  <c r="O31" i="13"/>
  <c r="O30" i="13"/>
  <c r="O29" i="13"/>
  <c r="O28" i="13"/>
  <c r="O27" i="13"/>
  <c r="O26" i="13"/>
  <c r="O25" i="13"/>
  <c r="O24" i="13"/>
  <c r="O23" i="13"/>
  <c r="O23" i="12"/>
  <c r="O54" i="12" s="1"/>
  <c r="O27" i="11"/>
  <c r="O26" i="11"/>
  <c r="O25" i="11"/>
  <c r="O24" i="11"/>
  <c r="O23" i="11"/>
  <c r="U54" i="10"/>
  <c r="V40" i="10"/>
  <c r="V39" i="10"/>
  <c r="V38" i="10"/>
  <c r="V37" i="10"/>
  <c r="V36" i="10"/>
  <c r="V35" i="10"/>
  <c r="V34" i="10"/>
  <c r="W34" i="10" s="1"/>
  <c r="V33" i="10"/>
  <c r="W33" i="10" s="1"/>
  <c r="X33" i="10"/>
  <c r="V32" i="10"/>
  <c r="W32" i="10" s="1"/>
  <c r="X32" i="10"/>
  <c r="V31" i="10"/>
  <c r="W31" i="10" s="1"/>
  <c r="V30" i="10"/>
  <c r="W30" i="10" s="1"/>
  <c r="V29" i="10"/>
  <c r="W29" i="10" s="1"/>
  <c r="X29" i="10"/>
  <c r="V28" i="10"/>
  <c r="W28" i="10" s="1"/>
  <c r="X28" i="10"/>
  <c r="V27" i="10"/>
  <c r="W27" i="10" s="1"/>
  <c r="V26" i="10"/>
  <c r="W26" i="10" s="1"/>
  <c r="X25" i="10"/>
  <c r="O24" i="10"/>
  <c r="X24" i="10" s="1"/>
  <c r="O23" i="10"/>
  <c r="O54" i="17" l="1"/>
  <c r="O54" i="16"/>
  <c r="O54" i="15"/>
  <c r="O54" i="13"/>
  <c r="O54" i="11"/>
  <c r="O54" i="10"/>
  <c r="V25" i="10"/>
  <c r="W25" i="10" s="1"/>
  <c r="V24" i="10"/>
  <c r="W24" i="10" s="1"/>
  <c r="X26" i="10"/>
  <c r="X30" i="10"/>
  <c r="X34" i="10"/>
  <c r="T54" i="10"/>
  <c r="X23" i="10"/>
  <c r="X27" i="10"/>
  <c r="X31" i="10"/>
  <c r="V23" i="10"/>
  <c r="V55" i="10" l="1"/>
  <c r="X54" i="10"/>
  <c r="W23" i="10"/>
  <c r="V54" i="10"/>
  <c r="U54" i="9" l="1"/>
  <c r="V40" i="9"/>
  <c r="V39" i="9"/>
  <c r="V38" i="9"/>
  <c r="V37" i="9"/>
  <c r="V36" i="9"/>
  <c r="V35" i="9"/>
  <c r="T34" i="9"/>
  <c r="O34" i="9"/>
  <c r="X34" i="9" s="1"/>
  <c r="T33" i="9"/>
  <c r="O33" i="9"/>
  <c r="X33" i="9" s="1"/>
  <c r="T32" i="9"/>
  <c r="O32" i="9"/>
  <c r="X32" i="9" s="1"/>
  <c r="T31" i="9"/>
  <c r="O31" i="9"/>
  <c r="T30" i="9"/>
  <c r="O30" i="9"/>
  <c r="X30" i="9" s="1"/>
  <c r="T29" i="9"/>
  <c r="O29" i="9"/>
  <c r="X29" i="9" s="1"/>
  <c r="T28" i="9"/>
  <c r="O28" i="9"/>
  <c r="X28" i="9" s="1"/>
  <c r="T27" i="9"/>
  <c r="O27" i="9"/>
  <c r="T26" i="9"/>
  <c r="O26" i="9"/>
  <c r="X26" i="9" s="1"/>
  <c r="T25" i="9"/>
  <c r="O25" i="9"/>
  <c r="X25" i="9" s="1"/>
  <c r="T24" i="9"/>
  <c r="O24" i="9"/>
  <c r="X24" i="9" s="1"/>
  <c r="T23" i="9"/>
  <c r="O23" i="9"/>
  <c r="W54" i="8"/>
  <c r="U40" i="8"/>
  <c r="U39" i="8"/>
  <c r="U38" i="8"/>
  <c r="U37" i="8"/>
  <c r="U36" i="8"/>
  <c r="U35" i="8"/>
  <c r="V35" i="8" s="1"/>
  <c r="T34" i="8"/>
  <c r="O34" i="8"/>
  <c r="T33" i="8"/>
  <c r="O33" i="8"/>
  <c r="T32" i="8"/>
  <c r="O32" i="8"/>
  <c r="X32" i="8" s="1"/>
  <c r="T31" i="8"/>
  <c r="O31" i="8"/>
  <c r="X31" i="8" s="1"/>
  <c r="T30" i="8"/>
  <c r="O30" i="8"/>
  <c r="T29" i="8"/>
  <c r="O29" i="8"/>
  <c r="T28" i="8"/>
  <c r="O28" i="8"/>
  <c r="X28" i="8" s="1"/>
  <c r="T27" i="8"/>
  <c r="O27" i="8"/>
  <c r="X27" i="8" s="1"/>
  <c r="T26" i="8"/>
  <c r="O26" i="8"/>
  <c r="T25" i="8"/>
  <c r="O25" i="8"/>
  <c r="T24" i="8"/>
  <c r="O24" i="8"/>
  <c r="X24" i="8" s="1"/>
  <c r="T23" i="8"/>
  <c r="O23" i="8"/>
  <c r="X23" i="8" s="1"/>
  <c r="U54" i="7"/>
  <c r="V40" i="7"/>
  <c r="V39" i="7"/>
  <c r="V38" i="7"/>
  <c r="V37" i="7"/>
  <c r="V36" i="7"/>
  <c r="V35" i="7"/>
  <c r="T34" i="7"/>
  <c r="O34" i="7"/>
  <c r="T33" i="7"/>
  <c r="O33" i="7"/>
  <c r="T32" i="7"/>
  <c r="O32" i="7"/>
  <c r="X32" i="7" s="1"/>
  <c r="T31" i="7"/>
  <c r="O31" i="7"/>
  <c r="X31" i="7" s="1"/>
  <c r="T30" i="7"/>
  <c r="O30" i="7"/>
  <c r="T29" i="7"/>
  <c r="O29" i="7"/>
  <c r="T28" i="7"/>
  <c r="O28" i="7"/>
  <c r="X28" i="7" s="1"/>
  <c r="T27" i="7"/>
  <c r="O27" i="7"/>
  <c r="X27" i="7" s="1"/>
  <c r="T26" i="7"/>
  <c r="O26" i="7"/>
  <c r="T25" i="7"/>
  <c r="O25" i="7"/>
  <c r="T24" i="7"/>
  <c r="O24" i="7"/>
  <c r="X24" i="7" s="1"/>
  <c r="T23" i="7"/>
  <c r="O23" i="7"/>
  <c r="X23" i="7" s="1"/>
  <c r="O33" i="6"/>
  <c r="O24" i="6"/>
  <c r="O25" i="6"/>
  <c r="O26" i="6"/>
  <c r="O27" i="6"/>
  <c r="O28" i="6"/>
  <c r="O29" i="6"/>
  <c r="O30" i="6"/>
  <c r="O31" i="6"/>
  <c r="O32" i="6"/>
  <c r="V31" i="9" l="1"/>
  <c r="W31" i="9" s="1"/>
  <c r="U29" i="8"/>
  <c r="V29" i="8" s="1"/>
  <c r="V28" i="9"/>
  <c r="W28" i="9" s="1"/>
  <c r="U33" i="8"/>
  <c r="V33" i="8" s="1"/>
  <c r="V30" i="7"/>
  <c r="W30" i="7" s="1"/>
  <c r="V34" i="7"/>
  <c r="W34" i="7" s="1"/>
  <c r="V25" i="7"/>
  <c r="W25" i="7" s="1"/>
  <c r="U32" i="8"/>
  <c r="V32" i="8" s="1"/>
  <c r="V32" i="9"/>
  <c r="W32" i="9" s="1"/>
  <c r="V29" i="7"/>
  <c r="W29" i="7" s="1"/>
  <c r="V33" i="7"/>
  <c r="W33" i="7" s="1"/>
  <c r="V29" i="9"/>
  <c r="W29" i="9" s="1"/>
  <c r="U26" i="8"/>
  <c r="V26" i="8" s="1"/>
  <c r="U30" i="8"/>
  <c r="V30" i="8" s="1"/>
  <c r="O54" i="9"/>
  <c r="V24" i="9"/>
  <c r="W24" i="9" s="1"/>
  <c r="V25" i="9"/>
  <c r="W25" i="9" s="1"/>
  <c r="V23" i="7"/>
  <c r="T54" i="9"/>
  <c r="U24" i="8"/>
  <c r="V24" i="8" s="1"/>
  <c r="V33" i="9"/>
  <c r="W33" i="9" s="1"/>
  <c r="T54" i="8"/>
  <c r="U25" i="8"/>
  <c r="V25" i="8" s="1"/>
  <c r="U28" i="8"/>
  <c r="V28" i="8" s="1"/>
  <c r="U34" i="8"/>
  <c r="V34" i="8" s="1"/>
  <c r="V27" i="9"/>
  <c r="W27" i="9" s="1"/>
  <c r="V26" i="7"/>
  <c r="W26" i="7" s="1"/>
  <c r="T54" i="7"/>
  <c r="X23" i="9"/>
  <c r="V26" i="9"/>
  <c r="W26" i="9" s="1"/>
  <c r="V30" i="9"/>
  <c r="W30" i="9" s="1"/>
  <c r="V34" i="9"/>
  <c r="W34" i="9" s="1"/>
  <c r="X27" i="9"/>
  <c r="X31" i="9"/>
  <c r="V23" i="9"/>
  <c r="X25" i="7"/>
  <c r="V27" i="7"/>
  <c r="W27" i="7" s="1"/>
  <c r="X29" i="7"/>
  <c r="V31" i="7"/>
  <c r="W31" i="7" s="1"/>
  <c r="X33" i="7"/>
  <c r="O54" i="7"/>
  <c r="U23" i="8"/>
  <c r="X25" i="8"/>
  <c r="U27" i="8"/>
  <c r="V27" i="8" s="1"/>
  <c r="X29" i="8"/>
  <c r="U31" i="8"/>
  <c r="V31" i="8" s="1"/>
  <c r="X33" i="8"/>
  <c r="V24" i="7"/>
  <c r="W24" i="7" s="1"/>
  <c r="X26" i="7"/>
  <c r="V28" i="7"/>
  <c r="W28" i="7" s="1"/>
  <c r="X30" i="7"/>
  <c r="V32" i="7"/>
  <c r="W32" i="7" s="1"/>
  <c r="X34" i="7"/>
  <c r="X26" i="8"/>
  <c r="X30" i="8"/>
  <c r="X34" i="8"/>
  <c r="O54" i="8"/>
  <c r="O23" i="6"/>
  <c r="U55" i="8" l="1"/>
  <c r="X54" i="8"/>
  <c r="V55" i="9"/>
  <c r="V55" i="7"/>
  <c r="X54" i="7"/>
  <c r="W23" i="9"/>
  <c r="V54" i="9"/>
  <c r="X54" i="9"/>
  <c r="V54" i="7"/>
  <c r="W23" i="7"/>
  <c r="U54" i="8"/>
  <c r="V54" i="8" s="1"/>
  <c r="V23" i="8"/>
  <c r="O54" i="6"/>
  <c r="O24" i="5"/>
  <c r="O25" i="5"/>
  <c r="O26" i="5"/>
  <c r="O23" i="5"/>
  <c r="O54" i="5" l="1"/>
  <c r="O27" i="4" l="1"/>
  <c r="O28" i="4"/>
  <c r="O26" i="4" l="1"/>
  <c r="O25" i="4"/>
  <c r="O24" i="4"/>
  <c r="O23" i="4"/>
  <c r="O26" i="3"/>
  <c r="O25" i="3"/>
  <c r="O24" i="3"/>
  <c r="O23" i="3"/>
  <c r="O26" i="2"/>
  <c r="O25" i="2"/>
  <c r="O24" i="2"/>
  <c r="O23" i="2"/>
  <c r="O26" i="1"/>
  <c r="O54" i="2" l="1"/>
  <c r="O54" i="4"/>
  <c r="O54" i="3"/>
  <c r="O25" i="1"/>
  <c r="O24" i="1"/>
  <c r="O23" i="1"/>
  <c r="O54" i="1" l="1"/>
</calcChain>
</file>

<file path=xl/sharedStrings.xml><?xml version="1.0" encoding="utf-8"?>
<sst xmlns="http://schemas.openxmlformats.org/spreadsheetml/2006/main" count="1674" uniqueCount="309">
  <si>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</si>
  <si>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</si>
  <si>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</si>
  <si>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</si>
  <si>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</si>
  <si>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Customer</t>
  </si>
  <si>
    <t>:</t>
  </si>
  <si>
    <t>Customer No</t>
  </si>
  <si>
    <t>C00000013</t>
  </si>
  <si>
    <t>Date</t>
  </si>
  <si>
    <t>Delivered</t>
  </si>
  <si>
    <t>Payment Term</t>
  </si>
  <si>
    <t>Mode of Transport</t>
  </si>
  <si>
    <t>Your P/O No</t>
  </si>
  <si>
    <t>Attn</t>
  </si>
  <si>
    <t>Mr Ong (Ah Heng)</t>
  </si>
  <si>
    <t>Tel</t>
  </si>
  <si>
    <t>011-16331423</t>
  </si>
  <si>
    <t>Item</t>
  </si>
  <si>
    <t>Description</t>
  </si>
  <si>
    <t>Quantity</t>
  </si>
  <si>
    <t>Unit Price</t>
  </si>
  <si>
    <t>Amount (RM)</t>
  </si>
  <si>
    <t>Tin</t>
  </si>
  <si>
    <t>RA Gelcoat GP-H (20Kg)</t>
  </si>
  <si>
    <t>Pail</t>
  </si>
  <si>
    <t>RA Resin 3317AW (220Kg)</t>
  </si>
  <si>
    <t>Drum</t>
  </si>
  <si>
    <t>AMOUNT IN WORDS</t>
  </si>
  <si>
    <t>TOTAL</t>
  </si>
  <si>
    <t>If you do not agree with the above balance, please inform us within 7 days of the invoice date.</t>
  </si>
  <si>
    <t>Interest will be charge at 1.5% per month on all overdue Accounts.</t>
  </si>
  <si>
    <t>Please quote our Invoice number when making payment and remit to:</t>
  </si>
  <si>
    <t>Public Bank Berhad - A/C No. 3217791107 - Swift Code : PBBEMYKL.</t>
  </si>
  <si>
    <t>147, 149, 151 &amp; 153, Jalan Rimbunan Raya 1, Laman Rimbunan, Jalan Kepong, 52100 Kuala Lumpur.</t>
  </si>
  <si>
    <t>This is computer generated invoice.  No signature is required</t>
  </si>
  <si>
    <t>Pro Invoice No</t>
  </si>
  <si>
    <t>Proforma Invoice</t>
  </si>
  <si>
    <t>PI2111/001</t>
  </si>
  <si>
    <t>8/11/2021</t>
  </si>
  <si>
    <t>COD</t>
  </si>
  <si>
    <t>Delivery</t>
  </si>
  <si>
    <t>RJ TR104 Hi Temp Wax</t>
  </si>
  <si>
    <t>RA Pigment H 2006 Dark Grey (5Kg)</t>
  </si>
  <si>
    <t>RINGGIT MALAYSIA : THREE THOUSAND SEVENTY ONLY.</t>
  </si>
  <si>
    <t>LLL Automotive Sdn Bhd</t>
  </si>
  <si>
    <t>C00000025</t>
  </si>
  <si>
    <t>Resin 3317AW (25Kg)</t>
  </si>
  <si>
    <t>CSM 450 64m(L) 1040mm(W) (30Kg)</t>
  </si>
  <si>
    <t>Mepoxe (5kg)</t>
  </si>
  <si>
    <t>Talcum Powder (25kg)</t>
  </si>
  <si>
    <t>RINGGIT MALAYSIA : ONE THOUSAND ONE HUNDRED SEVENTY ONLY.</t>
  </si>
  <si>
    <t>PI0422/001</t>
  </si>
  <si>
    <t>20/04/2022</t>
  </si>
  <si>
    <t>Lot 21, Jalan Ipoh Batu 7</t>
  </si>
  <si>
    <t>Medan Batu Caves</t>
  </si>
  <si>
    <t>68100 Batu Caves</t>
  </si>
  <si>
    <t xml:space="preserve">Selangor </t>
  </si>
  <si>
    <t>Roll</t>
  </si>
  <si>
    <t>Bottle</t>
  </si>
  <si>
    <t>Bag</t>
  </si>
  <si>
    <t>PMC</t>
  </si>
  <si>
    <t>Mr Roy Law</t>
  </si>
  <si>
    <t>012-616 2229</t>
  </si>
  <si>
    <t>PI170522</t>
  </si>
  <si>
    <t>17/05/2022</t>
  </si>
  <si>
    <t>Megapower Service</t>
  </si>
  <si>
    <t>C00000026</t>
  </si>
  <si>
    <t>RM CSM 450 64m(L) X 1860mm(W) (54kg)</t>
  </si>
  <si>
    <t>RM Dark Gray (5Kg)</t>
  </si>
  <si>
    <t>RJ Mepoxe (5kg)</t>
  </si>
  <si>
    <t>RM Fume silica HJSIL 200(10Kg)</t>
  </si>
  <si>
    <t>bag</t>
  </si>
  <si>
    <t>RINGGIT MALAYSIA : ONE THOUSAND TWO HUNDRED THIRTY NINE AND CENTS SIXTY ONLY.</t>
  </si>
  <si>
    <t>IK Fibre Glass Enterprise</t>
  </si>
  <si>
    <t>C00000014</t>
  </si>
  <si>
    <t xml:space="preserve">No. 4, Jalan Desa Mawar 3/4, </t>
  </si>
  <si>
    <t>Taman Desa Mawar Kampung Sungai Yu</t>
  </si>
  <si>
    <t>45500 Tanjong Karang</t>
  </si>
  <si>
    <t>Selangor</t>
  </si>
  <si>
    <t>Encik Karim</t>
  </si>
  <si>
    <t>013-6759827/013-2858662</t>
  </si>
  <si>
    <t>RM Nor 3338W (220Kg)</t>
  </si>
  <si>
    <t>RA CSM 450 79m(L) x 1040mm(W) (30Kg)</t>
  </si>
  <si>
    <t>RJ Butanox M50 (5kg)</t>
  </si>
  <si>
    <t>RM Pigment Petronas Hijau (5Kg)</t>
  </si>
  <si>
    <t>RJ Woven Roving E-600gm 1000mm (40Kg)</t>
  </si>
  <si>
    <t>Transport fee</t>
  </si>
  <si>
    <t>Trip</t>
  </si>
  <si>
    <t>RINGGIT MALAYSIA : THREE THOUSAND ONE HUNDRED THIRTY SIX AND CENTS FIFTY ONLY.</t>
  </si>
  <si>
    <t>17/10/2022</t>
  </si>
  <si>
    <t>WSA Engineering Sdn Bhd</t>
  </si>
  <si>
    <t>C00000038</t>
  </si>
  <si>
    <t>32 &amp; 33, Rawang Perdana Industrial Estate</t>
  </si>
  <si>
    <t>Jalan RP2, Kawasan Industri Rawang Perdana</t>
  </si>
  <si>
    <t>48000 Rawang</t>
  </si>
  <si>
    <t>Mr Luqman</t>
  </si>
  <si>
    <t>010-540 4565</t>
  </si>
  <si>
    <t>PI150623</t>
  </si>
  <si>
    <t>15/06/2023</t>
  </si>
  <si>
    <t>CSM 450 GSM 1040mm (30kg)</t>
  </si>
  <si>
    <t>Mepoxe M (MEKP) (5kg)</t>
  </si>
  <si>
    <t xml:space="preserve">Miracle Gloss Wax No. 8 (311g/Can) </t>
  </si>
  <si>
    <t>Resin 3338W (25kg)</t>
  </si>
  <si>
    <t>RINGGIT MALAYSIA :  ONE THOUSAND ONE HUNDRED AND EIGHTEEN ONLY.</t>
  </si>
  <si>
    <t>Cash - PMC Sdn Bhd</t>
  </si>
  <si>
    <t>Due Date</t>
  </si>
  <si>
    <t>Cash</t>
  </si>
  <si>
    <t>Encik Bakar</t>
  </si>
  <si>
    <t>019-2629826</t>
  </si>
  <si>
    <t>Cost</t>
  </si>
  <si>
    <t>Resin 3317AW (220kg)</t>
  </si>
  <si>
    <t>CSM 450 GSM 1860mm (54kg)</t>
  </si>
  <si>
    <t>CSM 300 GSM 1860mm (54kg)</t>
  </si>
  <si>
    <t>Gelcoat GP-H (20kg)</t>
  </si>
  <si>
    <t>Pigment Grey G13 (25kg)</t>
  </si>
  <si>
    <t>Chemlease 71-90 EZ (1 gallon)</t>
  </si>
  <si>
    <t>Brush 3" (12pcs)</t>
  </si>
  <si>
    <t>Box</t>
  </si>
  <si>
    <t>Acetone (163kg)</t>
  </si>
  <si>
    <t>Woven Roing 600 1000mm (40kg)</t>
  </si>
  <si>
    <t>PI140723</t>
  </si>
  <si>
    <t>14/7/2023</t>
  </si>
  <si>
    <t>Old</t>
  </si>
  <si>
    <t>Brush 2" (12pcs)</t>
  </si>
  <si>
    <t>Accelerator (4kg)</t>
  </si>
  <si>
    <t>RINGGIT MALAYSIA : TWENTY SEVEN THOUSAND EIGHT HUNDRED EIGHTY SEVEN AND CENTS FORTY ONLY.</t>
  </si>
  <si>
    <t>Invoice</t>
  </si>
  <si>
    <t>DEKS RESOURCES</t>
  </si>
  <si>
    <t>Invoice No</t>
  </si>
  <si>
    <t>INV00000576</t>
  </si>
  <si>
    <t>C00000028</t>
  </si>
  <si>
    <t>18/7/2023</t>
  </si>
  <si>
    <t>No 16, Irg Cheras Perdana 3/13 Bt 9</t>
  </si>
  <si>
    <t>3/4 Jalan Cheras</t>
  </si>
  <si>
    <t>43200 Kuala Lumpur</t>
  </si>
  <si>
    <t>Delivery Note No</t>
  </si>
  <si>
    <t>DO00000576</t>
  </si>
  <si>
    <t>En Khairul</t>
  </si>
  <si>
    <t>011-5407 5910</t>
  </si>
  <si>
    <t>Selling Price</t>
  </si>
  <si>
    <t>Total Cost</t>
  </si>
  <si>
    <t>Actual bill Amount</t>
  </si>
  <si>
    <t>Total Profit</t>
  </si>
  <si>
    <t>Profit (%)</t>
  </si>
  <si>
    <t>RM VE Resin 901-3 (200Kg)</t>
  </si>
  <si>
    <t>RM Pgment Paste Riviera Blue B5 (20Kg)</t>
  </si>
  <si>
    <t>RM Gelcoat GPH (20kg)</t>
  </si>
  <si>
    <t>RM CSM 450  64m(L) X 1860mm(W) (54kg)</t>
  </si>
  <si>
    <t>RM Wax Solution 54-56 (20L)</t>
  </si>
  <si>
    <t>RM Tissue Mat (250 M2)</t>
  </si>
  <si>
    <t>RA Butanox M50 (5kg)</t>
  </si>
  <si>
    <t xml:space="preserve">RM Paint Roller 4" </t>
  </si>
  <si>
    <t>Pcs</t>
  </si>
  <si>
    <t>RM Steel Roller 4" 16mm</t>
  </si>
  <si>
    <t>RM Steel Roller 7" 16mm</t>
  </si>
  <si>
    <t>RM Acetone (163Kg)</t>
  </si>
  <si>
    <t>Transportation fee</t>
  </si>
  <si>
    <t>RINGGIT MALAYSIA : FORTY FIVE THOUSAND NINE HUNDRED NINETY AND CENTS SEVENTY ONLY.</t>
  </si>
  <si>
    <t>Quotation</t>
  </si>
  <si>
    <t>Quotation  No</t>
  </si>
  <si>
    <t>Q00000033</t>
  </si>
  <si>
    <t>Quotation Validity</t>
  </si>
  <si>
    <t>1 Week</t>
  </si>
  <si>
    <t>DEKS Amt</t>
  </si>
  <si>
    <t>DEKS Profit</t>
  </si>
  <si>
    <t>RINGGIT MALAYSIA : THIRTY FIVE THOUSAND SEVEN HUNDRED TWO AND CENTS SEVENTY ONLY.</t>
  </si>
  <si>
    <t>RA Gelcoat GPH (20kg)</t>
  </si>
  <si>
    <t>RA Nor 3338W (220Kg)</t>
  </si>
  <si>
    <t>PI180923</t>
  </si>
  <si>
    <t>18/9/2023</t>
  </si>
  <si>
    <t>RINGGIT MALAYSIA : FORTY EIGHT THOUSAND EIGHT HUNDRED FORTY TWO AND CENTS FIFTY ONLY.</t>
  </si>
  <si>
    <t>SF Engineering Solution</t>
  </si>
  <si>
    <t>C00000022</t>
  </si>
  <si>
    <t>Lot 1032A, Lorong 4</t>
  </si>
  <si>
    <t>Kg Merbau Sempak</t>
  </si>
  <si>
    <t>47000 Sungai Buluh</t>
  </si>
  <si>
    <t>Selangor Darul Ehsan</t>
  </si>
  <si>
    <t>En Doal</t>
  </si>
  <si>
    <t>017-2003574</t>
  </si>
  <si>
    <t>PI071223</t>
  </si>
  <si>
    <t>07/12/2023</t>
  </si>
  <si>
    <t>RM VE Resin 901-3P (200Kg)</t>
  </si>
  <si>
    <t>RINGGIT MALAYSIA : FIVE THOUSAND ONLY.</t>
  </si>
  <si>
    <t>RA CSM 450 1040mm(W) (30kg)</t>
  </si>
  <si>
    <t xml:space="preserve">Pigment Orange RAL 2009 (5kg) </t>
  </si>
  <si>
    <t>Polymal LB-9888 (22kg)</t>
  </si>
  <si>
    <t>Butanox M50 (5kg)</t>
  </si>
  <si>
    <t>RINGGIT MALAYSIA : THREE THOUSAND TWO HUNDRED TWENTY AND CENTS TWENTY ONLY.</t>
  </si>
  <si>
    <t>PI230124</t>
  </si>
  <si>
    <t>22/01/2024</t>
  </si>
  <si>
    <t>PI140524</t>
  </si>
  <si>
    <t>14/05/2024</t>
  </si>
  <si>
    <t>Own Collection</t>
  </si>
  <si>
    <t>Encik Hafiz</t>
  </si>
  <si>
    <t xml:space="preserve">Cash </t>
  </si>
  <si>
    <t>010-889 9340</t>
  </si>
  <si>
    <t>RINGGIT MALAYSIA : ONE HUNDRED AND FIVE ONLY.</t>
  </si>
  <si>
    <t>Tice Empire</t>
  </si>
  <si>
    <t>C00000053</t>
  </si>
  <si>
    <t>PI100724</t>
  </si>
  <si>
    <t>Encik Khairon</t>
  </si>
  <si>
    <t>012-694 8350</t>
  </si>
  <si>
    <t>No 2868A Lot 15656</t>
  </si>
  <si>
    <t>68100 Batu Caves, Selangor</t>
  </si>
  <si>
    <t>Jalan Changkat Jaya, Off Jalan 19</t>
  </si>
  <si>
    <t>Fume Silica HJSIL 200(10Kg)</t>
  </si>
  <si>
    <t>Pigment Grey (5kg)</t>
  </si>
  <si>
    <t>Frekote 770NC (1 Gallon)</t>
  </si>
  <si>
    <t xml:space="preserve">Steel Roller 4" </t>
  </si>
  <si>
    <t>Pc</t>
  </si>
  <si>
    <t>Resin (25Kg)</t>
  </si>
  <si>
    <t>10/7/2024</t>
  </si>
  <si>
    <t>RINGGIT MALAYSIA : TWO THOUSAND FOUR HUNDRED AND THIRTY TWO ONLY.</t>
  </si>
  <si>
    <t>Shikh House of Design</t>
  </si>
  <si>
    <t>C00000051</t>
  </si>
  <si>
    <t>PI150724</t>
  </si>
  <si>
    <t>15/7/2024</t>
  </si>
  <si>
    <t>Encik Shikh / Aziz</t>
  </si>
  <si>
    <t>012-234 4861 / 017-218 8091 / 603-5511 2613</t>
  </si>
  <si>
    <t>RM Epoxy Resin (25kg)</t>
  </si>
  <si>
    <t>25/-</t>
  </si>
  <si>
    <t>RINGGIT MALAYSIA : SIX HUNDRED AND TWENTY FIVE ONLY.</t>
  </si>
  <si>
    <t>Cash - Vinz Yew Kok Wah</t>
  </si>
  <si>
    <t>C00000029</t>
  </si>
  <si>
    <t>Mr Vinz Yew Kok Wah</t>
  </si>
  <si>
    <t>017-848 1672</t>
  </si>
  <si>
    <t>PI120924</t>
  </si>
  <si>
    <t>12/9/2024</t>
  </si>
  <si>
    <t>Talcum Powder (25Kg)</t>
  </si>
  <si>
    <t>RINGGIT MALAYSIA : ONE THOUSAND SEVEN HUNDRED THIRTY FIVE AND CENTS FIFTY ONLY.</t>
  </si>
  <si>
    <t>No 17, Jalan PU 2/6</t>
  </si>
  <si>
    <t>Taman Puchong Utama 2</t>
  </si>
  <si>
    <t>47160 Puchong, Salangor</t>
  </si>
  <si>
    <t>Cash - Shermark Resources</t>
  </si>
  <si>
    <t>C00000056</t>
  </si>
  <si>
    <t>Lot 2310, Batu 20 1/2</t>
  </si>
  <si>
    <t>45800 Jeram Selangor</t>
  </si>
  <si>
    <t>Encik Syah</t>
  </si>
  <si>
    <t>012-407 5773</t>
  </si>
  <si>
    <t>10/12/2024</t>
  </si>
  <si>
    <t>PI101224</t>
  </si>
  <si>
    <t>RINGGIT MALAYSIA : NINE HUNDRED AND THIRTEEN ONLY.</t>
  </si>
  <si>
    <t>Cash - Kevin Wong</t>
  </si>
  <si>
    <t>C00000058</t>
  </si>
  <si>
    <t>32, Pinggiran Golf</t>
  </si>
  <si>
    <t>Saujana Resort</t>
  </si>
  <si>
    <t>40150 Shah Alam</t>
  </si>
  <si>
    <t>Mr Kevin Wong</t>
  </si>
  <si>
    <t>012-210 0982</t>
  </si>
  <si>
    <t>PI131224</t>
  </si>
  <si>
    <t>13/12/2024</t>
  </si>
  <si>
    <t>ISO NPG Pigmented Gelcoat (Stone Grey G10) 25Kg</t>
  </si>
  <si>
    <t>RINGGIT MALAYSIA : TWO THOUSAND EIGHT HUNDRED AND NINETY ONLY.</t>
  </si>
  <si>
    <t>PI241224</t>
  </si>
  <si>
    <t>24/12/2024</t>
  </si>
  <si>
    <t>Wax solution (8kg)</t>
  </si>
  <si>
    <t>RINGGIT MALAYSIA : FIVE HUNDRED AND FORTY FIVE ONE ONLY.</t>
  </si>
  <si>
    <t>TR104 Hi Temp Wax</t>
  </si>
  <si>
    <t>Pigment Super White (5kg)</t>
  </si>
  <si>
    <t>Bosny Wax (15kg)</t>
  </si>
  <si>
    <t>12/24</t>
  </si>
  <si>
    <t>PI301224</t>
  </si>
  <si>
    <t>30/12/2024</t>
  </si>
  <si>
    <t>RINGGIT MALAYSIA : THREE HUNDRED AND TWENTY FIVE ONLY.</t>
  </si>
  <si>
    <t>PI130125</t>
  </si>
  <si>
    <t>13/1/2025</t>
  </si>
  <si>
    <t>Resin 268BQT (225kg)</t>
  </si>
  <si>
    <t>Old Cost</t>
  </si>
  <si>
    <t>New Cost</t>
  </si>
  <si>
    <t>Woven Roing 800 1120mm (45kg)</t>
  </si>
  <si>
    <t>Fume silica HJSIL 200(10Kg)</t>
  </si>
  <si>
    <t>Gelcoat (22kg)</t>
  </si>
  <si>
    <t>RINGGIT MALAYSIA : FORTY THREE THOUSAND AND FIFTY ONLY.</t>
  </si>
  <si>
    <t>S&amp;J Water Tank Solotioms (KL) Sdn Bhd</t>
  </si>
  <si>
    <t>C00000059</t>
  </si>
  <si>
    <t xml:space="preserve">No 8-1, Jalan Rimbayu </t>
  </si>
  <si>
    <t>1/2,Bandar Rimbayu</t>
  </si>
  <si>
    <t>42500 Telok Panglima Garang</t>
  </si>
  <si>
    <t>Mr Chris Yong</t>
  </si>
  <si>
    <t>019-9795531</t>
  </si>
  <si>
    <t>23/1/2025</t>
  </si>
  <si>
    <t>Resin (5Kg)</t>
  </si>
  <si>
    <t>RINGGIT MALAYSIA : SEVENTY ONLY.</t>
  </si>
  <si>
    <t>Maybank : 114196388494</t>
  </si>
  <si>
    <t>PI230125</t>
  </si>
  <si>
    <t>PI010325</t>
  </si>
  <si>
    <t>1/3/2025</t>
  </si>
  <si>
    <t>RINGGIT MALAYSIA : SIXTEEN THOUSAND EIGHT HUNDRED NINETY SIX AND CENTS FIFTY ONLY.</t>
  </si>
  <si>
    <t>PI130325</t>
  </si>
  <si>
    <t>13/3/2025</t>
  </si>
  <si>
    <t>017-5141429</t>
  </si>
  <si>
    <t>RINGGIT MALAYSIA : ONE THOUSAND SEVEN HUNDRED AND TEN ONLY.</t>
  </si>
  <si>
    <t>10/3/2025</t>
  </si>
  <si>
    <t>Woven Roing E-600gm 1120mm (45kg)</t>
  </si>
  <si>
    <t>RINGGIT MALAYSIA : SIX HUNDRED AND THIRTY ONLY.</t>
  </si>
  <si>
    <t>C00000061</t>
  </si>
  <si>
    <t>PI260325</t>
  </si>
  <si>
    <t>26/3/2025</t>
  </si>
  <si>
    <t>RA Woven Roving 600 1000mm (40kg)</t>
  </si>
  <si>
    <t>RM CSM 300 1860mm(W) (54Kg)</t>
  </si>
  <si>
    <t>RD Brush 2" (12pcs)</t>
  </si>
  <si>
    <t>RM Chemlease 71-90 EZ (1 gallon)</t>
  </si>
  <si>
    <t>RA Gelcoat (22kg)</t>
  </si>
  <si>
    <t>RINGGIT MALAYSIA : SIX THOUSAND EIGHT HUNDRED TWENTY THREE AND CENTS TWENTY ONLY.</t>
  </si>
  <si>
    <t>GK SHAANAZ ENTERPRISE</t>
  </si>
  <si>
    <t>PI070425</t>
  </si>
  <si>
    <t>7/4/2025</t>
  </si>
  <si>
    <t>RINGGIT MALAYSIA : NINETEEN THOUSAND SIX HUNDRED SEVENTY FIVE AND CENTS FIFTY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</si>
</sst>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M&quot;#,##0.00;\-&quot;RM&quot;#,##0.00"/>
    <numFmt numFmtId="43" formatCode="_-* #,##0.00_-;\-* #,##0.00_-;_-* &quot;-&quot;??_-;_-@_-"/>
    <numFmt numFmtId="164" formatCode="[$-14409]dd/mm/yyyy;@"/>
    <numFmt numFmtId="165" formatCode="[$-4409]dd/mm/yyyy"/>
    <numFmt numFmtId="166" formatCode="#,##0.00&quot; &quot;;#,##0.00&quot; &quot;;&quot;-&quot;#&quot; &quot;;&quot; &quot;@"/>
  </numFmts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rgb="FFFDBFE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4" fontId="6" fillId="0" borderId="0" xfId="0" quotePrefix="1" applyNumberFormat="1" applyFont="1"/>
    <xf numFmtId="0" fontId="7" fillId="0" borderId="0" xfId="0" applyFont="1"/>
    <xf numFmtId="0" fontId="6" fillId="2" borderId="2" xfId="0" applyFont="1" applyFill="1" applyBorder="1" applyAlignment="1">
      <alignment horizontal="center"/>
    </xf>
    <xf numFmtId="0" fontId="8" fillId="4" borderId="4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7" fillId="0" borderId="7" xfId="0" applyFont="1" applyBorder="1"/>
    <xf numFmtId="0" fontId="7" fillId="0" borderId="8" xfId="0" applyFont="1" applyBorder="1"/>
    <xf numFmtId="43" fontId="7" fillId="0" borderId="0" xfId="1" applyFont="1" applyBorder="1" applyAlignment="1">
      <alignment horizontal="right"/>
    </xf>
    <xf numFmtId="43" fontId="6" fillId="0" borderId="8" xfId="1" applyFont="1" applyBorder="1"/>
    <xf numFmtId="0" fontId="3" fillId="0" borderId="0" xfId="0" applyFont="1"/>
    <xf numFmtId="43" fontId="6" fillId="0" borderId="0" xfId="1" applyFont="1" applyBorder="1"/>
    <xf numFmtId="14" fontId="6" fillId="0" borderId="9" xfId="0" applyNumberFormat="1" applyFont="1" applyBorder="1" applyAlignment="1">
      <alignment horizontal="left"/>
    </xf>
    <xf numFmtId="0" fontId="5" fillId="0" borderId="7" xfId="0" applyFont="1" applyBorder="1"/>
    <xf numFmtId="0" fontId="5" fillId="0" borderId="8" xfId="0" applyFont="1" applyBorder="1"/>
    <xf numFmtId="43" fontId="7" fillId="0" borderId="0" xfId="1" applyFont="1" applyBorder="1"/>
    <xf numFmtId="14" fontId="7" fillId="0" borderId="0" xfId="0" applyNumberFormat="1" applyFont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43" fontId="6" fillId="0" borderId="13" xfId="1" applyFont="1" applyBorder="1"/>
    <xf numFmtId="0" fontId="6" fillId="2" borderId="14" xfId="0" applyFont="1" applyFill="1" applyBorder="1"/>
    <xf numFmtId="0" fontId="6" fillId="2" borderId="15" xfId="0" applyFont="1" applyFill="1" applyBorder="1"/>
    <xf numFmtId="0" fontId="6" fillId="3" borderId="15" xfId="0" applyFont="1" applyFill="1" applyBorder="1"/>
    <xf numFmtId="7" fontId="6" fillId="2" borderId="16" xfId="1" applyNumberFormat="1" applyFont="1" applyFill="1" applyBorder="1"/>
    <xf numFmtId="14" fontId="7" fillId="0" borderId="9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10" fillId="0" borderId="0" xfId="2"/>
    <xf numFmtId="0" fontId="11" fillId="0" borderId="0" xfId="2" applyFont="1" applyAlignment="1">
      <alignment horizontal="right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0" borderId="12" xfId="2" applyFont="1" applyBorder="1"/>
    <xf numFmtId="0" fontId="12" fillId="0" borderId="12" xfId="2" applyFont="1" applyBorder="1" applyAlignment="1">
      <alignment horizontal="right"/>
    </xf>
    <xf numFmtId="0" fontId="13" fillId="0" borderId="0" xfId="2" applyFont="1"/>
    <xf numFmtId="0" fontId="6" fillId="0" borderId="0" xfId="2" applyFont="1"/>
    <xf numFmtId="0" fontId="13" fillId="0" borderId="0" xfId="2" applyFont="1" applyAlignment="1">
      <alignment horizontal="right"/>
    </xf>
    <xf numFmtId="0" fontId="13" fillId="0" borderId="0" xfId="2" applyFont="1" applyAlignment="1">
      <alignment horizontal="center"/>
    </xf>
    <xf numFmtId="165" fontId="13" fillId="0" borderId="0" xfId="2" quotePrefix="1" applyNumberFormat="1" applyFont="1"/>
    <xf numFmtId="0" fontId="13" fillId="2" borderId="2" xfId="2" applyFont="1" applyFill="1" applyBorder="1" applyAlignment="1">
      <alignment horizontal="center"/>
    </xf>
    <xf numFmtId="0" fontId="13" fillId="3" borderId="4" xfId="2" applyFont="1" applyFill="1" applyBorder="1"/>
    <xf numFmtId="0" fontId="13" fillId="3" borderId="4" xfId="2" applyFont="1" applyFill="1" applyBorder="1" applyAlignment="1">
      <alignment horizontal="center"/>
    </xf>
    <xf numFmtId="0" fontId="13" fillId="3" borderId="5" xfId="2" applyFont="1" applyFill="1" applyBorder="1" applyAlignment="1">
      <alignment horizontal="center"/>
    </xf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43" fontId="9" fillId="0" borderId="0" xfId="3" applyFont="1" applyAlignment="1">
      <alignment horizontal="center"/>
    </xf>
    <xf numFmtId="0" fontId="10" fillId="0" borderId="0" xfId="2" applyAlignment="1">
      <alignment horizontal="center"/>
    </xf>
    <xf numFmtId="0" fontId="13" fillId="0" borderId="6" xfId="2" applyFont="1" applyBorder="1" applyAlignment="1">
      <alignment horizontal="center"/>
    </xf>
    <xf numFmtId="14" fontId="14" fillId="0" borderId="8" xfId="2" applyNumberFormat="1" applyFont="1" applyBorder="1" applyAlignment="1">
      <alignment horizontal="left"/>
    </xf>
    <xf numFmtId="0" fontId="14" fillId="0" borderId="0" xfId="2" applyFont="1"/>
    <xf numFmtId="0" fontId="14" fillId="0" borderId="7" xfId="2" applyFont="1" applyBorder="1"/>
    <xf numFmtId="166" fontId="13" fillId="0" borderId="0" xfId="2" applyNumberFormat="1" applyFont="1"/>
    <xf numFmtId="166" fontId="13" fillId="0" borderId="8" xfId="2" applyNumberFormat="1" applyFont="1" applyBorder="1"/>
    <xf numFmtId="43" fontId="7" fillId="0" borderId="0" xfId="3" applyFont="1" applyAlignment="1">
      <alignment horizontal="center"/>
    </xf>
    <xf numFmtId="43" fontId="0" fillId="0" borderId="0" xfId="3" applyFont="1"/>
    <xf numFmtId="43" fontId="7" fillId="0" borderId="0" xfId="3" applyFont="1" applyFill="1" applyAlignment="1">
      <alignment horizontal="center"/>
    </xf>
    <xf numFmtId="0" fontId="13" fillId="0" borderId="10" xfId="2" applyFont="1" applyBorder="1"/>
    <xf numFmtId="0" fontId="13" fillId="0" borderId="11" xfId="2" applyFont="1" applyBorder="1"/>
    <xf numFmtId="0" fontId="13" fillId="0" borderId="12" xfId="2" applyFont="1" applyBorder="1"/>
    <xf numFmtId="0" fontId="13" fillId="0" borderId="13" xfId="2" applyFont="1" applyBorder="1"/>
    <xf numFmtId="166" fontId="13" fillId="0" borderId="12" xfId="2" applyNumberFormat="1" applyFont="1" applyBorder="1"/>
    <xf numFmtId="166" fontId="13" fillId="0" borderId="13" xfId="2" applyNumberFormat="1" applyFont="1" applyBorder="1"/>
    <xf numFmtId="0" fontId="13" fillId="2" borderId="3" xfId="2" applyFont="1" applyFill="1" applyBorder="1"/>
    <xf numFmtId="0" fontId="13" fillId="2" borderId="4" xfId="2" applyFont="1" applyFill="1" applyBorder="1"/>
    <xf numFmtId="166" fontId="13" fillId="2" borderId="4" xfId="2" applyNumberFormat="1" applyFont="1" applyFill="1" applyBorder="1"/>
    <xf numFmtId="166" fontId="13" fillId="3" borderId="4" xfId="2" applyNumberFormat="1" applyFont="1" applyFill="1" applyBorder="1"/>
    <xf numFmtId="166" fontId="13" fillId="2" borderId="5" xfId="2" applyNumberFormat="1" applyFont="1" applyFill="1" applyBorder="1"/>
    <xf numFmtId="166" fontId="10" fillId="0" borderId="0" xfId="2" applyNumberFormat="1"/>
    <xf numFmtId="43" fontId="10" fillId="0" borderId="0" xfId="1" applyFont="1"/>
    <xf numFmtId="0" fontId="15" fillId="0" borderId="0" xfId="2" applyFont="1"/>
    <xf numFmtId="0" fontId="10" fillId="0" borderId="1" xfId="2" applyBorder="1" applyAlignment="1">
      <alignment horizontal="center"/>
    </xf>
    <xf numFmtId="14" fontId="13" fillId="0" borderId="8" xfId="2" applyNumberFormat="1" applyFont="1" applyBorder="1" applyAlignment="1">
      <alignment horizontal="left"/>
    </xf>
    <xf numFmtId="43" fontId="0" fillId="5" borderId="17" xfId="4" applyFont="1" applyFill="1" applyBorder="1"/>
    <xf numFmtId="43" fontId="0" fillId="6" borderId="17" xfId="4" applyFont="1" applyFill="1" applyBorder="1"/>
    <xf numFmtId="43" fontId="0" fillId="6" borderId="18" xfId="4" applyFont="1" applyFill="1" applyBorder="1"/>
    <xf numFmtId="43" fontId="0" fillId="6" borderId="19" xfId="4" applyFont="1" applyFill="1" applyBorder="1"/>
    <xf numFmtId="43" fontId="0" fillId="7" borderId="19" xfId="4" applyFont="1" applyFill="1" applyBorder="1"/>
    <xf numFmtId="43" fontId="10" fillId="8" borderId="18" xfId="2" applyNumberFormat="1" applyFill="1" applyBorder="1"/>
    <xf numFmtId="43" fontId="10" fillId="8" borderId="19" xfId="2" applyNumberFormat="1" applyFill="1" applyBorder="1"/>
    <xf numFmtId="43" fontId="10" fillId="0" borderId="0" xfId="2" applyNumberFormat="1"/>
    <xf numFmtId="43" fontId="0" fillId="5" borderId="20" xfId="4" applyFont="1" applyFill="1" applyBorder="1"/>
    <xf numFmtId="43" fontId="0" fillId="6" borderId="20" xfId="4" applyFont="1" applyFill="1" applyBorder="1"/>
    <xf numFmtId="43" fontId="0" fillId="6" borderId="21" xfId="4" applyFont="1" applyFill="1" applyBorder="1"/>
    <xf numFmtId="43" fontId="0" fillId="6" borderId="9" xfId="4" applyFont="1" applyFill="1" applyBorder="1"/>
    <xf numFmtId="43" fontId="0" fillId="7" borderId="9" xfId="4" applyFont="1" applyFill="1" applyBorder="1"/>
    <xf numFmtId="43" fontId="10" fillId="8" borderId="21" xfId="2" applyNumberFormat="1" applyFill="1" applyBorder="1"/>
    <xf numFmtId="43" fontId="10" fillId="8" borderId="9" xfId="2" applyNumberFormat="1" applyFill="1" applyBorder="1"/>
    <xf numFmtId="43" fontId="10" fillId="5" borderId="20" xfId="5" applyFont="1" applyFill="1" applyBorder="1"/>
    <xf numFmtId="0" fontId="10" fillId="5" borderId="20" xfId="2" applyFill="1" applyBorder="1"/>
    <xf numFmtId="43" fontId="10" fillId="6" borderId="0" xfId="2" applyNumberFormat="1" applyFill="1"/>
    <xf numFmtId="9" fontId="10" fillId="0" borderId="0" xfId="2" applyNumberFormat="1" applyAlignment="1">
      <alignment horizontal="center"/>
    </xf>
    <xf numFmtId="43" fontId="10" fillId="7" borderId="0" xfId="5" applyFont="1" applyFill="1"/>
    <xf numFmtId="43" fontId="10" fillId="9" borderId="0" xfId="2" applyNumberFormat="1" applyFill="1"/>
    <xf numFmtId="43" fontId="10" fillId="9" borderId="0" xfId="5" applyFont="1" applyFill="1"/>
    <xf numFmtId="0" fontId="10" fillId="0" borderId="20" xfId="2" applyBorder="1"/>
    <xf numFmtId="43" fontId="0" fillId="0" borderId="20" xfId="4" applyFont="1" applyFill="1" applyBorder="1"/>
    <xf numFmtId="43" fontId="0" fillId="0" borderId="21" xfId="4" applyFont="1" applyFill="1" applyBorder="1"/>
    <xf numFmtId="43" fontId="0" fillId="0" borderId="9" xfId="4" applyFont="1" applyFill="1" applyBorder="1"/>
    <xf numFmtId="43" fontId="10" fillId="0" borderId="21" xfId="2" applyNumberFormat="1" applyBorder="1"/>
    <xf numFmtId="43" fontId="10" fillId="0" borderId="9" xfId="2" applyNumberFormat="1" applyBorder="1"/>
    <xf numFmtId="43" fontId="10" fillId="0" borderId="0" xfId="5" applyFont="1" applyFill="1"/>
    <xf numFmtId="43" fontId="10" fillId="8" borderId="0" xfId="2" applyNumberFormat="1" applyFill="1"/>
    <xf numFmtId="10" fontId="0" fillId="8" borderId="0" xfId="6" applyNumberFormat="1" applyFont="1" applyFill="1"/>
    <xf numFmtId="14" fontId="13" fillId="0" borderId="0" xfId="2" quotePrefix="1" applyNumberFormat="1" applyFont="1"/>
    <xf numFmtId="165" fontId="13" fillId="0" borderId="0" xfId="0" quotePrefix="1" applyNumberFormat="1" applyFont="1"/>
    <xf numFmtId="0" fontId="14" fillId="0" borderId="0" xfId="0" applyFont="1"/>
    <xf numFmtId="0" fontId="14" fillId="0" borderId="0" xfId="3" applyNumberFormat="1" applyFont="1" applyAlignment="1">
      <alignment horizontal="left"/>
    </xf>
    <xf numFmtId="43" fontId="9" fillId="0" borderId="0" xfId="3" quotePrefix="1" applyFont="1" applyAlignment="1">
      <alignment horizontal="center"/>
    </xf>
    <xf numFmtId="0" fontId="14" fillId="0" borderId="0" xfId="5" applyNumberFormat="1" applyFont="1" applyAlignment="1">
      <alignment horizontal="left"/>
    </xf>
    <xf numFmtId="0" fontId="13" fillId="0" borderId="0" xfId="0" applyFont="1"/>
    <xf numFmtId="0" fontId="4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0" borderId="4" xfId="0" applyFont="1" applyBorder="1"/>
    <xf numFmtId="0" fontId="6" fillId="2" borderId="3" xfId="0" applyFont="1" applyFill="1" applyBorder="1" applyAlignment="1">
      <alignment horizontal="center"/>
    </xf>
    <xf numFmtId="0" fontId="8" fillId="0" borderId="5" xfId="0" applyFont="1" applyBorder="1"/>
    <xf numFmtId="0" fontId="6" fillId="2" borderId="4" xfId="0" applyFont="1" applyFill="1" applyBorder="1" applyAlignment="1">
      <alignment horizontal="center"/>
    </xf>
    <xf numFmtId="0" fontId="11" fillId="0" borderId="0" xfId="2" applyFont="1" applyAlignment="1">
      <alignment horizontal="center"/>
    </xf>
    <xf numFmtId="0" fontId="13" fillId="3" borderId="2" xfId="2" applyFont="1" applyFill="1" applyBorder="1" applyAlignment="1">
      <alignment horizontal="center"/>
    </xf>
    <xf numFmtId="0" fontId="13" fillId="2" borderId="2" xfId="2" applyFont="1" applyFill="1" applyBorder="1" applyAlignment="1">
      <alignment horizontal="center"/>
    </xf>
  </cellXfs>
  <cellStyles count="7">
    <cellStyle name="Comma" xfId="1" builtinId="3"/>
    <cellStyle name="Comma 2" xfId="3" xr:uid="{EB5F4764-D4D6-4B4D-98E7-84640F213C73}"/>
    <cellStyle name="Comma 2 2" xfId="5" xr:uid="{FCB85C15-D2D6-4E52-BD08-95FE273246D4}"/>
    <cellStyle name="Comma 3" xfId="4" xr:uid="{AFB35172-9C9D-46B2-97D8-786C0D9DEF23}"/>
    <cellStyle name="Normal" xfId="0" builtinId="0"/>
    <cellStyle name="Normal 2" xfId="2" xr:uid="{1EB4AA14-2D5F-436C-AFC5-8C06C58B3AE5}"/>
    <cellStyle name="Percent 2" xfId="6" xr:uid="{1289055F-CD27-4542-AFE6-3DD3EE39E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D6E29DD-7476-41B9-8CEF-45594E11AC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BF5C3003-D00D-4DCA-B2C8-AD5991A18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66C86476-A7F6-4BD7-86F1-B67298128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982BADB6-2223-4EE7-B5CF-9BFF829B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D563BA42-5874-4794-AAAC-23EF326F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4DA1A0CE-328A-46F5-822D-214D396B9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990F5A0D-E483-43A9-B900-FE6ABE6F7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69B34678-467D-4A17-80BD-790BBD02E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73DA9F37-0657-4FA2-A965-14AC2F58C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CE957BC7-2797-4FF3-A8FB-782D79D5E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1E7CD398-108D-4659-8091-C01101B00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5718F92-0DC6-42DD-9B40-F83A8AAF133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9CA839AF-27F6-4FF0-AEE5-654484641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BD8DB4CD-5073-4098-86CA-282C83883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C8DD0637-510D-4725-A59A-885DF57DF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DEB83694-05C1-4B28-8D3D-98861A99B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121A4D55-45CC-4669-BB33-F76529E17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0437D971-E407-43CD-8D81-4C30C39BD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2FFD42C6-AC99-4CF8-A41A-90BE37992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051C279-1A4D-4DB3-8624-56EB8BC868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29A96B4-04F9-4283-81BC-1D074FBEA8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3C034B9-F868-41F8-A16E-812C9B63A0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0DC363E9-64D5-4CAF-A67C-70E1F1013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6DA56142-5D13-4C3A-807D-EDE3CD9BE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23D679ED-621C-411C-8FBF-E57092A2F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57278</xdr:colOff>
      <xdr:row>0</xdr:row>
      <xdr:rowOff>171321</xdr:rowOff>
    </xdr:from>
    <xdr:ext cx="3866769" cy="580644"/>
    <xdr:pic>
      <xdr:nvPicPr>
        <xdr:cNvPr id="2" name="image1.jpg">
          <a:extLst>
            <a:ext uri="{FF2B5EF4-FFF2-40B4-BE49-F238E27FC236}">
              <a16:creationId xmlns:a16="http://schemas.microsoft.com/office/drawing/2014/main" id="{936C0A1A-DFA4-4C72-800B-17521497C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7278" y="171321"/>
          <a:ext cx="3866769" cy="58064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CF8D-F194-4F4F-A8EC-BCA2DA61A85B}">
  <sheetPr>
    <pageSetUpPr fitToPage="1"/>
  </sheetPr>
  <dimension ref="A1:Q1002"/>
  <sheetViews>
    <sheetView topLeftCell="A10" zoomScaleNormal="100" workbookViewId="0">
      <selection activeCell="P26" sqref="P2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6" t="s">
        <v>37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61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38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8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39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/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15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17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7" t="s">
        <v>19</v>
      </c>
      <c r="C21" s="128"/>
      <c r="D21" s="128"/>
      <c r="E21" s="128"/>
      <c r="F21" s="128"/>
      <c r="G21" s="128"/>
      <c r="H21" s="128"/>
      <c r="I21" s="129" t="s">
        <v>20</v>
      </c>
      <c r="J21" s="130"/>
      <c r="K21" s="12"/>
      <c r="L21" s="13" t="s">
        <v>21</v>
      </c>
      <c r="M21" s="14"/>
      <c r="N21" s="131" t="s">
        <v>22</v>
      </c>
      <c r="O21" s="130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26</v>
      </c>
      <c r="D23" s="3"/>
      <c r="E23" s="10"/>
      <c r="F23" s="10"/>
      <c r="G23" s="10"/>
      <c r="H23" s="10"/>
      <c r="I23" s="18">
        <v>1</v>
      </c>
      <c r="J23" s="19" t="s">
        <v>27</v>
      </c>
      <c r="K23" s="10"/>
      <c r="L23" s="20">
        <v>2090</v>
      </c>
      <c r="M23" s="17"/>
      <c r="N23" s="6"/>
      <c r="O23" s="21">
        <f>SUM(I23*L23)</f>
        <v>2090</v>
      </c>
    </row>
    <row r="24" spans="1:17" ht="14.25" customHeight="1" x14ac:dyDescent="0.35">
      <c r="A24" s="15">
        <v>2</v>
      </c>
      <c r="B24" s="16"/>
      <c r="C24" s="38" t="s">
        <v>42</v>
      </c>
      <c r="D24" s="22"/>
      <c r="E24" s="6"/>
      <c r="F24" s="6"/>
      <c r="G24" s="6"/>
      <c r="H24" s="6"/>
      <c r="I24" s="16">
        <v>2</v>
      </c>
      <c r="J24" s="17" t="s">
        <v>23</v>
      </c>
      <c r="K24" s="6"/>
      <c r="L24" s="23">
        <v>60</v>
      </c>
      <c r="M24" s="17"/>
      <c r="N24" s="6"/>
      <c r="O24" s="21">
        <f t="shared" ref="O24:O26" si="0">SUM(I24*L24)</f>
        <v>120</v>
      </c>
    </row>
    <row r="25" spans="1:17" ht="14.25" customHeight="1" x14ac:dyDescent="0.35">
      <c r="A25" s="15">
        <v>3</v>
      </c>
      <c r="B25" s="16"/>
      <c r="C25" s="22" t="s">
        <v>24</v>
      </c>
      <c r="D25" s="22"/>
      <c r="E25" s="6"/>
      <c r="F25" s="6"/>
      <c r="G25" s="6"/>
      <c r="H25" s="6"/>
      <c r="I25" s="16">
        <v>2</v>
      </c>
      <c r="J25" s="17" t="s">
        <v>25</v>
      </c>
      <c r="K25" s="6"/>
      <c r="L25" s="23">
        <v>270</v>
      </c>
      <c r="M25" s="17"/>
      <c r="N25" s="6"/>
      <c r="O25" s="21">
        <f t="shared" si="0"/>
        <v>540</v>
      </c>
    </row>
    <row r="26" spans="1:17" ht="14.25" customHeight="1" x14ac:dyDescent="0.35">
      <c r="A26" s="15">
        <v>4</v>
      </c>
      <c r="B26" s="16"/>
      <c r="C26" s="39" t="s">
        <v>43</v>
      </c>
      <c r="D26" s="3"/>
      <c r="E26" s="10"/>
      <c r="F26" s="10"/>
      <c r="G26" s="10"/>
      <c r="H26" s="10"/>
      <c r="I26" s="18">
        <v>2</v>
      </c>
      <c r="J26" s="19" t="s">
        <v>23</v>
      </c>
      <c r="K26" s="10"/>
      <c r="L26" s="20">
        <v>160</v>
      </c>
      <c r="M26" s="17"/>
      <c r="N26" s="6"/>
      <c r="O26" s="21">
        <f t="shared" si="0"/>
        <v>320</v>
      </c>
    </row>
    <row r="27" spans="1:17" ht="14.25" customHeight="1" x14ac:dyDescent="0.35">
      <c r="A27" s="15"/>
      <c r="B27" s="16"/>
      <c r="C27" s="22"/>
      <c r="D27" s="22"/>
      <c r="E27" s="6"/>
      <c r="F27" s="6"/>
      <c r="G27" s="6"/>
      <c r="H27" s="6"/>
      <c r="I27" s="16"/>
      <c r="J27" s="17"/>
      <c r="K27" s="6"/>
      <c r="L27" s="23"/>
      <c r="M27" s="17"/>
      <c r="N27" s="6"/>
      <c r="O27" s="21"/>
    </row>
    <row r="28" spans="1:17" ht="14.25" customHeight="1" x14ac:dyDescent="0.35">
      <c r="A28" s="15"/>
      <c r="B28" s="16"/>
      <c r="C28" s="22"/>
      <c r="D28" s="22"/>
      <c r="E28" s="6"/>
      <c r="F28" s="6"/>
      <c r="G28" s="6"/>
      <c r="H28" s="6"/>
      <c r="I28" s="16"/>
      <c r="J28" s="17"/>
      <c r="K28" s="6"/>
      <c r="L28" s="23"/>
      <c r="M28" s="17"/>
      <c r="N28" s="6"/>
      <c r="O28" s="21"/>
    </row>
    <row r="29" spans="1:17" ht="14.25" customHeight="1" x14ac:dyDescent="0.35">
      <c r="A29" s="15"/>
      <c r="B29" s="16"/>
      <c r="C29" s="2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3070</v>
      </c>
    </row>
    <row r="55" spans="1:15" ht="14.25" customHeight="1" x14ac:dyDescent="0.35">
      <c r="A55" s="6" t="s">
        <v>44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D07B-5965-4034-8CC3-1291419B30E3}">
  <sheetPr>
    <pageSetUpPr fitToPage="1"/>
  </sheetPr>
  <dimension ref="A1:X1000"/>
  <sheetViews>
    <sheetView topLeftCell="A13" workbookViewId="0">
      <selection activeCell="O28" sqref="O28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10.6640625" style="43" bestFit="1" customWidth="1"/>
    <col min="18" max="18" width="6.58203125" style="43" customWidth="1"/>
    <col min="19" max="19" width="9" style="43" customWidth="1"/>
    <col min="20" max="20" width="10" style="43" customWidth="1"/>
    <col min="21" max="21" width="15" style="43" bestFit="1" customWidth="1"/>
    <col min="22" max="22" width="10.1640625" style="43" customWidth="1"/>
    <col min="23" max="23" width="8.75" style="43" customWidth="1"/>
    <col min="24" max="1026" width="12.83203125" style="43" customWidth="1"/>
    <col min="1027" max="1027" width="8.6640625" style="43" customWidth="1"/>
    <col min="1028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85"/>
      <c r="D10" s="46"/>
      <c r="E10" s="46"/>
      <c r="F10" s="46"/>
      <c r="H10" s="46"/>
      <c r="I10" s="46"/>
      <c r="J10" s="46"/>
      <c r="K10" s="46"/>
      <c r="L10" s="46"/>
      <c r="M10" s="46"/>
      <c r="N10" s="85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172</v>
      </c>
      <c r="D11" s="49"/>
      <c r="E11" s="49"/>
      <c r="F11" s="49"/>
      <c r="G11" s="49"/>
      <c r="H11" s="49"/>
      <c r="I11" s="49"/>
      <c r="J11" s="49"/>
      <c r="K11" s="49"/>
      <c r="L11" s="51"/>
      <c r="M11" s="51" t="s">
        <v>36</v>
      </c>
      <c r="N11" s="49" t="s">
        <v>6</v>
      </c>
      <c r="O11" s="49" t="s">
        <v>180</v>
      </c>
    </row>
    <row r="12" spans="1:15" ht="14.25" customHeight="1" x14ac:dyDescent="0.35">
      <c r="A12" s="49" t="s">
        <v>7</v>
      </c>
      <c r="B12" s="49" t="s">
        <v>6</v>
      </c>
      <c r="C12" s="50" t="s">
        <v>173</v>
      </c>
      <c r="D12" s="49"/>
      <c r="E12" s="49"/>
      <c r="F12" s="49"/>
      <c r="G12" s="49"/>
      <c r="H12" s="49"/>
      <c r="I12" s="49"/>
      <c r="J12" s="49"/>
      <c r="K12" s="49"/>
      <c r="L12" s="51"/>
      <c r="M12" s="51" t="s">
        <v>9</v>
      </c>
      <c r="N12" s="53" t="s">
        <v>6</v>
      </c>
      <c r="O12" s="119" t="s">
        <v>181</v>
      </c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/>
      <c r="M13" s="51" t="s">
        <v>106</v>
      </c>
      <c r="N13" s="49" t="s">
        <v>6</v>
      </c>
      <c r="O13" s="49"/>
    </row>
    <row r="14" spans="1:15" ht="14.25" customHeight="1" x14ac:dyDescent="0.35">
      <c r="A14" s="49" t="s">
        <v>10</v>
      </c>
      <c r="B14" s="49" t="s">
        <v>6</v>
      </c>
      <c r="C14" s="50" t="s">
        <v>174</v>
      </c>
      <c r="D14" s="49"/>
      <c r="E14" s="49"/>
      <c r="F14" s="49"/>
      <c r="G14" s="49"/>
      <c r="H14" s="49"/>
      <c r="I14" s="49"/>
      <c r="J14" s="49"/>
      <c r="K14" s="49"/>
      <c r="L14" s="51"/>
      <c r="M14" s="51" t="s">
        <v>11</v>
      </c>
      <c r="N14" s="49" t="s">
        <v>6</v>
      </c>
      <c r="O14" s="49" t="s">
        <v>107</v>
      </c>
    </row>
    <row r="15" spans="1:15" ht="14.25" customHeight="1" x14ac:dyDescent="0.35">
      <c r="A15" s="49"/>
      <c r="B15" s="49"/>
      <c r="C15" s="50" t="s">
        <v>175</v>
      </c>
      <c r="D15" s="49"/>
      <c r="E15" s="49"/>
      <c r="F15" s="49"/>
      <c r="G15" s="49"/>
      <c r="H15" s="49"/>
      <c r="I15" s="49"/>
      <c r="J15" s="49"/>
      <c r="K15" s="49"/>
      <c r="L15" s="51"/>
      <c r="M15" s="51" t="s">
        <v>12</v>
      </c>
      <c r="N15" s="49" t="s">
        <v>6</v>
      </c>
      <c r="O15" s="49" t="s">
        <v>41</v>
      </c>
    </row>
    <row r="16" spans="1:15" ht="14.25" customHeight="1" x14ac:dyDescent="0.35">
      <c r="A16" s="49"/>
      <c r="B16" s="49"/>
      <c r="C16" s="50" t="s">
        <v>176</v>
      </c>
      <c r="D16" s="49"/>
      <c r="E16" s="49"/>
      <c r="F16" s="49"/>
      <c r="G16" s="49"/>
      <c r="H16" s="49"/>
      <c r="I16" s="49"/>
      <c r="J16" s="49"/>
      <c r="K16" s="49"/>
      <c r="L16" s="51"/>
      <c r="M16" s="51" t="s">
        <v>13</v>
      </c>
      <c r="N16" s="49" t="s">
        <v>6</v>
      </c>
      <c r="O16" s="49"/>
    </row>
    <row r="17" spans="1:24" ht="14.25" customHeight="1" x14ac:dyDescent="0.35">
      <c r="A17" s="49"/>
      <c r="B17" s="49"/>
      <c r="C17" s="50" t="s">
        <v>177</v>
      </c>
      <c r="D17" s="49"/>
      <c r="E17" s="49"/>
      <c r="F17" s="49"/>
      <c r="G17" s="49"/>
      <c r="H17" s="49"/>
      <c r="I17" s="49"/>
      <c r="J17" s="49"/>
      <c r="K17" s="49"/>
      <c r="L17" s="51"/>
      <c r="M17" s="51"/>
      <c r="N17" s="49"/>
      <c r="O17" s="49"/>
      <c r="R17" s="49"/>
    </row>
    <row r="18" spans="1:24" ht="14.25" customHeight="1" x14ac:dyDescent="0.35">
      <c r="A18" s="49" t="s">
        <v>14</v>
      </c>
      <c r="B18" s="49" t="s">
        <v>6</v>
      </c>
      <c r="C18" s="50" t="s">
        <v>178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4" ht="14.25" customHeight="1" x14ac:dyDescent="0.35">
      <c r="A19" s="49" t="s">
        <v>16</v>
      </c>
      <c r="B19" s="49" t="s">
        <v>6</v>
      </c>
      <c r="C19" s="50" t="s">
        <v>179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4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4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24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86" t="s">
        <v>140</v>
      </c>
      <c r="R22" s="86" t="s">
        <v>110</v>
      </c>
      <c r="S22" s="86" t="s">
        <v>21</v>
      </c>
      <c r="T22" s="86" t="s">
        <v>141</v>
      </c>
      <c r="U22" s="86" t="s">
        <v>142</v>
      </c>
      <c r="V22" s="86" t="s">
        <v>143</v>
      </c>
      <c r="W22" s="86" t="s">
        <v>144</v>
      </c>
    </row>
    <row r="23" spans="1:24" ht="14.25" customHeight="1" x14ac:dyDescent="0.35">
      <c r="A23" s="63">
        <v>1</v>
      </c>
      <c r="B23" s="59"/>
      <c r="C23" s="87" t="s">
        <v>182</v>
      </c>
      <c r="D23" s="49"/>
      <c r="E23" s="49"/>
      <c r="F23" s="49"/>
      <c r="G23" s="49"/>
      <c r="H23" s="49"/>
      <c r="I23" s="59">
        <v>1</v>
      </c>
      <c r="J23" s="60" t="s">
        <v>27</v>
      </c>
      <c r="K23" s="49"/>
      <c r="L23" s="67">
        <v>4250</v>
      </c>
      <c r="M23" s="68"/>
      <c r="N23" s="67"/>
      <c r="O23" s="68">
        <f>SUM(I23*L23)</f>
        <v>4250</v>
      </c>
      <c r="Q23" s="88"/>
      <c r="R23" s="89"/>
      <c r="S23" s="90"/>
      <c r="T23" s="91"/>
      <c r="U23" s="92"/>
      <c r="V23" s="93">
        <f>SUM(O23-T23)</f>
        <v>4250</v>
      </c>
      <c r="W23" s="94">
        <f t="shared" ref="W23:W34" si="0">SUM(V23/O23)</f>
        <v>1</v>
      </c>
      <c r="X23" s="95">
        <f>SUM(O23-U23)</f>
        <v>4250</v>
      </c>
    </row>
    <row r="24" spans="1:24" ht="14.25" customHeight="1" x14ac:dyDescent="0.35">
      <c r="A24" s="63">
        <v>2</v>
      </c>
      <c r="B24" s="59"/>
      <c r="C24" s="49" t="s">
        <v>184</v>
      </c>
      <c r="D24" s="49"/>
      <c r="E24" s="49"/>
      <c r="F24" s="49"/>
      <c r="G24" s="49"/>
      <c r="H24" s="49"/>
      <c r="I24" s="59">
        <v>2</v>
      </c>
      <c r="J24" s="60" t="s">
        <v>58</v>
      </c>
      <c r="K24" s="49"/>
      <c r="L24" s="67">
        <v>300</v>
      </c>
      <c r="M24" s="68"/>
      <c r="N24" s="67"/>
      <c r="O24" s="68">
        <f t="shared" ref="O24" si="1">SUM(I24*L24)</f>
        <v>600</v>
      </c>
      <c r="Q24" s="96"/>
      <c r="R24" s="97"/>
      <c r="S24" s="98"/>
      <c r="T24" s="99"/>
      <c r="U24" s="100"/>
      <c r="V24" s="101">
        <f t="shared" ref="V24:V40" si="2">SUM(O24-T24)</f>
        <v>600</v>
      </c>
      <c r="W24" s="102">
        <f t="shared" si="0"/>
        <v>1</v>
      </c>
      <c r="X24" s="95">
        <f t="shared" ref="X24:X34" si="3">SUM(O24-U24)</f>
        <v>600</v>
      </c>
    </row>
    <row r="25" spans="1:24" ht="14.25" customHeight="1" x14ac:dyDescent="0.35">
      <c r="A25" s="63">
        <v>3</v>
      </c>
      <c r="B25" s="59"/>
      <c r="C25" s="49" t="s">
        <v>157</v>
      </c>
      <c r="D25" s="49"/>
      <c r="E25" s="49"/>
      <c r="F25" s="49"/>
      <c r="G25" s="49"/>
      <c r="H25" s="49"/>
      <c r="I25" s="59"/>
      <c r="J25" s="60"/>
      <c r="K25" s="49"/>
      <c r="L25" s="67"/>
      <c r="M25" s="68"/>
      <c r="N25" s="67"/>
      <c r="O25" s="68">
        <v>150</v>
      </c>
      <c r="Q25" s="96"/>
      <c r="R25" s="97"/>
      <c r="S25" s="98"/>
      <c r="T25" s="99"/>
      <c r="U25" s="100"/>
      <c r="V25" s="101">
        <f t="shared" si="2"/>
        <v>150</v>
      </c>
      <c r="W25" s="102">
        <f t="shared" si="0"/>
        <v>1</v>
      </c>
      <c r="X25" s="95">
        <f t="shared" si="3"/>
        <v>150</v>
      </c>
    </row>
    <row r="26" spans="1:24" ht="14.25" customHeight="1" x14ac:dyDescent="0.35">
      <c r="A26" s="63"/>
      <c r="B26" s="59"/>
      <c r="C26" s="49"/>
      <c r="D26" s="49"/>
      <c r="E26" s="49"/>
      <c r="F26" s="49"/>
      <c r="G26" s="49"/>
      <c r="H26" s="49"/>
      <c r="I26" s="59"/>
      <c r="J26" s="60"/>
      <c r="K26" s="49"/>
      <c r="L26" s="67"/>
      <c r="M26" s="68"/>
      <c r="N26" s="67"/>
      <c r="O26" s="68"/>
      <c r="Q26" s="96"/>
      <c r="R26" s="97"/>
      <c r="S26" s="98"/>
      <c r="T26" s="99"/>
      <c r="U26" s="100"/>
      <c r="V26" s="101">
        <f t="shared" si="2"/>
        <v>0</v>
      </c>
      <c r="W26" s="102" t="e">
        <f t="shared" si="0"/>
        <v>#DIV/0!</v>
      </c>
      <c r="X26" s="95">
        <f t="shared" si="3"/>
        <v>0</v>
      </c>
    </row>
    <row r="27" spans="1:24" ht="14.25" customHeight="1" x14ac:dyDescent="0.35">
      <c r="A27" s="63"/>
      <c r="B27" s="59"/>
      <c r="C27" s="49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  <c r="Q27" s="96"/>
      <c r="R27" s="97"/>
      <c r="S27" s="98"/>
      <c r="T27" s="99"/>
      <c r="U27" s="100"/>
      <c r="V27" s="101">
        <f t="shared" si="2"/>
        <v>0</v>
      </c>
      <c r="W27" s="102" t="e">
        <f t="shared" si="0"/>
        <v>#DIV/0!</v>
      </c>
      <c r="X27" s="95">
        <f t="shared" si="3"/>
        <v>0</v>
      </c>
    </row>
    <row r="28" spans="1:24" ht="14.25" customHeight="1" x14ac:dyDescent="0.35">
      <c r="A28" s="63"/>
      <c r="B28" s="59"/>
      <c r="C28" s="49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96"/>
      <c r="R28" s="97"/>
      <c r="S28" s="98"/>
      <c r="T28" s="99"/>
      <c r="U28" s="100"/>
      <c r="V28" s="101">
        <f t="shared" si="2"/>
        <v>0</v>
      </c>
      <c r="W28" s="102" t="e">
        <f t="shared" si="0"/>
        <v>#DIV/0!</v>
      </c>
      <c r="X28" s="95">
        <f t="shared" si="3"/>
        <v>0</v>
      </c>
    </row>
    <row r="29" spans="1:24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96"/>
      <c r="R29" s="97"/>
      <c r="S29" s="98"/>
      <c r="T29" s="99"/>
      <c r="U29" s="100"/>
      <c r="V29" s="101">
        <f>SUM(O29-T29)</f>
        <v>0</v>
      </c>
      <c r="W29" s="102" t="e">
        <f t="shared" si="0"/>
        <v>#DIV/0!</v>
      </c>
      <c r="X29" s="95">
        <f t="shared" si="3"/>
        <v>0</v>
      </c>
    </row>
    <row r="30" spans="1:24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96"/>
      <c r="R30" s="97"/>
      <c r="S30" s="98"/>
      <c r="T30" s="99"/>
      <c r="U30" s="100"/>
      <c r="V30" s="101">
        <f t="shared" si="2"/>
        <v>0</v>
      </c>
      <c r="W30" s="102" t="e">
        <f t="shared" si="0"/>
        <v>#DIV/0!</v>
      </c>
      <c r="X30" s="95">
        <f t="shared" si="3"/>
        <v>0</v>
      </c>
    </row>
    <row r="31" spans="1:24" ht="14.25" customHeight="1" x14ac:dyDescent="0.35">
      <c r="A31" s="63"/>
      <c r="B31" s="59"/>
      <c r="C31" s="49"/>
      <c r="D31" s="49"/>
      <c r="E31" s="49"/>
      <c r="F31" s="49"/>
      <c r="G31" s="49"/>
      <c r="H31" s="49"/>
      <c r="I31" s="59"/>
      <c r="J31" s="60"/>
      <c r="K31" s="49"/>
      <c r="L31" s="67"/>
      <c r="M31" s="68"/>
      <c r="N31" s="67"/>
      <c r="O31" s="68"/>
      <c r="Q31" s="103"/>
      <c r="R31" s="97"/>
      <c r="S31" s="98"/>
      <c r="T31" s="99"/>
      <c r="U31" s="100"/>
      <c r="V31" s="101">
        <f t="shared" si="2"/>
        <v>0</v>
      </c>
      <c r="W31" s="102" t="e">
        <f t="shared" si="0"/>
        <v>#DIV/0!</v>
      </c>
      <c r="X31" s="95">
        <f t="shared" si="3"/>
        <v>0</v>
      </c>
    </row>
    <row r="32" spans="1:24" ht="14.25" customHeight="1" x14ac:dyDescent="0.35">
      <c r="A32" s="63"/>
      <c r="B32" s="59"/>
      <c r="C32" s="49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103"/>
      <c r="R32" s="97"/>
      <c r="S32" s="98"/>
      <c r="T32" s="99"/>
      <c r="U32" s="100"/>
      <c r="V32" s="101">
        <f t="shared" si="2"/>
        <v>0</v>
      </c>
      <c r="W32" s="102" t="e">
        <f t="shared" si="0"/>
        <v>#DIV/0!</v>
      </c>
      <c r="X32" s="95">
        <f t="shared" si="3"/>
        <v>0</v>
      </c>
    </row>
    <row r="33" spans="1:24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103"/>
      <c r="R33" s="97"/>
      <c r="S33" s="98"/>
      <c r="T33" s="99"/>
      <c r="U33" s="100"/>
      <c r="V33" s="101">
        <f t="shared" si="2"/>
        <v>0</v>
      </c>
      <c r="W33" s="102" t="e">
        <f t="shared" si="0"/>
        <v>#DIV/0!</v>
      </c>
      <c r="X33" s="95">
        <f t="shared" si="3"/>
        <v>0</v>
      </c>
    </row>
    <row r="34" spans="1:24" ht="14.2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103"/>
      <c r="R34" s="97"/>
      <c r="S34" s="98"/>
      <c r="T34" s="99"/>
      <c r="U34" s="100"/>
      <c r="V34" s="101">
        <f t="shared" si="2"/>
        <v>0</v>
      </c>
      <c r="W34" s="102" t="e">
        <f t="shared" si="0"/>
        <v>#DIV/0!</v>
      </c>
      <c r="X34" s="95">
        <f t="shared" si="3"/>
        <v>0</v>
      </c>
    </row>
    <row r="35" spans="1:24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104"/>
      <c r="R35" s="97"/>
      <c r="S35" s="98"/>
      <c r="T35" s="99"/>
      <c r="U35" s="100"/>
      <c r="V35" s="101">
        <f t="shared" si="2"/>
        <v>0</v>
      </c>
      <c r="W35" s="102"/>
      <c r="X35" s="95">
        <v>1200</v>
      </c>
    </row>
    <row r="36" spans="1:24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104"/>
      <c r="R36" s="97"/>
      <c r="S36" s="98"/>
      <c r="T36" s="99"/>
      <c r="U36" s="100"/>
      <c r="V36" s="101">
        <f t="shared" si="2"/>
        <v>0</v>
      </c>
      <c r="W36" s="102"/>
    </row>
    <row r="37" spans="1:24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104"/>
      <c r="R37" s="97"/>
      <c r="S37" s="98"/>
      <c r="T37" s="99"/>
      <c r="U37" s="100"/>
      <c r="V37" s="101">
        <f t="shared" si="2"/>
        <v>0</v>
      </c>
      <c r="W37" s="102"/>
    </row>
    <row r="38" spans="1:24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104"/>
      <c r="R38" s="97"/>
      <c r="S38" s="98"/>
      <c r="T38" s="99"/>
      <c r="U38" s="100"/>
      <c r="V38" s="101">
        <f t="shared" si="2"/>
        <v>0</v>
      </c>
      <c r="W38" s="102"/>
    </row>
    <row r="39" spans="1:24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104"/>
      <c r="R39" s="97"/>
      <c r="S39" s="98"/>
      <c r="T39" s="99"/>
      <c r="U39" s="100"/>
      <c r="V39" s="101">
        <f t="shared" si="2"/>
        <v>0</v>
      </c>
      <c r="W39" s="102"/>
    </row>
    <row r="40" spans="1:24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  <c r="Q40" s="104"/>
      <c r="R40" s="97"/>
      <c r="S40" s="98"/>
      <c r="T40" s="99"/>
      <c r="U40" s="100"/>
      <c r="V40" s="101">
        <f t="shared" si="2"/>
        <v>0</v>
      </c>
      <c r="W40" s="102"/>
    </row>
    <row r="41" spans="1:24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  <c r="Q41" s="49"/>
      <c r="R41" s="49"/>
    </row>
    <row r="42" spans="1:24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  <c r="Q42" s="49"/>
      <c r="R42" s="49"/>
    </row>
    <row r="43" spans="1:24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  <c r="Q43" s="49"/>
      <c r="R43" s="49"/>
    </row>
    <row r="44" spans="1:24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  <c r="Q44" s="49"/>
      <c r="R44" s="49"/>
    </row>
    <row r="45" spans="1:24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  <c r="Q45" s="49"/>
      <c r="R45" s="49"/>
    </row>
    <row r="46" spans="1:24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4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4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24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24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24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24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24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24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5000</v>
      </c>
      <c r="Q54" s="105"/>
      <c r="R54" s="105"/>
      <c r="S54" s="105"/>
      <c r="T54" s="105">
        <f>SUM(T23:T52)</f>
        <v>0</v>
      </c>
      <c r="U54" s="105">
        <f t="shared" ref="U54:X54" si="4">SUM(U23:U52)</f>
        <v>0</v>
      </c>
      <c r="V54" s="105">
        <f t="shared" si="4"/>
        <v>5000</v>
      </c>
      <c r="W54" s="105"/>
      <c r="X54" s="105">
        <f t="shared" si="4"/>
        <v>6200</v>
      </c>
    </row>
    <row r="55" spans="1:24" ht="14.25" customHeight="1" x14ac:dyDescent="0.35">
      <c r="A55" s="49" t="s">
        <v>183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  <c r="V55" s="95">
        <f>SUM(O54-T54)</f>
        <v>5000</v>
      </c>
    </row>
    <row r="56" spans="1:24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24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24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24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24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24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24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24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24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1" fitToHeight="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06F1-6920-432E-81E8-2104A8EC1D2E}">
  <dimension ref="A1:S1000"/>
  <sheetViews>
    <sheetView topLeftCell="A10" workbookViewId="0">
      <selection activeCell="C29" sqref="C29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105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189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8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190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50" t="s">
        <v>108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49" t="s">
        <v>109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/>
      <c r="S22" s="62" t="s">
        <v>123</v>
      </c>
    </row>
    <row r="23" spans="1:19" ht="14.25" customHeight="1" x14ac:dyDescent="0.35">
      <c r="A23" s="63">
        <v>1</v>
      </c>
      <c r="B23" s="59"/>
      <c r="C23" s="64" t="s">
        <v>111</v>
      </c>
      <c r="D23" s="65"/>
      <c r="E23" s="65"/>
      <c r="F23" s="65"/>
      <c r="G23" s="65"/>
      <c r="H23" s="65"/>
      <c r="I23" s="66">
        <v>1</v>
      </c>
      <c r="J23" s="60" t="s">
        <v>27</v>
      </c>
      <c r="K23" s="49"/>
      <c r="L23" s="67">
        <v>1826</v>
      </c>
      <c r="M23" s="68"/>
      <c r="N23" s="67"/>
      <c r="O23" s="68">
        <f>SUM(I23*L23)</f>
        <v>1826</v>
      </c>
      <c r="Q23" s="69">
        <v>8.3000000000000007</v>
      </c>
      <c r="R23" s="70"/>
    </row>
    <row r="24" spans="1:19" ht="14.25" customHeight="1" x14ac:dyDescent="0.35">
      <c r="A24" s="63">
        <v>2</v>
      </c>
      <c r="B24" s="59"/>
      <c r="C24" s="65" t="s">
        <v>112</v>
      </c>
      <c r="D24" s="65"/>
      <c r="E24" s="65"/>
      <c r="F24" s="65"/>
      <c r="G24" s="65"/>
      <c r="H24" s="65"/>
      <c r="I24" s="66">
        <v>1</v>
      </c>
      <c r="J24" s="60" t="s">
        <v>58</v>
      </c>
      <c r="K24" s="49"/>
      <c r="L24" s="67">
        <v>426.6</v>
      </c>
      <c r="M24" s="68"/>
      <c r="N24" s="67"/>
      <c r="O24" s="68">
        <f t="shared" ref="O24:O27" si="0">SUM(I24*L24)</f>
        <v>426.6</v>
      </c>
      <c r="Q24" s="69">
        <v>7.9</v>
      </c>
      <c r="R24" s="70"/>
    </row>
    <row r="25" spans="1:19" ht="14.25" customHeight="1" x14ac:dyDescent="0.35">
      <c r="A25" s="63">
        <v>3</v>
      </c>
      <c r="B25" s="59"/>
      <c r="C25" s="65" t="s">
        <v>186</v>
      </c>
      <c r="D25" s="65"/>
      <c r="E25" s="65"/>
      <c r="F25" s="65"/>
      <c r="G25" s="65"/>
      <c r="H25" s="65"/>
      <c r="I25" s="66">
        <v>2</v>
      </c>
      <c r="J25" s="60" t="s">
        <v>25</v>
      </c>
      <c r="K25" s="49"/>
      <c r="L25" s="67">
        <v>283.8</v>
      </c>
      <c r="M25" s="68"/>
      <c r="N25" s="67"/>
      <c r="O25" s="68">
        <f t="shared" si="0"/>
        <v>567.6</v>
      </c>
      <c r="Q25" s="69">
        <v>12.9</v>
      </c>
      <c r="R25" s="70"/>
    </row>
    <row r="26" spans="1:19" ht="14.25" customHeight="1" x14ac:dyDescent="0.35">
      <c r="A26" s="63">
        <v>4</v>
      </c>
      <c r="B26" s="59"/>
      <c r="C26" s="65" t="s">
        <v>185</v>
      </c>
      <c r="D26" s="65"/>
      <c r="E26" s="65"/>
      <c r="F26" s="65"/>
      <c r="G26" s="65"/>
      <c r="H26" s="65"/>
      <c r="I26" s="66">
        <v>1</v>
      </c>
      <c r="J26" s="60" t="s">
        <v>25</v>
      </c>
      <c r="K26" s="49"/>
      <c r="L26" s="67">
        <v>290</v>
      </c>
      <c r="M26" s="68"/>
      <c r="N26" s="67"/>
      <c r="O26" s="68">
        <f t="shared" si="0"/>
        <v>290</v>
      </c>
      <c r="Q26" s="71">
        <v>58</v>
      </c>
      <c r="R26" s="70"/>
    </row>
    <row r="27" spans="1:19" ht="14.25" customHeight="1" x14ac:dyDescent="0.35">
      <c r="A27" s="63">
        <v>5</v>
      </c>
      <c r="B27" s="59"/>
      <c r="C27" s="65" t="s">
        <v>187</v>
      </c>
      <c r="D27" s="49"/>
      <c r="E27" s="49"/>
      <c r="F27" s="49"/>
      <c r="G27" s="49"/>
      <c r="H27" s="49"/>
      <c r="I27" s="59">
        <v>1</v>
      </c>
      <c r="J27" s="60" t="s">
        <v>59</v>
      </c>
      <c r="K27" s="49"/>
      <c r="L27" s="67">
        <v>110</v>
      </c>
      <c r="M27" s="68"/>
      <c r="N27" s="67"/>
      <c r="O27" s="68">
        <f t="shared" si="0"/>
        <v>110</v>
      </c>
      <c r="Q27" s="69">
        <v>35</v>
      </c>
      <c r="R27" s="70"/>
      <c r="S27" s="84">
        <v>32</v>
      </c>
    </row>
    <row r="28" spans="1:19" ht="14.25" customHeight="1" x14ac:dyDescent="0.35">
      <c r="A28" s="63"/>
      <c r="B28" s="59"/>
      <c r="C28" s="65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69"/>
      <c r="R28" s="70"/>
      <c r="S28" s="84"/>
    </row>
    <row r="29" spans="1:19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69"/>
      <c r="R29" s="70"/>
    </row>
    <row r="30" spans="1:19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69"/>
      <c r="R30" s="70"/>
    </row>
    <row r="31" spans="1:19" ht="14.25" customHeight="1" x14ac:dyDescent="0.35">
      <c r="A31" s="63"/>
      <c r="B31" s="59"/>
      <c r="C31" s="49"/>
      <c r="D31" s="49"/>
      <c r="E31" s="49"/>
      <c r="F31" s="49"/>
      <c r="G31" s="49"/>
      <c r="H31" s="49"/>
      <c r="I31" s="59"/>
      <c r="J31" s="60"/>
      <c r="K31" s="49"/>
      <c r="L31" s="67"/>
      <c r="M31" s="68"/>
      <c r="N31" s="67"/>
      <c r="O31" s="68"/>
      <c r="Q31" s="69"/>
      <c r="R31" s="70"/>
    </row>
    <row r="32" spans="1:19" ht="14.25" customHeight="1" x14ac:dyDescent="0.35">
      <c r="A32" s="63"/>
      <c r="B32" s="59"/>
      <c r="C32" s="49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3220.2</v>
      </c>
    </row>
    <row r="55" spans="1:15" ht="14.25" customHeight="1" x14ac:dyDescent="0.35">
      <c r="A55" s="49" t="s">
        <v>188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04D8-6044-4581-AC51-659857EC8969}">
  <dimension ref="A1:S1000"/>
  <sheetViews>
    <sheetView topLeftCell="A7" workbookViewId="0">
      <selection activeCell="Q13" sqref="Q13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195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191</v>
      </c>
      <c r="O11" s="49"/>
    </row>
    <row r="12" spans="1:15" ht="14.25" customHeight="1" x14ac:dyDescent="0.35">
      <c r="A12" s="49" t="s">
        <v>7</v>
      </c>
      <c r="B12" s="49" t="s">
        <v>6</v>
      </c>
      <c r="C12" s="50"/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192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193</v>
      </c>
      <c r="O15" s="49"/>
    </row>
    <row r="16" spans="1:15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50" t="s">
        <v>194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49" t="s">
        <v>196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/>
      <c r="R22" s="62"/>
      <c r="S22" s="62"/>
    </row>
    <row r="23" spans="1:19" ht="14.25" customHeight="1" x14ac:dyDescent="0.35">
      <c r="A23" s="63">
        <v>1</v>
      </c>
      <c r="B23" s="59"/>
      <c r="C23" s="64" t="s">
        <v>49</v>
      </c>
      <c r="D23" s="65"/>
      <c r="E23" s="65"/>
      <c r="F23" s="65"/>
      <c r="G23" s="65"/>
      <c r="H23" s="65"/>
      <c r="I23" s="66">
        <v>1</v>
      </c>
      <c r="J23" s="60" t="s">
        <v>59</v>
      </c>
      <c r="K23" s="49"/>
      <c r="L23" s="67">
        <v>105</v>
      </c>
      <c r="M23" s="68"/>
      <c r="N23" s="67"/>
      <c r="O23" s="68">
        <f>SUM(I23*L23)</f>
        <v>105</v>
      </c>
      <c r="Q23" s="69"/>
      <c r="R23" s="70"/>
    </row>
    <row r="24" spans="1:19" ht="14.25" customHeight="1" x14ac:dyDescent="0.35">
      <c r="A24" s="63"/>
      <c r="B24" s="59"/>
      <c r="C24" s="65"/>
      <c r="D24" s="65"/>
      <c r="E24" s="65"/>
      <c r="F24" s="65"/>
      <c r="G24" s="65"/>
      <c r="H24" s="65"/>
      <c r="I24" s="66"/>
      <c r="J24" s="60"/>
      <c r="K24" s="49"/>
      <c r="L24" s="67"/>
      <c r="M24" s="68"/>
      <c r="N24" s="67"/>
      <c r="O24" s="68"/>
      <c r="Q24" s="69"/>
      <c r="R24" s="70"/>
    </row>
    <row r="25" spans="1:19" ht="14.25" customHeight="1" x14ac:dyDescent="0.35">
      <c r="A25" s="63"/>
      <c r="B25" s="59"/>
      <c r="C25" s="65"/>
      <c r="D25" s="65"/>
      <c r="E25" s="65"/>
      <c r="F25" s="65"/>
      <c r="G25" s="65"/>
      <c r="H25" s="65"/>
      <c r="I25" s="66"/>
      <c r="J25" s="60"/>
      <c r="K25" s="49"/>
      <c r="L25" s="67"/>
      <c r="M25" s="68"/>
      <c r="N25" s="67"/>
      <c r="O25" s="68"/>
      <c r="Q25" s="69"/>
      <c r="R25" s="70"/>
    </row>
    <row r="26" spans="1:19" ht="14.25" customHeight="1" x14ac:dyDescent="0.35">
      <c r="A26" s="63"/>
      <c r="B26" s="59"/>
      <c r="C26" s="65"/>
      <c r="D26" s="65"/>
      <c r="E26" s="65"/>
      <c r="F26" s="65"/>
      <c r="G26" s="65"/>
      <c r="H26" s="65"/>
      <c r="I26" s="66"/>
      <c r="J26" s="60"/>
      <c r="K26" s="49"/>
      <c r="L26" s="67"/>
      <c r="M26" s="68"/>
      <c r="N26" s="67"/>
      <c r="O26" s="68"/>
      <c r="Q26" s="71"/>
      <c r="R26" s="70"/>
    </row>
    <row r="27" spans="1:19" ht="14.25" customHeight="1" x14ac:dyDescent="0.35">
      <c r="A27" s="63"/>
      <c r="B27" s="59"/>
      <c r="C27" s="65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  <c r="Q27" s="69"/>
      <c r="R27" s="70"/>
      <c r="S27" s="84"/>
    </row>
    <row r="28" spans="1:19" ht="14.25" customHeight="1" x14ac:dyDescent="0.35">
      <c r="A28" s="63"/>
      <c r="B28" s="59"/>
      <c r="C28" s="65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69"/>
      <c r="R28" s="70"/>
      <c r="S28" s="84"/>
    </row>
    <row r="29" spans="1:19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69"/>
      <c r="R29" s="70"/>
    </row>
    <row r="30" spans="1:19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69"/>
      <c r="R30" s="70"/>
    </row>
    <row r="31" spans="1:19" ht="14.25" customHeight="1" x14ac:dyDescent="0.35">
      <c r="A31" s="63"/>
      <c r="B31" s="59"/>
      <c r="C31" s="49"/>
      <c r="D31" s="49"/>
      <c r="E31" s="49"/>
      <c r="F31" s="49"/>
      <c r="G31" s="49"/>
      <c r="H31" s="49"/>
      <c r="I31" s="59"/>
      <c r="J31" s="60"/>
      <c r="K31" s="49"/>
      <c r="L31" s="67"/>
      <c r="M31" s="68"/>
      <c r="N31" s="67"/>
      <c r="O31" s="68"/>
      <c r="Q31" s="69"/>
      <c r="R31" s="70"/>
    </row>
    <row r="32" spans="1:19" ht="14.25" customHeight="1" x14ac:dyDescent="0.35">
      <c r="A32" s="63"/>
      <c r="B32" s="59"/>
      <c r="C32" s="49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105</v>
      </c>
    </row>
    <row r="55" spans="1:15" ht="14.25" customHeight="1" x14ac:dyDescent="0.35">
      <c r="A55" s="49" t="s">
        <v>197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066F-806F-44EC-87EE-25FBC8A826CB}">
  <dimension ref="A1:S1000"/>
  <sheetViews>
    <sheetView topLeftCell="A13" workbookViewId="0">
      <selection activeCell="Q32" sqref="Q32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6" t="s">
        <v>198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200</v>
      </c>
      <c r="O11" s="49"/>
    </row>
    <row r="12" spans="1:15" ht="14.25" customHeight="1" x14ac:dyDescent="0.35">
      <c r="A12" s="49" t="s">
        <v>7</v>
      </c>
      <c r="B12" s="49" t="s">
        <v>6</v>
      </c>
      <c r="C12" s="6" t="s">
        <v>199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212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6" t="s">
        <v>203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6" t="s">
        <v>205</v>
      </c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/>
      <c r="O15" s="49"/>
    </row>
    <row r="16" spans="1:15" ht="14.25" customHeight="1" x14ac:dyDescent="0.35">
      <c r="A16" s="49"/>
      <c r="B16" s="49"/>
      <c r="C16" s="6" t="s">
        <v>204</v>
      </c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6" t="s">
        <v>201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6" t="s">
        <v>202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/>
      <c r="S22" s="62"/>
    </row>
    <row r="23" spans="1:19" ht="14.25" customHeight="1" x14ac:dyDescent="0.35">
      <c r="A23" s="63">
        <v>1</v>
      </c>
      <c r="B23" s="59"/>
      <c r="C23" s="64" t="s">
        <v>211</v>
      </c>
      <c r="D23" s="65"/>
      <c r="E23" s="65"/>
      <c r="F23" s="65"/>
      <c r="G23" s="65"/>
      <c r="H23" s="65"/>
      <c r="I23" s="66">
        <v>1</v>
      </c>
      <c r="J23" s="60" t="s">
        <v>25</v>
      </c>
      <c r="K23" s="49"/>
      <c r="L23" s="67">
        <v>325</v>
      </c>
      <c r="M23" s="68"/>
      <c r="N23" s="67"/>
      <c r="O23" s="68">
        <f>SUM(I23*L23)</f>
        <v>325</v>
      </c>
      <c r="Q23" s="69">
        <v>13</v>
      </c>
      <c r="R23" s="70"/>
    </row>
    <row r="24" spans="1:19" ht="14.25" customHeight="1" x14ac:dyDescent="0.35">
      <c r="A24" s="63">
        <v>2</v>
      </c>
      <c r="B24" s="59"/>
      <c r="C24" s="65" t="s">
        <v>112</v>
      </c>
      <c r="D24" s="65"/>
      <c r="E24" s="65"/>
      <c r="F24" s="65"/>
      <c r="G24" s="65"/>
      <c r="H24" s="65"/>
      <c r="I24" s="66">
        <v>1</v>
      </c>
      <c r="J24" s="60" t="s">
        <v>58</v>
      </c>
      <c r="K24" s="49"/>
      <c r="L24" s="67">
        <v>459</v>
      </c>
      <c r="M24" s="68"/>
      <c r="N24" s="67"/>
      <c r="O24" s="68">
        <f t="shared" ref="O24:O32" si="0">SUM(I24*L24)</f>
        <v>459</v>
      </c>
      <c r="Q24" s="69">
        <v>8.5</v>
      </c>
      <c r="R24" s="70"/>
    </row>
    <row r="25" spans="1:19" ht="14.25" customHeight="1" x14ac:dyDescent="0.35">
      <c r="A25" s="63">
        <v>3</v>
      </c>
      <c r="B25" s="59"/>
      <c r="C25" s="65" t="s">
        <v>186</v>
      </c>
      <c r="D25" s="65"/>
      <c r="E25" s="65"/>
      <c r="F25" s="65"/>
      <c r="G25" s="65"/>
      <c r="H25" s="65"/>
      <c r="I25" s="66">
        <v>1</v>
      </c>
      <c r="J25" s="60" t="s">
        <v>25</v>
      </c>
      <c r="K25" s="49"/>
      <c r="L25" s="67">
        <v>286</v>
      </c>
      <c r="M25" s="68"/>
      <c r="N25" s="67"/>
      <c r="O25" s="68">
        <f t="shared" si="0"/>
        <v>286</v>
      </c>
      <c r="Q25" s="69">
        <v>13</v>
      </c>
      <c r="R25" s="70"/>
    </row>
    <row r="26" spans="1:19" ht="14.25" customHeight="1" x14ac:dyDescent="0.35">
      <c r="A26" s="63">
        <v>4</v>
      </c>
      <c r="B26" s="59"/>
      <c r="C26" s="65" t="s">
        <v>207</v>
      </c>
      <c r="D26" s="65"/>
      <c r="E26" s="65"/>
      <c r="F26" s="65"/>
      <c r="G26" s="65"/>
      <c r="H26" s="65"/>
      <c r="I26" s="66">
        <v>1</v>
      </c>
      <c r="J26" s="60" t="s">
        <v>23</v>
      </c>
      <c r="K26" s="49"/>
      <c r="L26" s="67">
        <v>175</v>
      </c>
      <c r="M26" s="68"/>
      <c r="N26" s="67"/>
      <c r="O26" s="68">
        <f t="shared" si="0"/>
        <v>175</v>
      </c>
      <c r="Q26" s="71">
        <v>35</v>
      </c>
      <c r="R26" s="70"/>
    </row>
    <row r="27" spans="1:19" ht="14.25" customHeight="1" x14ac:dyDescent="0.35">
      <c r="A27" s="63">
        <v>5</v>
      </c>
      <c r="B27" s="59"/>
      <c r="C27" s="65" t="s">
        <v>208</v>
      </c>
      <c r="D27" s="49"/>
      <c r="E27" s="49"/>
      <c r="F27" s="49"/>
      <c r="G27" s="49"/>
      <c r="H27" s="49"/>
      <c r="I27" s="59">
        <v>1</v>
      </c>
      <c r="J27" s="60" t="s">
        <v>23</v>
      </c>
      <c r="K27" s="49"/>
      <c r="L27" s="67">
        <v>470</v>
      </c>
      <c r="M27" s="68"/>
      <c r="N27" s="67"/>
      <c r="O27" s="68">
        <f t="shared" si="0"/>
        <v>470</v>
      </c>
      <c r="Q27" s="69"/>
      <c r="R27" s="70"/>
      <c r="S27" s="84"/>
    </row>
    <row r="28" spans="1:19" ht="14.25" customHeight="1" x14ac:dyDescent="0.35">
      <c r="A28" s="63">
        <v>6</v>
      </c>
      <c r="B28" s="59"/>
      <c r="C28" s="65" t="s">
        <v>117</v>
      </c>
      <c r="D28" s="49"/>
      <c r="E28" s="49"/>
      <c r="F28" s="49"/>
      <c r="G28" s="49"/>
      <c r="H28" s="49"/>
      <c r="I28" s="59">
        <v>1</v>
      </c>
      <c r="J28" s="60" t="s">
        <v>118</v>
      </c>
      <c r="K28" s="49"/>
      <c r="L28" s="67">
        <v>60</v>
      </c>
      <c r="M28" s="68"/>
      <c r="N28" s="67"/>
      <c r="O28" s="68">
        <f t="shared" si="0"/>
        <v>60</v>
      </c>
      <c r="Q28" s="69"/>
      <c r="R28" s="70"/>
      <c r="S28" s="84"/>
    </row>
    <row r="29" spans="1:19" ht="14.25" customHeight="1" x14ac:dyDescent="0.35">
      <c r="A29" s="63">
        <v>7</v>
      </c>
      <c r="B29" s="59"/>
      <c r="C29" s="49" t="s">
        <v>209</v>
      </c>
      <c r="D29" s="49"/>
      <c r="E29" s="49"/>
      <c r="F29" s="49"/>
      <c r="G29" s="49"/>
      <c r="H29" s="49"/>
      <c r="I29" s="59">
        <v>1</v>
      </c>
      <c r="J29" s="60" t="s">
        <v>210</v>
      </c>
      <c r="K29" s="49"/>
      <c r="L29" s="67">
        <v>52</v>
      </c>
      <c r="M29" s="68"/>
      <c r="N29" s="67"/>
      <c r="O29" s="68">
        <f t="shared" si="0"/>
        <v>52</v>
      </c>
      <c r="Q29" s="69"/>
      <c r="R29" s="70"/>
    </row>
    <row r="30" spans="1:19" ht="14.25" customHeight="1" x14ac:dyDescent="0.35">
      <c r="A30" s="63">
        <v>8</v>
      </c>
      <c r="B30" s="59"/>
      <c r="C30" s="49" t="s">
        <v>50</v>
      </c>
      <c r="D30" s="49"/>
      <c r="E30" s="49"/>
      <c r="F30" s="49"/>
      <c r="G30" s="49"/>
      <c r="H30" s="49"/>
      <c r="I30" s="59">
        <v>1</v>
      </c>
      <c r="J30" s="60" t="s">
        <v>60</v>
      </c>
      <c r="K30" s="49"/>
      <c r="L30" s="67">
        <v>65</v>
      </c>
      <c r="M30" s="68"/>
      <c r="N30" s="67"/>
      <c r="O30" s="68">
        <f t="shared" si="0"/>
        <v>65</v>
      </c>
      <c r="Q30" s="69"/>
      <c r="R30" s="70"/>
    </row>
    <row r="31" spans="1:19" ht="14.25" customHeight="1" x14ac:dyDescent="0.35">
      <c r="A31" s="63">
        <v>9</v>
      </c>
      <c r="B31" s="59"/>
      <c r="C31" s="39" t="s">
        <v>206</v>
      </c>
      <c r="D31" s="3"/>
      <c r="E31" s="10"/>
      <c r="F31" s="10"/>
      <c r="G31" s="10"/>
      <c r="H31" s="10"/>
      <c r="I31" s="18">
        <v>1</v>
      </c>
      <c r="J31" s="19" t="s">
        <v>60</v>
      </c>
      <c r="K31" s="10"/>
      <c r="L31" s="20">
        <v>430</v>
      </c>
      <c r="M31" s="68"/>
      <c r="N31" s="67"/>
      <c r="O31" s="68">
        <f t="shared" si="0"/>
        <v>430</v>
      </c>
      <c r="Q31" s="69"/>
      <c r="R31" s="70"/>
    </row>
    <row r="32" spans="1:19" ht="14.25" customHeight="1" x14ac:dyDescent="0.35">
      <c r="A32" s="63">
        <v>10</v>
      </c>
      <c r="B32" s="59"/>
      <c r="C32" s="65" t="s">
        <v>187</v>
      </c>
      <c r="D32" s="49"/>
      <c r="E32" s="49"/>
      <c r="F32" s="49"/>
      <c r="G32" s="49"/>
      <c r="H32" s="49"/>
      <c r="I32" s="59">
        <v>1</v>
      </c>
      <c r="J32" s="60" t="s">
        <v>59</v>
      </c>
      <c r="K32" s="49"/>
      <c r="L32" s="67">
        <v>110</v>
      </c>
      <c r="M32" s="68"/>
      <c r="N32" s="67"/>
      <c r="O32" s="68">
        <f t="shared" si="0"/>
        <v>110</v>
      </c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2432</v>
      </c>
    </row>
    <row r="55" spans="1:15" ht="14.25" customHeight="1" x14ac:dyDescent="0.35">
      <c r="A55" s="49" t="s">
        <v>213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DBB3-3730-46DD-ABB0-2B6DC02B82D9}">
  <dimension ref="A1:S1000"/>
  <sheetViews>
    <sheetView topLeftCell="A8" workbookViewId="0">
      <selection activeCell="A56" sqref="A56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6" t="s">
        <v>214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216</v>
      </c>
      <c r="O11" s="49"/>
    </row>
    <row r="12" spans="1:15" ht="14.25" customHeight="1" x14ac:dyDescent="0.35">
      <c r="A12" s="49" t="s">
        <v>7</v>
      </c>
      <c r="B12" s="49" t="s">
        <v>6</v>
      </c>
      <c r="C12" s="6" t="s">
        <v>215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120" t="s">
        <v>217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6" t="s">
        <v>193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6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/>
      <c r="O15" s="49"/>
    </row>
    <row r="16" spans="1:15" ht="14.25" customHeight="1" x14ac:dyDescent="0.35">
      <c r="A16" s="49"/>
      <c r="B16" s="49"/>
      <c r="C16" s="6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6" t="s">
        <v>218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6" t="s">
        <v>219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/>
      <c r="S22" s="62"/>
    </row>
    <row r="23" spans="1:19" ht="14.25" customHeight="1" x14ac:dyDescent="0.35">
      <c r="A23" s="63">
        <v>1</v>
      </c>
      <c r="B23" s="59"/>
      <c r="C23" s="87" t="s">
        <v>220</v>
      </c>
      <c r="D23" s="65"/>
      <c r="E23" s="65"/>
      <c r="F23" s="65"/>
      <c r="G23" s="65"/>
      <c r="H23" s="65"/>
      <c r="I23" s="66">
        <v>1</v>
      </c>
      <c r="J23" s="60" t="s">
        <v>25</v>
      </c>
      <c r="K23" s="49"/>
      <c r="L23" s="67">
        <v>625</v>
      </c>
      <c r="M23" s="68"/>
      <c r="N23" s="67"/>
      <c r="O23" s="68">
        <f>SUM(I23*L23)</f>
        <v>625</v>
      </c>
      <c r="Q23" s="69" t="s">
        <v>221</v>
      </c>
      <c r="R23" s="70"/>
    </row>
    <row r="24" spans="1:19" ht="14.25" customHeight="1" x14ac:dyDescent="0.35">
      <c r="A24" s="63"/>
      <c r="B24" s="59"/>
      <c r="C24" s="65"/>
      <c r="D24" s="65"/>
      <c r="E24" s="65"/>
      <c r="F24" s="65"/>
      <c r="G24" s="65"/>
      <c r="H24" s="65"/>
      <c r="I24" s="66"/>
      <c r="J24" s="60"/>
      <c r="K24" s="49"/>
      <c r="L24" s="67"/>
      <c r="M24" s="68"/>
      <c r="N24" s="67"/>
      <c r="O24" s="68"/>
      <c r="Q24" s="69"/>
      <c r="R24" s="70"/>
    </row>
    <row r="25" spans="1:19" ht="14.25" customHeight="1" x14ac:dyDescent="0.35">
      <c r="A25" s="63"/>
      <c r="B25" s="59"/>
      <c r="C25" s="65"/>
      <c r="D25" s="65"/>
      <c r="E25" s="65"/>
      <c r="F25" s="65"/>
      <c r="G25" s="65"/>
      <c r="H25" s="65"/>
      <c r="I25" s="66"/>
      <c r="J25" s="60"/>
      <c r="K25" s="49"/>
      <c r="L25" s="67"/>
      <c r="M25" s="68"/>
      <c r="N25" s="67"/>
      <c r="O25" s="68"/>
      <c r="Q25" s="69"/>
      <c r="R25" s="70"/>
    </row>
    <row r="26" spans="1:19" ht="14.25" customHeight="1" x14ac:dyDescent="0.35">
      <c r="A26" s="63"/>
      <c r="B26" s="59"/>
      <c r="C26" s="65"/>
      <c r="D26" s="65"/>
      <c r="E26" s="65"/>
      <c r="F26" s="65"/>
      <c r="G26" s="65"/>
      <c r="H26" s="65"/>
      <c r="I26" s="66"/>
      <c r="J26" s="60"/>
      <c r="K26" s="49"/>
      <c r="L26" s="67"/>
      <c r="M26" s="68"/>
      <c r="N26" s="67"/>
      <c r="O26" s="68"/>
      <c r="Q26" s="71"/>
      <c r="R26" s="70"/>
    </row>
    <row r="27" spans="1:19" ht="14.25" customHeight="1" x14ac:dyDescent="0.35">
      <c r="A27" s="63"/>
      <c r="B27" s="59"/>
      <c r="C27" s="65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  <c r="Q27" s="69"/>
      <c r="R27" s="70"/>
      <c r="S27" s="84"/>
    </row>
    <row r="28" spans="1:19" ht="14.25" customHeight="1" x14ac:dyDescent="0.35">
      <c r="A28" s="63"/>
      <c r="B28" s="59"/>
      <c r="C28" s="65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69"/>
      <c r="R28" s="70"/>
      <c r="S28" s="84"/>
    </row>
    <row r="29" spans="1:19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69"/>
      <c r="R29" s="70"/>
    </row>
    <row r="30" spans="1:19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69"/>
      <c r="R30" s="70"/>
    </row>
    <row r="31" spans="1:19" ht="14.25" customHeight="1" x14ac:dyDescent="0.35">
      <c r="A31" s="63"/>
      <c r="B31" s="59"/>
      <c r="C31" s="39"/>
      <c r="D31" s="3"/>
      <c r="E31" s="10"/>
      <c r="F31" s="10"/>
      <c r="G31" s="10"/>
      <c r="H31" s="10"/>
      <c r="I31" s="18"/>
      <c r="J31" s="19"/>
      <c r="K31" s="10"/>
      <c r="L31" s="20"/>
      <c r="M31" s="68"/>
      <c r="N31" s="67"/>
      <c r="O31" s="68"/>
      <c r="Q31" s="69"/>
      <c r="R31" s="70"/>
    </row>
    <row r="32" spans="1:19" ht="14.25" customHeight="1" x14ac:dyDescent="0.35">
      <c r="A32" s="63"/>
      <c r="B32" s="59"/>
      <c r="C32" s="65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625</v>
      </c>
    </row>
    <row r="55" spans="1:15" ht="14.25" customHeight="1" x14ac:dyDescent="0.35">
      <c r="A55" s="49" t="s">
        <v>222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0DD8-38BA-4BB3-ADC2-D699F9ADD4AA}">
  <dimension ref="A1:S1000"/>
  <sheetViews>
    <sheetView topLeftCell="A13" workbookViewId="0">
      <selection activeCell="Q26" sqref="Q26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6" t="s">
        <v>223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227</v>
      </c>
      <c r="O11" s="49"/>
    </row>
    <row r="12" spans="1:15" ht="14.25" customHeight="1" x14ac:dyDescent="0.35">
      <c r="A12" s="49" t="s">
        <v>7</v>
      </c>
      <c r="B12" s="49" t="s">
        <v>6</v>
      </c>
      <c r="C12" s="6" t="s">
        <v>224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120" t="s">
        <v>228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6" t="s">
        <v>231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6" t="s">
        <v>232</v>
      </c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/>
      <c r="O15" s="49"/>
    </row>
    <row r="16" spans="1:15" ht="14.25" customHeight="1" x14ac:dyDescent="0.35">
      <c r="A16" s="49"/>
      <c r="B16" s="49"/>
      <c r="C16" s="6" t="s">
        <v>233</v>
      </c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6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6" t="s">
        <v>225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6" t="s">
        <v>226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/>
      <c r="S22" s="62"/>
    </row>
    <row r="23" spans="1:19" ht="14.25" customHeight="1" x14ac:dyDescent="0.35">
      <c r="A23" s="63">
        <v>1</v>
      </c>
      <c r="B23" s="59"/>
      <c r="C23" s="87" t="s">
        <v>211</v>
      </c>
      <c r="D23" s="65"/>
      <c r="E23" s="65"/>
      <c r="F23" s="65"/>
      <c r="G23" s="65"/>
      <c r="H23" s="65"/>
      <c r="I23" s="66">
        <v>4</v>
      </c>
      <c r="J23" s="60" t="s">
        <v>25</v>
      </c>
      <c r="K23" s="49"/>
      <c r="L23" s="67">
        <v>300</v>
      </c>
      <c r="M23" s="68"/>
      <c r="N23" s="67"/>
      <c r="O23" s="68">
        <f>SUM(I23*L23)</f>
        <v>1200</v>
      </c>
      <c r="Q23" s="69">
        <v>12</v>
      </c>
      <c r="R23" s="70"/>
    </row>
    <row r="24" spans="1:19" ht="14.25" customHeight="1" x14ac:dyDescent="0.35">
      <c r="A24" s="63">
        <v>2</v>
      </c>
      <c r="B24" s="59"/>
      <c r="C24" s="65" t="s">
        <v>112</v>
      </c>
      <c r="D24" s="65"/>
      <c r="E24" s="65"/>
      <c r="F24" s="65"/>
      <c r="G24" s="65"/>
      <c r="H24" s="65"/>
      <c r="I24" s="66">
        <v>1</v>
      </c>
      <c r="J24" s="60" t="s">
        <v>58</v>
      </c>
      <c r="K24" s="49"/>
      <c r="L24" s="67">
        <v>378</v>
      </c>
      <c r="M24" s="68"/>
      <c r="N24" s="67"/>
      <c r="O24" s="68">
        <f t="shared" ref="O24:O26" si="0">SUM(I24*L24)</f>
        <v>378</v>
      </c>
      <c r="Q24" s="69">
        <v>7</v>
      </c>
      <c r="R24" s="70"/>
    </row>
    <row r="25" spans="1:19" ht="14.25" customHeight="1" x14ac:dyDescent="0.35">
      <c r="A25" s="63">
        <v>3</v>
      </c>
      <c r="B25" s="59"/>
      <c r="C25" s="121" t="s">
        <v>49</v>
      </c>
      <c r="D25" s="65"/>
      <c r="E25" s="65"/>
      <c r="F25" s="65"/>
      <c r="G25" s="65"/>
      <c r="H25" s="65"/>
      <c r="I25" s="66">
        <v>1</v>
      </c>
      <c r="J25" s="60" t="s">
        <v>59</v>
      </c>
      <c r="K25" s="49"/>
      <c r="L25" s="67">
        <v>95</v>
      </c>
      <c r="M25" s="68"/>
      <c r="N25" s="67"/>
      <c r="O25" s="68">
        <f t="shared" si="0"/>
        <v>95</v>
      </c>
      <c r="Q25" s="69"/>
      <c r="R25" s="70"/>
    </row>
    <row r="26" spans="1:19" ht="14.25" customHeight="1" x14ac:dyDescent="0.35">
      <c r="A26" s="63">
        <v>4</v>
      </c>
      <c r="B26" s="59"/>
      <c r="C26" s="122" t="s">
        <v>229</v>
      </c>
      <c r="D26" s="65"/>
      <c r="E26" s="65"/>
      <c r="F26" s="65"/>
      <c r="G26" s="65"/>
      <c r="H26" s="65"/>
      <c r="I26" s="66">
        <v>1</v>
      </c>
      <c r="J26" s="60" t="s">
        <v>60</v>
      </c>
      <c r="K26" s="49"/>
      <c r="L26" s="67">
        <v>62.5</v>
      </c>
      <c r="M26" s="68"/>
      <c r="N26" s="67"/>
      <c r="O26" s="68">
        <f t="shared" si="0"/>
        <v>62.5</v>
      </c>
      <c r="Q26" s="71"/>
      <c r="R26" s="70"/>
    </row>
    <row r="27" spans="1:19" ht="14.25" customHeight="1" x14ac:dyDescent="0.35">
      <c r="A27" s="63"/>
      <c r="B27" s="59"/>
      <c r="C27" s="65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  <c r="Q27" s="69"/>
      <c r="R27" s="70"/>
      <c r="S27" s="84"/>
    </row>
    <row r="28" spans="1:19" ht="14.25" customHeight="1" x14ac:dyDescent="0.35">
      <c r="A28" s="63"/>
      <c r="B28" s="59"/>
      <c r="C28" s="65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69"/>
      <c r="R28" s="70"/>
      <c r="S28" s="84"/>
    </row>
    <row r="29" spans="1:19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69"/>
      <c r="R29" s="70"/>
    </row>
    <row r="30" spans="1:19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69"/>
      <c r="R30" s="70"/>
    </row>
    <row r="31" spans="1:19" ht="14.25" customHeight="1" x14ac:dyDescent="0.35">
      <c r="A31" s="63"/>
      <c r="B31" s="59"/>
      <c r="C31" s="39"/>
      <c r="D31" s="3"/>
      <c r="E31" s="10"/>
      <c r="F31" s="10"/>
      <c r="G31" s="10"/>
      <c r="H31" s="10"/>
      <c r="I31" s="18"/>
      <c r="J31" s="19"/>
      <c r="K31" s="10"/>
      <c r="L31" s="20"/>
      <c r="M31" s="68"/>
      <c r="N31" s="67"/>
      <c r="O31" s="68"/>
      <c r="Q31" s="69"/>
      <c r="R31" s="70"/>
    </row>
    <row r="32" spans="1:19" ht="14.25" customHeight="1" x14ac:dyDescent="0.35">
      <c r="A32" s="63"/>
      <c r="B32" s="59"/>
      <c r="C32" s="65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1735.5</v>
      </c>
    </row>
    <row r="55" spans="1:15" ht="14.25" customHeight="1" x14ac:dyDescent="0.35">
      <c r="A55" s="49" t="s">
        <v>230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18BD-3D46-4527-9F87-1E6BADD1AEFA}">
  <dimension ref="A1:S1000"/>
  <sheetViews>
    <sheetView topLeftCell="A7" workbookViewId="0">
      <selection activeCell="Q26" sqref="Q26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6" t="s">
        <v>234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241</v>
      </c>
      <c r="O11" s="49"/>
    </row>
    <row r="12" spans="1:15" ht="14.25" customHeight="1" x14ac:dyDescent="0.35">
      <c r="A12" s="49" t="s">
        <v>7</v>
      </c>
      <c r="B12" s="49" t="s">
        <v>6</v>
      </c>
      <c r="C12" s="6" t="s">
        <v>235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120" t="s">
        <v>240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6" t="s">
        <v>236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6" t="s">
        <v>237</v>
      </c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/>
      <c r="O15" s="49"/>
    </row>
    <row r="16" spans="1:15" ht="14.25" customHeight="1" x14ac:dyDescent="0.35">
      <c r="A16" s="49"/>
      <c r="B16" s="49"/>
      <c r="C16" s="6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6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6" t="s">
        <v>238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6" t="s">
        <v>239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/>
      <c r="S22" s="62"/>
    </row>
    <row r="23" spans="1:19" ht="14.25" customHeight="1" x14ac:dyDescent="0.35">
      <c r="A23" s="63">
        <v>1</v>
      </c>
      <c r="B23" s="59"/>
      <c r="C23" s="87" t="s">
        <v>211</v>
      </c>
      <c r="D23" s="65"/>
      <c r="E23" s="65"/>
      <c r="F23" s="65"/>
      <c r="G23" s="65"/>
      <c r="H23" s="65"/>
      <c r="I23" s="66">
        <v>1</v>
      </c>
      <c r="J23" s="60" t="s">
        <v>25</v>
      </c>
      <c r="K23" s="49"/>
      <c r="L23" s="67">
        <v>325</v>
      </c>
      <c r="M23" s="68"/>
      <c r="N23" s="67"/>
      <c r="O23" s="68">
        <f>SUM(I23*L23)</f>
        <v>325</v>
      </c>
      <c r="Q23" s="69">
        <v>13</v>
      </c>
      <c r="R23" s="70"/>
    </row>
    <row r="24" spans="1:19" ht="14.25" customHeight="1" x14ac:dyDescent="0.35">
      <c r="A24" s="63">
        <v>2</v>
      </c>
      <c r="B24" s="59"/>
      <c r="C24" s="65" t="s">
        <v>100</v>
      </c>
      <c r="D24" s="65"/>
      <c r="E24" s="65"/>
      <c r="F24" s="65"/>
      <c r="G24" s="65"/>
      <c r="H24" s="65"/>
      <c r="I24" s="66">
        <v>2</v>
      </c>
      <c r="J24" s="60" t="s">
        <v>58</v>
      </c>
      <c r="K24" s="49"/>
      <c r="L24" s="67">
        <v>234</v>
      </c>
      <c r="M24" s="68"/>
      <c r="N24" s="67"/>
      <c r="O24" s="68">
        <f t="shared" ref="O24:O25" si="0">SUM(I24*L24)</f>
        <v>468</v>
      </c>
      <c r="Q24" s="69">
        <v>7.8</v>
      </c>
      <c r="R24" s="70"/>
    </row>
    <row r="25" spans="1:19" ht="14.25" customHeight="1" x14ac:dyDescent="0.35">
      <c r="A25" s="63">
        <v>3</v>
      </c>
      <c r="B25" s="59"/>
      <c r="C25" s="65" t="s">
        <v>187</v>
      </c>
      <c r="D25" s="65"/>
      <c r="E25" s="65"/>
      <c r="F25" s="65"/>
      <c r="G25" s="65"/>
      <c r="H25" s="65"/>
      <c r="I25" s="66">
        <v>1</v>
      </c>
      <c r="J25" s="60" t="s">
        <v>59</v>
      </c>
      <c r="K25" s="49"/>
      <c r="L25" s="67">
        <v>120</v>
      </c>
      <c r="M25" s="68"/>
      <c r="N25" s="67"/>
      <c r="O25" s="68">
        <f t="shared" si="0"/>
        <v>120</v>
      </c>
      <c r="Q25" s="69"/>
      <c r="R25" s="70"/>
    </row>
    <row r="26" spans="1:19" ht="14.25" customHeight="1" x14ac:dyDescent="0.35">
      <c r="A26" s="63"/>
      <c r="B26" s="59"/>
      <c r="C26" s="65"/>
      <c r="D26" s="49"/>
      <c r="E26" s="49"/>
      <c r="F26" s="49"/>
      <c r="G26" s="49"/>
      <c r="H26" s="49"/>
      <c r="I26" s="59"/>
      <c r="J26" s="60"/>
      <c r="K26" s="49"/>
      <c r="L26" s="67"/>
      <c r="M26" s="68"/>
      <c r="N26" s="67"/>
      <c r="O26" s="68"/>
      <c r="Q26" s="71"/>
      <c r="R26" s="70"/>
    </row>
    <row r="27" spans="1:19" ht="14.25" customHeight="1" x14ac:dyDescent="0.35">
      <c r="A27" s="63"/>
      <c r="B27" s="59"/>
      <c r="C27" s="122"/>
      <c r="D27" s="65"/>
      <c r="E27" s="65"/>
      <c r="F27" s="65"/>
      <c r="G27" s="65"/>
      <c r="H27" s="65"/>
      <c r="I27" s="66"/>
      <c r="J27" s="60"/>
      <c r="K27" s="49"/>
      <c r="L27" s="67"/>
      <c r="M27" s="68"/>
      <c r="N27" s="67"/>
      <c r="O27" s="68"/>
      <c r="Q27" s="69"/>
      <c r="R27" s="70"/>
      <c r="S27" s="84"/>
    </row>
    <row r="28" spans="1:19" ht="14.25" customHeight="1" x14ac:dyDescent="0.35">
      <c r="A28" s="63"/>
      <c r="B28" s="59"/>
      <c r="C28" s="65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69"/>
      <c r="R28" s="70"/>
      <c r="S28" s="84"/>
    </row>
    <row r="29" spans="1:19" ht="14.25" customHeight="1" x14ac:dyDescent="0.35">
      <c r="A29" s="63"/>
      <c r="B29" s="59"/>
      <c r="C29" s="49" t="s">
        <v>193</v>
      </c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69"/>
      <c r="R29" s="70"/>
    </row>
    <row r="30" spans="1:19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69"/>
      <c r="R30" s="70"/>
    </row>
    <row r="31" spans="1:19" ht="14.25" customHeight="1" x14ac:dyDescent="0.35">
      <c r="A31" s="63"/>
      <c r="B31" s="59"/>
      <c r="C31" s="39"/>
      <c r="D31" s="3"/>
      <c r="E31" s="10"/>
      <c r="F31" s="10"/>
      <c r="G31" s="10"/>
      <c r="H31" s="10"/>
      <c r="I31" s="18"/>
      <c r="J31" s="19"/>
      <c r="K31" s="10"/>
      <c r="L31" s="20"/>
      <c r="M31" s="68"/>
      <c r="N31" s="67"/>
      <c r="O31" s="68"/>
      <c r="Q31" s="69"/>
      <c r="R31" s="70"/>
    </row>
    <row r="32" spans="1:19" ht="14.25" customHeight="1" x14ac:dyDescent="0.35">
      <c r="A32" s="63"/>
      <c r="B32" s="59"/>
      <c r="C32" s="65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913</v>
      </c>
    </row>
    <row r="55" spans="1:15" ht="14.25" customHeight="1" x14ac:dyDescent="0.35">
      <c r="A55" s="49" t="s">
        <v>242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6196-973D-49ED-8625-E2F2A36F1E28}">
  <dimension ref="A1:S1000"/>
  <sheetViews>
    <sheetView topLeftCell="A10" workbookViewId="0">
      <selection activeCell="Q20" sqref="Q20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6" t="s">
        <v>243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250</v>
      </c>
      <c r="O11" s="49"/>
    </row>
    <row r="12" spans="1:15" ht="14.25" customHeight="1" x14ac:dyDescent="0.35">
      <c r="A12" s="49" t="s">
        <v>7</v>
      </c>
      <c r="B12" s="49" t="s">
        <v>6</v>
      </c>
      <c r="C12" s="6" t="s">
        <v>244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120" t="s">
        <v>251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6" t="s">
        <v>245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6" t="s">
        <v>246</v>
      </c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/>
      <c r="O15" s="49"/>
    </row>
    <row r="16" spans="1:15" ht="14.25" customHeight="1" x14ac:dyDescent="0.35">
      <c r="A16" s="49"/>
      <c r="B16" s="49"/>
      <c r="C16" s="6" t="s">
        <v>247</v>
      </c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6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6" t="s">
        <v>248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6" t="s">
        <v>249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/>
      <c r="S22" s="62"/>
    </row>
    <row r="23" spans="1:19" ht="14.25" customHeight="1" x14ac:dyDescent="0.35">
      <c r="A23" s="63">
        <v>1</v>
      </c>
      <c r="B23" s="59"/>
      <c r="C23" s="87" t="s">
        <v>252</v>
      </c>
      <c r="D23" s="65"/>
      <c r="E23" s="65"/>
      <c r="F23" s="65"/>
      <c r="G23" s="65"/>
      <c r="H23" s="65"/>
      <c r="I23" s="66">
        <v>6</v>
      </c>
      <c r="J23" s="60" t="s">
        <v>25</v>
      </c>
      <c r="K23" s="49"/>
      <c r="L23" s="67">
        <v>462.5</v>
      </c>
      <c r="M23" s="68"/>
      <c r="N23" s="67"/>
      <c r="O23" s="68">
        <f>SUM(I23*L23)</f>
        <v>2775</v>
      </c>
      <c r="Q23" s="69">
        <v>18.5</v>
      </c>
      <c r="R23" s="70"/>
    </row>
    <row r="24" spans="1:19" ht="14.25" customHeight="1" x14ac:dyDescent="0.35">
      <c r="A24" s="63">
        <v>2</v>
      </c>
      <c r="B24" s="59"/>
      <c r="C24" s="65" t="s">
        <v>187</v>
      </c>
      <c r="D24" s="65"/>
      <c r="E24" s="65"/>
      <c r="F24" s="65"/>
      <c r="G24" s="65"/>
      <c r="H24" s="65"/>
      <c r="I24" s="66">
        <v>1</v>
      </c>
      <c r="J24" s="60" t="s">
        <v>59</v>
      </c>
      <c r="K24" s="49"/>
      <c r="L24" s="67">
        <v>115</v>
      </c>
      <c r="M24" s="68"/>
      <c r="N24" s="67"/>
      <c r="O24" s="68">
        <f t="shared" ref="O24" si="0">SUM(I24*L24)</f>
        <v>115</v>
      </c>
      <c r="Q24" s="69"/>
      <c r="R24" s="70"/>
    </row>
    <row r="25" spans="1:19" ht="14.25" customHeight="1" x14ac:dyDescent="0.35">
      <c r="A25" s="63"/>
      <c r="B25" s="59"/>
      <c r="C25" s="121"/>
      <c r="D25" s="65"/>
      <c r="E25" s="65"/>
      <c r="F25" s="65"/>
      <c r="G25" s="65"/>
      <c r="H25" s="65"/>
      <c r="I25" s="66"/>
      <c r="J25" s="60"/>
      <c r="K25" s="49"/>
      <c r="L25" s="67"/>
      <c r="M25" s="68"/>
      <c r="N25" s="67"/>
      <c r="O25" s="68"/>
      <c r="Q25" s="69">
        <v>7.8</v>
      </c>
      <c r="R25" s="70"/>
    </row>
    <row r="26" spans="1:19" ht="14.25" customHeight="1" x14ac:dyDescent="0.35">
      <c r="A26" s="63"/>
      <c r="B26" s="59"/>
      <c r="C26" s="122"/>
      <c r="D26" s="65"/>
      <c r="E26" s="65"/>
      <c r="F26" s="65"/>
      <c r="G26" s="65"/>
      <c r="H26" s="65"/>
      <c r="I26" s="66"/>
      <c r="J26" s="60"/>
      <c r="K26" s="49"/>
      <c r="L26" s="67"/>
      <c r="M26" s="68"/>
      <c r="N26" s="67"/>
      <c r="O26" s="68"/>
      <c r="Q26" s="71">
        <v>11.8</v>
      </c>
      <c r="R26" s="70"/>
    </row>
    <row r="27" spans="1:19" ht="14.25" customHeight="1" x14ac:dyDescent="0.35">
      <c r="A27" s="63"/>
      <c r="B27" s="59"/>
      <c r="C27" s="65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  <c r="Q27" s="69"/>
      <c r="R27" s="70"/>
      <c r="S27" s="84"/>
    </row>
    <row r="28" spans="1:19" ht="14.25" customHeight="1" x14ac:dyDescent="0.35">
      <c r="A28" s="63"/>
      <c r="B28" s="59"/>
      <c r="C28" s="65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69"/>
      <c r="R28" s="70"/>
      <c r="S28" s="84"/>
    </row>
    <row r="29" spans="1:19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69"/>
      <c r="R29" s="70"/>
    </row>
    <row r="30" spans="1:19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69"/>
      <c r="R30" s="70"/>
    </row>
    <row r="31" spans="1:19" ht="14.25" customHeight="1" x14ac:dyDescent="0.35">
      <c r="A31" s="63"/>
      <c r="B31" s="59"/>
      <c r="C31" s="39"/>
      <c r="D31" s="3"/>
      <c r="E31" s="10"/>
      <c r="F31" s="10"/>
      <c r="G31" s="10"/>
      <c r="H31" s="10"/>
      <c r="I31" s="18"/>
      <c r="J31" s="19"/>
      <c r="K31" s="10"/>
      <c r="L31" s="20"/>
      <c r="M31" s="68"/>
      <c r="N31" s="67"/>
      <c r="O31" s="68"/>
      <c r="Q31" s="69"/>
      <c r="R31" s="70"/>
    </row>
    <row r="32" spans="1:19" ht="14.25" customHeight="1" x14ac:dyDescent="0.35">
      <c r="A32" s="63"/>
      <c r="B32" s="59"/>
      <c r="C32" s="65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2890</v>
      </c>
    </row>
    <row r="55" spans="1:15" ht="14.25" customHeight="1" x14ac:dyDescent="0.35">
      <c r="A55" s="49" t="s">
        <v>253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C0E0-9646-4D75-BA86-482D30589F84}">
  <dimension ref="A1:S1000"/>
  <sheetViews>
    <sheetView topLeftCell="A10" workbookViewId="0">
      <selection activeCell="Q26" sqref="Q26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6" t="s">
        <v>243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254</v>
      </c>
      <c r="O11" s="49"/>
    </row>
    <row r="12" spans="1:15" ht="14.25" customHeight="1" x14ac:dyDescent="0.35">
      <c r="A12" s="49" t="s">
        <v>7</v>
      </c>
      <c r="B12" s="49" t="s">
        <v>6</v>
      </c>
      <c r="C12" s="6" t="s">
        <v>244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120" t="s">
        <v>255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6" t="s">
        <v>245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6" t="s">
        <v>246</v>
      </c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/>
      <c r="O15" s="49"/>
    </row>
    <row r="16" spans="1:15" ht="14.25" customHeight="1" x14ac:dyDescent="0.35">
      <c r="A16" s="49"/>
      <c r="B16" s="49"/>
      <c r="C16" s="6" t="s">
        <v>247</v>
      </c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6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6" t="s">
        <v>248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6" t="s">
        <v>249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/>
      <c r="S22" s="62"/>
    </row>
    <row r="23" spans="1:19" ht="14.25" customHeight="1" x14ac:dyDescent="0.35">
      <c r="A23" s="63">
        <v>1</v>
      </c>
      <c r="B23" s="59"/>
      <c r="C23" s="87" t="s">
        <v>211</v>
      </c>
      <c r="D23" s="65"/>
      <c r="E23" s="65"/>
      <c r="F23" s="65"/>
      <c r="G23" s="65"/>
      <c r="H23" s="65"/>
      <c r="I23" s="66">
        <v>1</v>
      </c>
      <c r="J23" s="60" t="s">
        <v>25</v>
      </c>
      <c r="K23" s="49"/>
      <c r="L23" s="67">
        <v>320</v>
      </c>
      <c r="M23" s="68"/>
      <c r="N23" s="67"/>
      <c r="O23" s="68">
        <f>SUM(I23*L23)</f>
        <v>320</v>
      </c>
      <c r="Q23" s="69">
        <v>12.8</v>
      </c>
      <c r="R23" s="70"/>
    </row>
    <row r="24" spans="1:19" ht="14.25" customHeight="1" x14ac:dyDescent="0.35">
      <c r="A24" s="63">
        <v>2</v>
      </c>
      <c r="B24" s="59"/>
      <c r="C24" s="65" t="s">
        <v>229</v>
      </c>
      <c r="D24" s="65"/>
      <c r="E24" s="65"/>
      <c r="F24" s="65"/>
      <c r="G24" s="65"/>
      <c r="H24" s="65"/>
      <c r="I24" s="66">
        <v>1</v>
      </c>
      <c r="J24" s="60" t="s">
        <v>60</v>
      </c>
      <c r="K24" s="49"/>
      <c r="L24" s="67">
        <v>65</v>
      </c>
      <c r="M24" s="68"/>
      <c r="N24" s="67"/>
      <c r="O24" s="68">
        <f t="shared" ref="O24:O25" si="0">SUM(I24*L24)</f>
        <v>65</v>
      </c>
      <c r="Q24" s="69">
        <v>2.6</v>
      </c>
      <c r="R24" s="70"/>
    </row>
    <row r="25" spans="1:19" ht="14.25" customHeight="1" x14ac:dyDescent="0.35">
      <c r="A25" s="63">
        <v>3</v>
      </c>
      <c r="B25" s="59"/>
      <c r="C25" s="121" t="s">
        <v>256</v>
      </c>
      <c r="D25" s="65"/>
      <c r="E25" s="65"/>
      <c r="F25" s="65"/>
      <c r="G25" s="65"/>
      <c r="H25" s="65"/>
      <c r="I25" s="66">
        <v>1</v>
      </c>
      <c r="J25" s="60" t="s">
        <v>59</v>
      </c>
      <c r="K25" s="49"/>
      <c r="L25" s="67">
        <v>160</v>
      </c>
      <c r="M25" s="68"/>
      <c r="N25" s="67"/>
      <c r="O25" s="68">
        <f t="shared" si="0"/>
        <v>160</v>
      </c>
      <c r="Q25" s="69">
        <v>20</v>
      </c>
      <c r="R25" s="70"/>
    </row>
    <row r="26" spans="1:19" ht="14.25" customHeight="1" x14ac:dyDescent="0.35">
      <c r="A26" s="63"/>
      <c r="B26" s="59"/>
      <c r="C26" s="122"/>
      <c r="D26" s="65"/>
      <c r="E26" s="65"/>
      <c r="F26" s="65"/>
      <c r="G26" s="65"/>
      <c r="H26" s="65"/>
      <c r="I26" s="66"/>
      <c r="J26" s="60"/>
      <c r="K26" s="49"/>
      <c r="L26" s="67"/>
      <c r="M26" s="68"/>
      <c r="N26" s="67"/>
      <c r="O26" s="68"/>
      <c r="Q26" s="71"/>
      <c r="R26" s="70"/>
    </row>
    <row r="27" spans="1:19" ht="14.25" customHeight="1" x14ac:dyDescent="0.35">
      <c r="A27" s="63"/>
      <c r="B27" s="59"/>
      <c r="C27" s="65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  <c r="Q27" s="69"/>
      <c r="R27" s="70"/>
      <c r="S27" s="84"/>
    </row>
    <row r="28" spans="1:19" ht="14.25" customHeight="1" x14ac:dyDescent="0.35">
      <c r="A28" s="63"/>
      <c r="B28" s="59"/>
      <c r="C28" s="65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69"/>
      <c r="R28" s="70"/>
      <c r="S28" s="84"/>
    </row>
    <row r="29" spans="1:19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69"/>
      <c r="R29" s="70"/>
    </row>
    <row r="30" spans="1:19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69"/>
      <c r="R30" s="70"/>
    </row>
    <row r="31" spans="1:19" ht="14.25" customHeight="1" x14ac:dyDescent="0.35">
      <c r="A31" s="63"/>
      <c r="B31" s="59"/>
      <c r="C31" s="39"/>
      <c r="D31" s="3"/>
      <c r="E31" s="10"/>
      <c r="F31" s="10"/>
      <c r="G31" s="10"/>
      <c r="H31" s="10"/>
      <c r="I31" s="18"/>
      <c r="J31" s="19"/>
      <c r="K31" s="10"/>
      <c r="L31" s="20"/>
      <c r="M31" s="68"/>
      <c r="N31" s="67"/>
      <c r="O31" s="68"/>
      <c r="Q31" s="69"/>
      <c r="R31" s="70"/>
    </row>
    <row r="32" spans="1:19" ht="14.25" customHeight="1" x14ac:dyDescent="0.35">
      <c r="A32" s="63"/>
      <c r="B32" s="59"/>
      <c r="C32" s="65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545</v>
      </c>
    </row>
    <row r="55" spans="1:15" ht="14.25" customHeight="1" x14ac:dyDescent="0.35">
      <c r="A55" s="49" t="s">
        <v>257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8ECE-1BED-4A93-AABA-DCEFBE8B5D89}">
  <dimension ref="A1:S1000"/>
  <sheetViews>
    <sheetView workbookViewId="0">
      <selection activeCell="Q54" sqref="Q54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6" t="s">
        <v>234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262</v>
      </c>
      <c r="O11" s="49"/>
    </row>
    <row r="12" spans="1:15" ht="14.25" customHeight="1" x14ac:dyDescent="0.35">
      <c r="A12" s="49" t="s">
        <v>7</v>
      </c>
      <c r="B12" s="49" t="s">
        <v>6</v>
      </c>
      <c r="C12" s="6" t="s">
        <v>235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120" t="s">
        <v>263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6" t="s">
        <v>236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6" t="s">
        <v>237</v>
      </c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/>
      <c r="O15" s="49"/>
    </row>
    <row r="16" spans="1:15" ht="14.25" customHeight="1" x14ac:dyDescent="0.35">
      <c r="A16" s="49"/>
      <c r="B16" s="49"/>
      <c r="C16" s="6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6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6" t="s">
        <v>238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6" t="s">
        <v>239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123" t="s">
        <v>261</v>
      </c>
      <c r="R22" s="62"/>
      <c r="S22" s="62"/>
    </row>
    <row r="23" spans="1:19" ht="14.25" customHeight="1" x14ac:dyDescent="0.35">
      <c r="A23" s="63">
        <v>1</v>
      </c>
      <c r="B23" s="59"/>
      <c r="C23" s="87" t="s">
        <v>211</v>
      </c>
      <c r="D23" s="65"/>
      <c r="E23" s="65"/>
      <c r="F23" s="65"/>
      <c r="G23" s="65"/>
      <c r="H23" s="65"/>
      <c r="I23" s="66">
        <v>1</v>
      </c>
      <c r="J23" s="60" t="s">
        <v>25</v>
      </c>
      <c r="K23" s="49"/>
      <c r="L23" s="67">
        <v>325</v>
      </c>
      <c r="M23" s="68"/>
      <c r="N23" s="67"/>
      <c r="O23" s="68">
        <f>SUM(I23*L23)</f>
        <v>325</v>
      </c>
      <c r="Q23" s="69">
        <v>13</v>
      </c>
      <c r="R23" s="70"/>
    </row>
    <row r="24" spans="1:19" ht="14.25" customHeight="1" x14ac:dyDescent="0.35">
      <c r="A24" s="63"/>
      <c r="B24" s="59"/>
      <c r="C24" s="65"/>
      <c r="D24" s="65"/>
      <c r="E24" s="65"/>
      <c r="F24" s="65"/>
      <c r="G24" s="65"/>
      <c r="H24" s="65"/>
      <c r="I24" s="66"/>
      <c r="J24" s="60"/>
      <c r="K24" s="49"/>
      <c r="L24" s="67"/>
      <c r="M24" s="68"/>
      <c r="N24" s="67"/>
      <c r="O24" s="68"/>
      <c r="Q24" s="69">
        <v>7.8</v>
      </c>
      <c r="R24" s="70"/>
    </row>
    <row r="25" spans="1:19" ht="14.25" customHeight="1" x14ac:dyDescent="0.35">
      <c r="A25" s="63"/>
      <c r="B25" s="59"/>
      <c r="C25" s="65"/>
      <c r="D25" s="65"/>
      <c r="E25" s="65"/>
      <c r="F25" s="65"/>
      <c r="G25" s="65"/>
      <c r="H25" s="65"/>
      <c r="I25" s="66"/>
      <c r="J25" s="60"/>
      <c r="K25" s="49"/>
      <c r="L25" s="67"/>
      <c r="M25" s="68"/>
      <c r="N25" s="67"/>
      <c r="O25" s="68"/>
      <c r="Q25" s="69"/>
      <c r="R25" s="70"/>
    </row>
    <row r="26" spans="1:19" ht="14.25" customHeight="1" x14ac:dyDescent="0.35">
      <c r="A26" s="63"/>
      <c r="B26" s="59"/>
      <c r="C26" s="65"/>
      <c r="D26" s="49"/>
      <c r="E26" s="49"/>
      <c r="F26" s="49"/>
      <c r="G26" s="49"/>
      <c r="H26" s="49"/>
      <c r="I26" s="59"/>
      <c r="J26" s="60"/>
      <c r="K26" s="49"/>
      <c r="L26" s="67"/>
      <c r="M26" s="68"/>
      <c r="N26" s="67"/>
      <c r="O26" s="68"/>
      <c r="Q26" s="71"/>
      <c r="R26" s="70"/>
    </row>
    <row r="27" spans="1:19" ht="14.25" customHeight="1" x14ac:dyDescent="0.35">
      <c r="A27" s="63"/>
      <c r="B27" s="59"/>
      <c r="C27" s="122"/>
      <c r="D27" s="65"/>
      <c r="E27" s="65"/>
      <c r="F27" s="65"/>
      <c r="G27" s="65"/>
      <c r="H27" s="65"/>
      <c r="I27" s="66"/>
      <c r="J27" s="60"/>
      <c r="K27" s="49"/>
      <c r="L27" s="67"/>
      <c r="M27" s="68"/>
      <c r="N27" s="67"/>
      <c r="O27" s="68"/>
      <c r="Q27" s="69"/>
      <c r="R27" s="70"/>
      <c r="S27" s="84"/>
    </row>
    <row r="28" spans="1:19" ht="14.25" customHeight="1" x14ac:dyDescent="0.35">
      <c r="A28" s="63"/>
      <c r="B28" s="59"/>
      <c r="C28" s="65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69"/>
      <c r="R28" s="70"/>
      <c r="S28" s="84"/>
    </row>
    <row r="29" spans="1:19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69"/>
      <c r="R29" s="70"/>
    </row>
    <row r="30" spans="1:19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69"/>
      <c r="R30" s="70"/>
    </row>
    <row r="31" spans="1:19" ht="14.25" customHeight="1" x14ac:dyDescent="0.35">
      <c r="A31" s="63"/>
      <c r="B31" s="59"/>
      <c r="C31" s="39"/>
      <c r="D31" s="3"/>
      <c r="E31" s="10"/>
      <c r="F31" s="10"/>
      <c r="G31" s="10"/>
      <c r="H31" s="10"/>
      <c r="I31" s="18"/>
      <c r="J31" s="19"/>
      <c r="K31" s="10"/>
      <c r="L31" s="20"/>
      <c r="M31" s="68"/>
      <c r="N31" s="67"/>
      <c r="O31" s="68"/>
      <c r="Q31" s="69"/>
      <c r="R31" s="70"/>
    </row>
    <row r="32" spans="1:19" ht="14.25" customHeight="1" x14ac:dyDescent="0.35">
      <c r="A32" s="63"/>
      <c r="B32" s="59"/>
      <c r="C32" s="65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325</v>
      </c>
    </row>
    <row r="55" spans="1:15" ht="14.25" customHeight="1" x14ac:dyDescent="0.35">
      <c r="A55" s="49" t="s">
        <v>264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24EC-BBDB-40CD-A47E-EB08F38A5EDB}">
  <sheetPr>
    <pageSetUpPr fitToPage="1"/>
  </sheetPr>
  <dimension ref="A1:Q1002"/>
  <sheetViews>
    <sheetView topLeftCell="A11" zoomScaleNormal="100" workbookViewId="0">
      <selection activeCell="P26" sqref="P2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6" t="s">
        <v>37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45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52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46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53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 t="s">
        <v>54</v>
      </c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 t="s">
        <v>55</v>
      </c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 t="s">
        <v>56</v>
      </c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 t="s">
        <v>57</v>
      </c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62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63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7" t="s">
        <v>19</v>
      </c>
      <c r="C21" s="128"/>
      <c r="D21" s="128"/>
      <c r="E21" s="128"/>
      <c r="F21" s="128"/>
      <c r="G21" s="128"/>
      <c r="H21" s="128"/>
      <c r="I21" s="129" t="s">
        <v>20</v>
      </c>
      <c r="J21" s="130"/>
      <c r="K21" s="12"/>
      <c r="L21" s="13" t="s">
        <v>21</v>
      </c>
      <c r="M21" s="14"/>
      <c r="N21" s="131" t="s">
        <v>22</v>
      </c>
      <c r="O21" s="130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47</v>
      </c>
      <c r="D23" s="3"/>
      <c r="E23" s="10"/>
      <c r="F23" s="10"/>
      <c r="G23" s="10"/>
      <c r="H23" s="10"/>
      <c r="I23" s="18">
        <v>2</v>
      </c>
      <c r="J23" s="19" t="s">
        <v>25</v>
      </c>
      <c r="K23" s="10"/>
      <c r="L23" s="20">
        <v>350</v>
      </c>
      <c r="M23" s="17"/>
      <c r="N23" s="6"/>
      <c r="O23" s="21">
        <f>SUM(I23*L23)</f>
        <v>700</v>
      </c>
    </row>
    <row r="24" spans="1:17" ht="14.25" customHeight="1" x14ac:dyDescent="0.35">
      <c r="A24" s="15">
        <v>2</v>
      </c>
      <c r="B24" s="16"/>
      <c r="C24" s="38" t="s">
        <v>48</v>
      </c>
      <c r="D24" s="22"/>
      <c r="E24" s="6"/>
      <c r="F24" s="6"/>
      <c r="G24" s="6"/>
      <c r="H24" s="6"/>
      <c r="I24" s="16">
        <v>1</v>
      </c>
      <c r="J24" s="17" t="s">
        <v>58</v>
      </c>
      <c r="K24" s="6"/>
      <c r="L24" s="23">
        <v>315</v>
      </c>
      <c r="M24" s="17"/>
      <c r="N24" s="6"/>
      <c r="O24" s="21">
        <f t="shared" ref="O24:O26" si="0">SUM(I24*L24)</f>
        <v>315</v>
      </c>
    </row>
    <row r="25" spans="1:17" ht="14.25" customHeight="1" x14ac:dyDescent="0.35">
      <c r="A25" s="15">
        <v>3</v>
      </c>
      <c r="B25" s="16"/>
      <c r="C25" s="41" t="s">
        <v>49</v>
      </c>
      <c r="D25" s="22"/>
      <c r="E25" s="6"/>
      <c r="F25" s="6"/>
      <c r="G25" s="6"/>
      <c r="H25" s="6"/>
      <c r="I25" s="16">
        <v>1</v>
      </c>
      <c r="J25" s="17" t="s">
        <v>59</v>
      </c>
      <c r="K25" s="6"/>
      <c r="L25" s="23">
        <v>90</v>
      </c>
      <c r="M25" s="17"/>
      <c r="N25" s="6"/>
      <c r="O25" s="21">
        <f t="shared" si="0"/>
        <v>90</v>
      </c>
    </row>
    <row r="26" spans="1:17" ht="14.25" customHeight="1" x14ac:dyDescent="0.35">
      <c r="A26" s="15">
        <v>4</v>
      </c>
      <c r="B26" s="16"/>
      <c r="C26" s="39" t="s">
        <v>50</v>
      </c>
      <c r="D26" s="3"/>
      <c r="E26" s="10"/>
      <c r="F26" s="10"/>
      <c r="G26" s="10"/>
      <c r="H26" s="10"/>
      <c r="I26" s="18">
        <v>1</v>
      </c>
      <c r="J26" s="19" t="s">
        <v>60</v>
      </c>
      <c r="K26" s="10"/>
      <c r="L26" s="20">
        <v>65</v>
      </c>
      <c r="M26" s="17"/>
      <c r="N26" s="6"/>
      <c r="O26" s="21">
        <f t="shared" si="0"/>
        <v>65</v>
      </c>
    </row>
    <row r="27" spans="1:17" ht="14.25" customHeight="1" x14ac:dyDescent="0.35">
      <c r="A27" s="15"/>
      <c r="B27" s="16"/>
      <c r="C27" s="22"/>
      <c r="D27" s="22"/>
      <c r="E27" s="6"/>
      <c r="F27" s="6"/>
      <c r="G27" s="6"/>
      <c r="H27" s="6"/>
      <c r="I27" s="16"/>
      <c r="J27" s="17"/>
      <c r="K27" s="6"/>
      <c r="L27" s="23"/>
      <c r="M27" s="17"/>
      <c r="N27" s="6"/>
      <c r="O27" s="21"/>
    </row>
    <row r="28" spans="1:17" ht="14.25" customHeight="1" x14ac:dyDescent="0.35">
      <c r="A28" s="15"/>
      <c r="B28" s="16"/>
      <c r="C28" s="22"/>
      <c r="D28" s="22"/>
      <c r="E28" s="6"/>
      <c r="F28" s="6"/>
      <c r="G28" s="6"/>
      <c r="H28" s="6"/>
      <c r="I28" s="16"/>
      <c r="J28" s="17"/>
      <c r="K28" s="6"/>
      <c r="L28" s="23"/>
      <c r="M28" s="17"/>
      <c r="N28" s="6"/>
      <c r="O28" s="21"/>
    </row>
    <row r="29" spans="1:17" ht="14.25" customHeight="1" x14ac:dyDescent="0.35">
      <c r="A29" s="15"/>
      <c r="B29" s="16"/>
      <c r="C29" s="2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1170</v>
      </c>
    </row>
    <row r="55" spans="1:15" ht="14.25" customHeight="1" x14ac:dyDescent="0.35">
      <c r="A55" s="6" t="s">
        <v>51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82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2B79-EE14-44A8-8806-4007D61BC8DA}">
  <dimension ref="A1:U1000"/>
  <sheetViews>
    <sheetView topLeftCell="A22" workbookViewId="0">
      <selection activeCell="C32" sqref="C32:K32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8" width="10" style="43" customWidth="1"/>
    <col min="19" max="19" width="9.75" style="43" bestFit="1" customWidth="1"/>
    <col min="20" max="20" width="7.4140625" style="43" bestFit="1" customWidth="1"/>
    <col min="21" max="21" width="6.4140625" style="43" bestFit="1" customWidth="1"/>
    <col min="22" max="1026" width="12.83203125" style="43" customWidth="1"/>
    <col min="1027" max="1027" width="8.6640625" style="43" customWidth="1"/>
    <col min="1028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105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265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8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266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21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S17" s="49"/>
    </row>
    <row r="18" spans="1:21" ht="14.25" customHeight="1" x14ac:dyDescent="0.35">
      <c r="A18" s="49" t="s">
        <v>14</v>
      </c>
      <c r="B18" s="49" t="s">
        <v>6</v>
      </c>
      <c r="C18" s="50" t="s">
        <v>108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1" ht="14.25" customHeight="1" x14ac:dyDescent="0.35">
      <c r="A19" s="49" t="s">
        <v>16</v>
      </c>
      <c r="B19" s="49" t="s">
        <v>6</v>
      </c>
      <c r="C19" s="49" t="s">
        <v>109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1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1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21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1" t="s">
        <v>269</v>
      </c>
      <c r="S22" s="61" t="s">
        <v>21</v>
      </c>
      <c r="T22" s="62" t="s">
        <v>268</v>
      </c>
      <c r="U22" s="62" t="s">
        <v>123</v>
      </c>
    </row>
    <row r="23" spans="1:21" ht="14.25" customHeight="1" x14ac:dyDescent="0.35">
      <c r="A23" s="63">
        <v>1</v>
      </c>
      <c r="B23" s="59"/>
      <c r="C23" s="64" t="s">
        <v>267</v>
      </c>
      <c r="D23" s="65"/>
      <c r="E23" s="65"/>
      <c r="F23" s="65"/>
      <c r="G23" s="65"/>
      <c r="H23" s="65"/>
      <c r="I23" s="66">
        <v>10</v>
      </c>
      <c r="J23" s="60" t="s">
        <v>27</v>
      </c>
      <c r="K23" s="49"/>
      <c r="L23" s="67">
        <v>1732.5</v>
      </c>
      <c r="M23" s="68"/>
      <c r="N23" s="67"/>
      <c r="O23" s="68">
        <f>SUM(I23*L23)</f>
        <v>17325</v>
      </c>
      <c r="Q23" s="84">
        <v>7.7</v>
      </c>
      <c r="R23" s="84">
        <v>6.5</v>
      </c>
      <c r="S23" s="69">
        <v>8.3000000000000007</v>
      </c>
      <c r="T23" s="70">
        <v>7.15</v>
      </c>
    </row>
    <row r="24" spans="1:21" ht="14.25" customHeight="1" x14ac:dyDescent="0.35">
      <c r="A24" s="63">
        <v>2</v>
      </c>
      <c r="B24" s="59"/>
      <c r="C24" s="65" t="s">
        <v>112</v>
      </c>
      <c r="D24" s="65"/>
      <c r="E24" s="65"/>
      <c r="F24" s="65"/>
      <c r="G24" s="65"/>
      <c r="H24" s="65"/>
      <c r="I24" s="66">
        <v>12</v>
      </c>
      <c r="J24" s="60" t="s">
        <v>58</v>
      </c>
      <c r="K24" s="49"/>
      <c r="L24" s="67">
        <v>405</v>
      </c>
      <c r="M24" s="68"/>
      <c r="N24" s="67"/>
      <c r="O24" s="68">
        <f t="shared" ref="O24:O38" si="0">SUM(I24*L24)</f>
        <v>4860</v>
      </c>
      <c r="Q24" s="84">
        <v>7.5</v>
      </c>
      <c r="R24" s="84">
        <v>5.0999999999999996</v>
      </c>
      <c r="S24" s="69">
        <v>7.9</v>
      </c>
      <c r="T24" s="70">
        <v>5.8</v>
      </c>
    </row>
    <row r="25" spans="1:21" ht="14.25" customHeight="1" x14ac:dyDescent="0.35">
      <c r="A25" s="63">
        <v>3</v>
      </c>
      <c r="B25" s="59"/>
      <c r="C25" s="65" t="s">
        <v>113</v>
      </c>
      <c r="D25" s="65"/>
      <c r="E25" s="65"/>
      <c r="F25" s="65"/>
      <c r="G25" s="65"/>
      <c r="H25" s="65"/>
      <c r="I25" s="66">
        <v>6</v>
      </c>
      <c r="J25" s="60" t="s">
        <v>58</v>
      </c>
      <c r="K25" s="49"/>
      <c r="L25" s="67">
        <v>405</v>
      </c>
      <c r="M25" s="68"/>
      <c r="N25" s="67"/>
      <c r="O25" s="68">
        <f t="shared" si="0"/>
        <v>2430</v>
      </c>
      <c r="Q25" s="84"/>
      <c r="R25" s="84"/>
      <c r="S25" s="69">
        <v>7.9</v>
      </c>
      <c r="T25" s="70">
        <v>6</v>
      </c>
    </row>
    <row r="26" spans="1:21" ht="14.25" customHeight="1" x14ac:dyDescent="0.35">
      <c r="A26" s="63">
        <v>4</v>
      </c>
      <c r="B26" s="59"/>
      <c r="C26" s="65" t="s">
        <v>272</v>
      </c>
      <c r="D26" s="65"/>
      <c r="E26" s="65"/>
      <c r="F26" s="65"/>
      <c r="G26" s="65"/>
      <c r="H26" s="65"/>
      <c r="I26" s="66">
        <v>25</v>
      </c>
      <c r="J26" s="60" t="s">
        <v>25</v>
      </c>
      <c r="K26" s="49"/>
      <c r="L26" s="67">
        <v>283.8</v>
      </c>
      <c r="M26" s="68"/>
      <c r="N26" s="67"/>
      <c r="O26" s="68">
        <f t="shared" si="0"/>
        <v>7095</v>
      </c>
      <c r="Q26" s="84"/>
      <c r="R26" s="84"/>
      <c r="S26" s="71">
        <v>12.9</v>
      </c>
      <c r="T26" s="70">
        <v>10.8</v>
      </c>
    </row>
    <row r="27" spans="1:21" ht="14.25" customHeight="1" x14ac:dyDescent="0.35">
      <c r="A27" s="63">
        <v>5</v>
      </c>
      <c r="B27" s="59"/>
      <c r="C27" s="65" t="s">
        <v>115</v>
      </c>
      <c r="D27" s="49"/>
      <c r="E27" s="49"/>
      <c r="F27" s="49"/>
      <c r="G27" s="49"/>
      <c r="H27" s="49"/>
      <c r="I27" s="59">
        <v>5</v>
      </c>
      <c r="J27" s="60" t="s">
        <v>25</v>
      </c>
      <c r="K27" s="49"/>
      <c r="L27" s="67">
        <v>875</v>
      </c>
      <c r="M27" s="68"/>
      <c r="N27" s="67"/>
      <c r="O27" s="68">
        <f t="shared" si="0"/>
        <v>4375</v>
      </c>
      <c r="Q27" s="84"/>
      <c r="R27" s="84"/>
      <c r="S27" s="69">
        <v>35</v>
      </c>
      <c r="T27" s="70">
        <v>22</v>
      </c>
      <c r="U27" s="84">
        <v>32</v>
      </c>
    </row>
    <row r="28" spans="1:21" ht="14.25" customHeight="1" x14ac:dyDescent="0.35">
      <c r="A28" s="63">
        <v>6</v>
      </c>
      <c r="B28" s="59"/>
      <c r="C28" s="65" t="s">
        <v>116</v>
      </c>
      <c r="D28" s="49"/>
      <c r="E28" s="49"/>
      <c r="F28" s="49"/>
      <c r="G28" s="49"/>
      <c r="H28" s="49"/>
      <c r="I28" s="59">
        <v>2</v>
      </c>
      <c r="J28" s="60" t="s">
        <v>23</v>
      </c>
      <c r="K28" s="49"/>
      <c r="L28" s="67">
        <v>430</v>
      </c>
      <c r="M28" s="68"/>
      <c r="N28" s="67"/>
      <c r="O28" s="68">
        <f t="shared" si="0"/>
        <v>860</v>
      </c>
      <c r="Q28" s="84"/>
      <c r="R28" s="84"/>
      <c r="S28" s="69">
        <v>430</v>
      </c>
      <c r="T28" s="70">
        <v>285</v>
      </c>
      <c r="U28" s="84"/>
    </row>
    <row r="29" spans="1:21" ht="14.25" customHeight="1" x14ac:dyDescent="0.35">
      <c r="A29" s="63">
        <v>7</v>
      </c>
      <c r="B29" s="59"/>
      <c r="C29" s="49" t="s">
        <v>117</v>
      </c>
      <c r="D29" s="49"/>
      <c r="E29" s="49"/>
      <c r="F29" s="49"/>
      <c r="G29" s="49"/>
      <c r="H29" s="49"/>
      <c r="I29" s="59">
        <v>4</v>
      </c>
      <c r="J29" s="60" t="s">
        <v>118</v>
      </c>
      <c r="K29" s="49"/>
      <c r="L29" s="67">
        <v>60</v>
      </c>
      <c r="M29" s="68"/>
      <c r="N29" s="67"/>
      <c r="O29" s="68">
        <f t="shared" si="0"/>
        <v>240</v>
      </c>
      <c r="Q29" s="84"/>
      <c r="R29" s="84"/>
      <c r="S29" s="69">
        <v>60</v>
      </c>
      <c r="T29" s="70">
        <v>48</v>
      </c>
    </row>
    <row r="30" spans="1:21" ht="14.25" customHeight="1" x14ac:dyDescent="0.35">
      <c r="A30" s="63">
        <v>8</v>
      </c>
      <c r="B30" s="59"/>
      <c r="C30" s="49" t="s">
        <v>124</v>
      </c>
      <c r="D30" s="49"/>
      <c r="E30" s="49"/>
      <c r="F30" s="49"/>
      <c r="G30" s="49"/>
      <c r="H30" s="49"/>
      <c r="I30" s="59">
        <v>8</v>
      </c>
      <c r="J30" s="60" t="s">
        <v>118</v>
      </c>
      <c r="K30" s="49"/>
      <c r="L30" s="67">
        <v>55.2</v>
      </c>
      <c r="M30" s="68"/>
      <c r="N30" s="67"/>
      <c r="O30" s="68">
        <f t="shared" si="0"/>
        <v>441.6</v>
      </c>
      <c r="Q30" s="84"/>
      <c r="R30" s="84"/>
      <c r="S30" s="69">
        <v>55.2</v>
      </c>
      <c r="T30" s="70"/>
    </row>
    <row r="31" spans="1:21" ht="14.25" customHeight="1" x14ac:dyDescent="0.35">
      <c r="A31" s="63">
        <v>9</v>
      </c>
      <c r="B31" s="59"/>
      <c r="C31" s="49" t="s">
        <v>119</v>
      </c>
      <c r="D31" s="49"/>
      <c r="E31" s="49"/>
      <c r="F31" s="49"/>
      <c r="G31" s="49"/>
      <c r="H31" s="49"/>
      <c r="I31" s="59">
        <v>1</v>
      </c>
      <c r="J31" s="60" t="s">
        <v>27</v>
      </c>
      <c r="K31" s="49"/>
      <c r="L31" s="67">
        <v>1108.4000000000001</v>
      </c>
      <c r="M31" s="68"/>
      <c r="N31" s="67"/>
      <c r="O31" s="68">
        <f t="shared" si="0"/>
        <v>1108.4000000000001</v>
      </c>
      <c r="Q31" s="84"/>
      <c r="R31" s="84"/>
      <c r="S31" s="69">
        <v>6.8</v>
      </c>
      <c r="T31" s="70">
        <v>5.5</v>
      </c>
    </row>
    <row r="32" spans="1:21" ht="14.25" customHeight="1" x14ac:dyDescent="0.35">
      <c r="A32" s="63">
        <v>10</v>
      </c>
      <c r="B32" s="59"/>
      <c r="C32" s="49" t="s">
        <v>270</v>
      </c>
      <c r="D32" s="49"/>
      <c r="E32" s="49"/>
      <c r="F32" s="49"/>
      <c r="G32" s="49"/>
      <c r="H32" s="49"/>
      <c r="I32" s="59">
        <v>2</v>
      </c>
      <c r="J32" s="60" t="s">
        <v>58</v>
      </c>
      <c r="K32" s="49"/>
      <c r="L32" s="67">
        <v>315</v>
      </c>
      <c r="M32" s="68"/>
      <c r="N32" s="67"/>
      <c r="O32" s="68">
        <f t="shared" si="0"/>
        <v>630</v>
      </c>
      <c r="Q32" s="84"/>
      <c r="R32" s="84"/>
      <c r="S32" s="70">
        <v>7</v>
      </c>
      <c r="T32" s="84">
        <v>4</v>
      </c>
    </row>
    <row r="33" spans="1:20" ht="14.25" customHeight="1" x14ac:dyDescent="0.35">
      <c r="A33" s="63">
        <v>11</v>
      </c>
      <c r="B33" s="59"/>
      <c r="C33" s="49" t="s">
        <v>125</v>
      </c>
      <c r="D33" s="49"/>
      <c r="E33" s="49"/>
      <c r="F33" s="49"/>
      <c r="G33" s="49"/>
      <c r="H33" s="49"/>
      <c r="I33" s="59">
        <v>1</v>
      </c>
      <c r="J33" s="60" t="s">
        <v>23</v>
      </c>
      <c r="K33" s="49"/>
      <c r="L33" s="67">
        <v>260</v>
      </c>
      <c r="M33" s="68"/>
      <c r="N33" s="67"/>
      <c r="O33" s="68">
        <f t="shared" si="0"/>
        <v>260</v>
      </c>
      <c r="Q33" s="84"/>
      <c r="R33" s="84"/>
      <c r="S33" s="69">
        <v>65</v>
      </c>
      <c r="T33" s="70">
        <v>50</v>
      </c>
    </row>
    <row r="34" spans="1:20" ht="13.5" customHeight="1" x14ac:dyDescent="0.35">
      <c r="A34" s="63">
        <v>12</v>
      </c>
      <c r="B34" s="59"/>
      <c r="C34" s="38" t="s">
        <v>258</v>
      </c>
      <c r="D34" s="49"/>
      <c r="E34" s="49"/>
      <c r="F34" s="49"/>
      <c r="G34" s="49"/>
      <c r="H34" s="49"/>
      <c r="I34" s="59">
        <v>15</v>
      </c>
      <c r="J34" s="60" t="s">
        <v>23</v>
      </c>
      <c r="K34" s="49"/>
      <c r="L34" s="67">
        <v>60</v>
      </c>
      <c r="M34" s="68"/>
      <c r="N34" s="67"/>
      <c r="O34" s="68">
        <f t="shared" si="0"/>
        <v>900</v>
      </c>
      <c r="Q34" s="84"/>
      <c r="R34" s="84"/>
      <c r="S34" s="70"/>
    </row>
    <row r="35" spans="1:20" ht="14.25" customHeight="1" x14ac:dyDescent="0.35">
      <c r="A35" s="63">
        <v>13</v>
      </c>
      <c r="B35" s="59"/>
      <c r="C35" s="65" t="s">
        <v>187</v>
      </c>
      <c r="D35" s="65"/>
      <c r="E35" s="65"/>
      <c r="F35" s="65"/>
      <c r="G35" s="65"/>
      <c r="H35" s="65"/>
      <c r="I35" s="66">
        <v>10</v>
      </c>
      <c r="J35" s="60" t="s">
        <v>59</v>
      </c>
      <c r="K35" s="49"/>
      <c r="L35" s="67">
        <v>115</v>
      </c>
      <c r="M35" s="68"/>
      <c r="N35" s="67"/>
      <c r="O35" s="68">
        <f t="shared" si="0"/>
        <v>1150</v>
      </c>
      <c r="Q35" s="84"/>
      <c r="R35" s="84"/>
      <c r="S35" s="70"/>
    </row>
    <row r="36" spans="1:20" ht="14.25" customHeight="1" x14ac:dyDescent="0.35">
      <c r="A36" s="63">
        <v>14</v>
      </c>
      <c r="B36" s="59"/>
      <c r="C36" s="49" t="s">
        <v>259</v>
      </c>
      <c r="D36" s="49"/>
      <c r="E36" s="49"/>
      <c r="F36" s="49"/>
      <c r="G36" s="49"/>
      <c r="H36" s="49"/>
      <c r="I36" s="59">
        <v>3</v>
      </c>
      <c r="J36" s="60" t="s">
        <v>23</v>
      </c>
      <c r="K36" s="49"/>
      <c r="L36" s="67">
        <v>175</v>
      </c>
      <c r="M36" s="68"/>
      <c r="N36" s="67"/>
      <c r="O36" s="68">
        <f t="shared" si="0"/>
        <v>525</v>
      </c>
      <c r="Q36" s="84"/>
      <c r="R36" s="84"/>
    </row>
    <row r="37" spans="1:20" ht="14.25" customHeight="1" x14ac:dyDescent="0.35">
      <c r="A37" s="63">
        <v>15</v>
      </c>
      <c r="B37" s="59"/>
      <c r="C37" s="49" t="s">
        <v>260</v>
      </c>
      <c r="D37" s="49"/>
      <c r="E37" s="49"/>
      <c r="F37" s="49"/>
      <c r="G37" s="49"/>
      <c r="H37" s="49"/>
      <c r="I37" s="59">
        <v>1</v>
      </c>
      <c r="J37" s="60" t="s">
        <v>25</v>
      </c>
      <c r="K37" s="49"/>
      <c r="L37" s="67">
        <v>430</v>
      </c>
      <c r="M37" s="68"/>
      <c r="N37" s="67"/>
      <c r="O37" s="68">
        <f t="shared" si="0"/>
        <v>430</v>
      </c>
      <c r="Q37" s="84"/>
      <c r="R37" s="84"/>
    </row>
    <row r="38" spans="1:20" ht="14.25" customHeight="1" x14ac:dyDescent="0.35">
      <c r="A38" s="63">
        <v>16</v>
      </c>
      <c r="B38" s="59"/>
      <c r="C38" s="49" t="s">
        <v>271</v>
      </c>
      <c r="D38" s="49"/>
      <c r="E38" s="49"/>
      <c r="F38" s="49"/>
      <c r="G38" s="49"/>
      <c r="H38" s="49"/>
      <c r="I38" s="59">
        <v>1</v>
      </c>
      <c r="J38" s="60" t="s">
        <v>72</v>
      </c>
      <c r="K38" s="49"/>
      <c r="L38" s="67">
        <v>420</v>
      </c>
      <c r="M38" s="68"/>
      <c r="N38" s="67"/>
      <c r="O38" s="68">
        <f t="shared" si="0"/>
        <v>420</v>
      </c>
      <c r="Q38" s="84"/>
      <c r="R38" s="84"/>
    </row>
    <row r="39" spans="1:20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84"/>
      <c r="R39" s="84"/>
    </row>
    <row r="40" spans="1:20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20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20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20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20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20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20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0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0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43050</v>
      </c>
    </row>
    <row r="55" spans="1:15" ht="14.25" customHeight="1" x14ac:dyDescent="0.35">
      <c r="A55" s="49" t="s">
        <v>273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76F2-868E-4620-AD29-D4094557AC9F}">
  <sheetPr>
    <tabColor rgb="FFFF0000"/>
  </sheetPr>
  <dimension ref="A1:S1000"/>
  <sheetViews>
    <sheetView topLeftCell="A10" workbookViewId="0">
      <selection activeCell="Q54" sqref="Q54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6" t="s">
        <v>274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285</v>
      </c>
      <c r="O11" s="49"/>
    </row>
    <row r="12" spans="1:15" ht="14.25" customHeight="1" x14ac:dyDescent="0.35">
      <c r="A12" s="49" t="s">
        <v>7</v>
      </c>
      <c r="B12" s="49" t="s">
        <v>6</v>
      </c>
      <c r="C12" s="6" t="s">
        <v>275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120" t="s">
        <v>281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6" t="s">
        <v>276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6" t="s">
        <v>277</v>
      </c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/>
      <c r="O15" s="49"/>
    </row>
    <row r="16" spans="1:15" ht="14.25" customHeight="1" x14ac:dyDescent="0.35">
      <c r="A16" s="49"/>
      <c r="B16" s="49"/>
      <c r="C16" s="6" t="s">
        <v>278</v>
      </c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6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6" t="s">
        <v>279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6" t="s">
        <v>280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/>
      <c r="S22" s="62"/>
    </row>
    <row r="23" spans="1:19" ht="14.25" customHeight="1" x14ac:dyDescent="0.35">
      <c r="A23" s="63">
        <v>1</v>
      </c>
      <c r="B23" s="59"/>
      <c r="C23" s="87" t="s">
        <v>282</v>
      </c>
      <c r="D23" s="65"/>
      <c r="E23" s="65"/>
      <c r="F23" s="65"/>
      <c r="G23" s="65"/>
      <c r="H23" s="65"/>
      <c r="I23" s="66">
        <v>1</v>
      </c>
      <c r="J23" s="60" t="s">
        <v>23</v>
      </c>
      <c r="K23" s="49"/>
      <c r="L23" s="67">
        <v>70</v>
      </c>
      <c r="M23" s="68"/>
      <c r="N23" s="67"/>
      <c r="O23" s="68">
        <f>SUM(I23*L23)</f>
        <v>70</v>
      </c>
      <c r="Q23" s="69">
        <v>14</v>
      </c>
      <c r="R23" s="70"/>
    </row>
    <row r="24" spans="1:19" ht="14.25" customHeight="1" x14ac:dyDescent="0.35">
      <c r="A24" s="63"/>
      <c r="B24" s="59"/>
      <c r="C24" s="65"/>
      <c r="D24" s="65"/>
      <c r="E24" s="65"/>
      <c r="F24" s="65"/>
      <c r="G24" s="65"/>
      <c r="H24" s="65"/>
      <c r="I24" s="66"/>
      <c r="J24" s="60"/>
      <c r="K24" s="49"/>
      <c r="L24" s="67"/>
      <c r="M24" s="68"/>
      <c r="N24" s="67"/>
      <c r="O24" s="68"/>
      <c r="Q24" s="69"/>
      <c r="R24" s="70"/>
    </row>
    <row r="25" spans="1:19" ht="14.25" customHeight="1" x14ac:dyDescent="0.35">
      <c r="A25" s="63"/>
      <c r="B25" s="59"/>
      <c r="C25" s="121"/>
      <c r="D25" s="65"/>
      <c r="E25" s="65"/>
      <c r="F25" s="65"/>
      <c r="G25" s="65"/>
      <c r="H25" s="65"/>
      <c r="I25" s="66"/>
      <c r="J25" s="60"/>
      <c r="K25" s="49"/>
      <c r="L25" s="67"/>
      <c r="M25" s="68"/>
      <c r="N25" s="67"/>
      <c r="O25" s="68"/>
      <c r="Q25" s="69"/>
      <c r="R25" s="70"/>
    </row>
    <row r="26" spans="1:19" ht="14.25" customHeight="1" x14ac:dyDescent="0.35">
      <c r="A26" s="63"/>
      <c r="B26" s="59"/>
      <c r="C26" s="122"/>
      <c r="D26" s="65"/>
      <c r="E26" s="65"/>
      <c r="F26" s="65"/>
      <c r="G26" s="65"/>
      <c r="H26" s="65"/>
      <c r="I26" s="66"/>
      <c r="J26" s="60"/>
      <c r="K26" s="49"/>
      <c r="L26" s="67"/>
      <c r="M26" s="68"/>
      <c r="N26" s="67"/>
      <c r="O26" s="68"/>
      <c r="Q26" s="71"/>
      <c r="R26" s="70"/>
    </row>
    <row r="27" spans="1:19" ht="14.25" customHeight="1" x14ac:dyDescent="0.35">
      <c r="A27" s="63"/>
      <c r="B27" s="59"/>
      <c r="C27" s="65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  <c r="Q27" s="69"/>
      <c r="R27" s="70"/>
      <c r="S27" s="84"/>
    </row>
    <row r="28" spans="1:19" ht="14.25" customHeight="1" x14ac:dyDescent="0.35">
      <c r="A28" s="63"/>
      <c r="B28" s="59"/>
      <c r="C28" s="65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69"/>
      <c r="R28" s="70"/>
      <c r="S28" s="84"/>
    </row>
    <row r="29" spans="1:19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69"/>
      <c r="R29" s="70"/>
    </row>
    <row r="30" spans="1:19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69"/>
      <c r="R30" s="70"/>
    </row>
    <row r="31" spans="1:19" ht="14.25" customHeight="1" x14ac:dyDescent="0.35">
      <c r="A31" s="63"/>
      <c r="B31" s="59"/>
      <c r="C31" s="39"/>
      <c r="D31" s="3"/>
      <c r="E31" s="10"/>
      <c r="F31" s="10"/>
      <c r="G31" s="10"/>
      <c r="H31" s="10"/>
      <c r="I31" s="18"/>
      <c r="J31" s="19"/>
      <c r="K31" s="10"/>
      <c r="L31" s="20"/>
      <c r="M31" s="68"/>
      <c r="N31" s="67"/>
      <c r="O31" s="68"/>
      <c r="Q31" s="69"/>
      <c r="R31" s="70"/>
    </row>
    <row r="32" spans="1:19" ht="14.25" customHeight="1" x14ac:dyDescent="0.35">
      <c r="A32" s="63"/>
      <c r="B32" s="59"/>
      <c r="C32" s="65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70"/>
      <c r="R32" s="84"/>
    </row>
    <row r="33" spans="1:18" ht="14.25" customHeight="1" x14ac:dyDescent="0.35">
      <c r="A33" s="63"/>
      <c r="B33" s="59"/>
      <c r="C33" s="49"/>
      <c r="D33" s="49"/>
      <c r="E33" s="49"/>
      <c r="F33" s="49"/>
      <c r="G33" s="49"/>
      <c r="H33" s="49"/>
      <c r="I33" s="59"/>
      <c r="J33" s="60"/>
      <c r="K33" s="49"/>
      <c r="L33" s="67"/>
      <c r="M33" s="68"/>
      <c r="N33" s="67"/>
      <c r="O33" s="68"/>
      <c r="Q33" s="69"/>
      <c r="R33" s="70"/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70</v>
      </c>
    </row>
    <row r="55" spans="1:15" ht="14.25" customHeight="1" x14ac:dyDescent="0.35">
      <c r="A55" s="49" t="s">
        <v>283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284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548E-D602-4240-BBB4-75C8617DD513}">
  <dimension ref="A1:U1000"/>
  <sheetViews>
    <sheetView topLeftCell="A16" workbookViewId="0">
      <selection activeCell="C34" sqref="C34:L34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8" width="10" style="43" customWidth="1"/>
    <col min="19" max="19" width="9.75" style="43" bestFit="1" customWidth="1"/>
    <col min="20" max="20" width="7.4140625" style="43" bestFit="1" customWidth="1"/>
    <col min="21" max="21" width="6.4140625" style="43" bestFit="1" customWidth="1"/>
    <col min="22" max="1026" width="12.83203125" style="43" customWidth="1"/>
    <col min="1027" max="1027" width="8.6640625" style="43" customWidth="1"/>
    <col min="1028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105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286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8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287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21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S17" s="49"/>
    </row>
    <row r="18" spans="1:21" ht="14.25" customHeight="1" x14ac:dyDescent="0.35">
      <c r="A18" s="49" t="s">
        <v>14</v>
      </c>
      <c r="B18" s="49" t="s">
        <v>6</v>
      </c>
      <c r="C18" s="50" t="s">
        <v>108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1" ht="14.25" customHeight="1" x14ac:dyDescent="0.35">
      <c r="A19" s="49" t="s">
        <v>16</v>
      </c>
      <c r="B19" s="49" t="s">
        <v>6</v>
      </c>
      <c r="C19" s="49" t="s">
        <v>109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1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1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21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1" t="s">
        <v>269</v>
      </c>
      <c r="S22" s="61" t="s">
        <v>21</v>
      </c>
      <c r="T22" s="62" t="s">
        <v>268</v>
      </c>
      <c r="U22" s="62" t="s">
        <v>123</v>
      </c>
    </row>
    <row r="23" spans="1:21" ht="14.25" customHeight="1" x14ac:dyDescent="0.35">
      <c r="A23" s="63">
        <v>1</v>
      </c>
      <c r="B23" s="59"/>
      <c r="C23" s="64" t="s">
        <v>267</v>
      </c>
      <c r="D23" s="65"/>
      <c r="E23" s="65"/>
      <c r="F23" s="65"/>
      <c r="G23" s="65"/>
      <c r="H23" s="65"/>
      <c r="I23" s="66">
        <v>3</v>
      </c>
      <c r="J23" s="60" t="s">
        <v>27</v>
      </c>
      <c r="K23" s="49"/>
      <c r="L23" s="67">
        <v>1732.5</v>
      </c>
      <c r="M23" s="68"/>
      <c r="N23" s="67"/>
      <c r="O23" s="68">
        <f>SUM(I23*L23)</f>
        <v>5197.5</v>
      </c>
      <c r="Q23" s="84">
        <v>7.7</v>
      </c>
      <c r="R23" s="84">
        <v>6.5</v>
      </c>
      <c r="S23" s="69">
        <v>8.3000000000000007</v>
      </c>
      <c r="T23" s="70">
        <v>7.15</v>
      </c>
    </row>
    <row r="24" spans="1:21" ht="14.25" customHeight="1" x14ac:dyDescent="0.35">
      <c r="A24" s="63">
        <v>2</v>
      </c>
      <c r="B24" s="59"/>
      <c r="C24" s="65" t="s">
        <v>112</v>
      </c>
      <c r="D24" s="65"/>
      <c r="E24" s="65"/>
      <c r="F24" s="65"/>
      <c r="G24" s="65"/>
      <c r="H24" s="65"/>
      <c r="I24" s="66">
        <v>3</v>
      </c>
      <c r="J24" s="60" t="s">
        <v>58</v>
      </c>
      <c r="K24" s="49"/>
      <c r="L24" s="67">
        <v>405</v>
      </c>
      <c r="M24" s="68"/>
      <c r="N24" s="67"/>
      <c r="O24" s="68">
        <f t="shared" ref="O24:O36" si="0">SUM(I24*L24)</f>
        <v>1215</v>
      </c>
      <c r="Q24" s="84">
        <v>7.5</v>
      </c>
      <c r="R24" s="84">
        <v>5.0999999999999996</v>
      </c>
      <c r="S24" s="69">
        <v>7.9</v>
      </c>
      <c r="T24" s="70">
        <v>5.8</v>
      </c>
    </row>
    <row r="25" spans="1:21" ht="14.25" customHeight="1" x14ac:dyDescent="0.35">
      <c r="A25" s="63">
        <v>3</v>
      </c>
      <c r="B25" s="59"/>
      <c r="C25" s="65" t="s">
        <v>113</v>
      </c>
      <c r="D25" s="65"/>
      <c r="E25" s="65"/>
      <c r="F25" s="65"/>
      <c r="G25" s="65"/>
      <c r="H25" s="65"/>
      <c r="I25" s="66">
        <v>5</v>
      </c>
      <c r="J25" s="60" t="s">
        <v>58</v>
      </c>
      <c r="K25" s="49"/>
      <c r="L25" s="67">
        <v>405</v>
      </c>
      <c r="M25" s="68"/>
      <c r="N25" s="67"/>
      <c r="O25" s="68">
        <f t="shared" si="0"/>
        <v>2025</v>
      </c>
      <c r="Q25" s="84"/>
      <c r="R25" s="84"/>
      <c r="S25" s="69">
        <v>7.9</v>
      </c>
      <c r="T25" s="70">
        <v>6</v>
      </c>
    </row>
    <row r="26" spans="1:21" ht="14.25" customHeight="1" x14ac:dyDescent="0.35">
      <c r="A26" s="63">
        <v>4</v>
      </c>
      <c r="B26" s="59"/>
      <c r="C26" s="65" t="s">
        <v>272</v>
      </c>
      <c r="D26" s="65"/>
      <c r="E26" s="65"/>
      <c r="F26" s="65"/>
      <c r="G26" s="65"/>
      <c r="H26" s="65"/>
      <c r="I26" s="66">
        <v>8</v>
      </c>
      <c r="J26" s="60" t="s">
        <v>25</v>
      </c>
      <c r="K26" s="49"/>
      <c r="L26" s="67">
        <v>283.8</v>
      </c>
      <c r="M26" s="68"/>
      <c r="N26" s="67"/>
      <c r="O26" s="68">
        <f t="shared" si="0"/>
        <v>2270.4</v>
      </c>
      <c r="Q26" s="84"/>
      <c r="R26" s="84"/>
      <c r="S26" s="71">
        <v>12.9</v>
      </c>
      <c r="T26" s="70">
        <v>10.8</v>
      </c>
    </row>
    <row r="27" spans="1:21" ht="14.25" customHeight="1" x14ac:dyDescent="0.35">
      <c r="A27" s="63">
        <v>5</v>
      </c>
      <c r="B27" s="59"/>
      <c r="C27" s="65" t="s">
        <v>115</v>
      </c>
      <c r="D27" s="49"/>
      <c r="E27" s="49"/>
      <c r="F27" s="49"/>
      <c r="G27" s="49"/>
      <c r="H27" s="49"/>
      <c r="I27" s="59">
        <v>2</v>
      </c>
      <c r="J27" s="60" t="s">
        <v>25</v>
      </c>
      <c r="K27" s="49"/>
      <c r="L27" s="67">
        <v>875</v>
      </c>
      <c r="M27" s="68"/>
      <c r="N27" s="67"/>
      <c r="O27" s="68">
        <f t="shared" si="0"/>
        <v>1750</v>
      </c>
      <c r="Q27" s="84"/>
      <c r="R27" s="84"/>
      <c r="S27" s="69">
        <v>35</v>
      </c>
      <c r="T27" s="70">
        <v>22</v>
      </c>
      <c r="U27" s="84">
        <v>32</v>
      </c>
    </row>
    <row r="28" spans="1:21" ht="14.25" customHeight="1" x14ac:dyDescent="0.35">
      <c r="A28" s="63">
        <v>6</v>
      </c>
      <c r="B28" s="59"/>
      <c r="C28" s="49" t="s">
        <v>124</v>
      </c>
      <c r="D28" s="49"/>
      <c r="E28" s="49"/>
      <c r="F28" s="49"/>
      <c r="G28" s="49"/>
      <c r="H28" s="49"/>
      <c r="I28" s="59">
        <v>1</v>
      </c>
      <c r="J28" s="60" t="s">
        <v>118</v>
      </c>
      <c r="K28" s="49"/>
      <c r="L28" s="67">
        <v>55.2</v>
      </c>
      <c r="M28" s="68"/>
      <c r="N28" s="67"/>
      <c r="O28" s="68">
        <f t="shared" si="0"/>
        <v>55.2</v>
      </c>
      <c r="Q28" s="84"/>
      <c r="R28" s="84"/>
      <c r="S28" s="69">
        <v>430</v>
      </c>
      <c r="T28" s="70">
        <v>285</v>
      </c>
      <c r="U28" s="84"/>
    </row>
    <row r="29" spans="1:21" ht="14.25" customHeight="1" x14ac:dyDescent="0.35">
      <c r="A29" s="63">
        <v>7</v>
      </c>
      <c r="B29" s="59"/>
      <c r="C29" s="49" t="s">
        <v>119</v>
      </c>
      <c r="D29" s="49"/>
      <c r="E29" s="49"/>
      <c r="F29" s="49"/>
      <c r="G29" s="49"/>
      <c r="H29" s="49"/>
      <c r="I29" s="59">
        <v>1</v>
      </c>
      <c r="J29" s="60" t="s">
        <v>27</v>
      </c>
      <c r="K29" s="49"/>
      <c r="L29" s="67">
        <v>1108.4000000000001</v>
      </c>
      <c r="M29" s="68"/>
      <c r="N29" s="67"/>
      <c r="O29" s="68">
        <f t="shared" si="0"/>
        <v>1108.4000000000001</v>
      </c>
      <c r="Q29" s="84"/>
      <c r="R29" s="84"/>
      <c r="S29" s="69">
        <v>60</v>
      </c>
      <c r="T29" s="70">
        <v>48</v>
      </c>
    </row>
    <row r="30" spans="1:21" ht="14.25" customHeight="1" x14ac:dyDescent="0.35">
      <c r="A30" s="63">
        <v>8</v>
      </c>
      <c r="B30" s="59"/>
      <c r="C30" s="49" t="s">
        <v>125</v>
      </c>
      <c r="D30" s="49"/>
      <c r="E30" s="49"/>
      <c r="F30" s="49"/>
      <c r="G30" s="49"/>
      <c r="H30" s="49"/>
      <c r="I30" s="59">
        <v>1</v>
      </c>
      <c r="J30" s="60" t="s">
        <v>23</v>
      </c>
      <c r="K30" s="49"/>
      <c r="L30" s="67">
        <v>260</v>
      </c>
      <c r="M30" s="68"/>
      <c r="N30" s="67"/>
      <c r="O30" s="68">
        <f t="shared" si="0"/>
        <v>260</v>
      </c>
      <c r="Q30" s="84"/>
      <c r="R30" s="84"/>
      <c r="S30" s="69">
        <v>55.2</v>
      </c>
      <c r="T30" s="70"/>
    </row>
    <row r="31" spans="1:21" ht="14.25" customHeight="1" x14ac:dyDescent="0.35">
      <c r="A31" s="63">
        <v>9</v>
      </c>
      <c r="B31" s="59"/>
      <c r="C31" s="49" t="s">
        <v>258</v>
      </c>
      <c r="D31" s="49"/>
      <c r="E31" s="49"/>
      <c r="F31" s="49"/>
      <c r="G31" s="49"/>
      <c r="H31" s="49"/>
      <c r="I31" s="59">
        <v>3</v>
      </c>
      <c r="J31" s="60" t="s">
        <v>23</v>
      </c>
      <c r="K31" s="49"/>
      <c r="L31" s="67">
        <v>60</v>
      </c>
      <c r="M31" s="68"/>
      <c r="N31" s="67"/>
      <c r="O31" s="68">
        <f t="shared" si="0"/>
        <v>180</v>
      </c>
      <c r="Q31" s="84"/>
      <c r="R31" s="84"/>
      <c r="S31" s="69">
        <v>6.8</v>
      </c>
      <c r="T31" s="70">
        <v>5.5</v>
      </c>
    </row>
    <row r="32" spans="1:21" ht="14.25" customHeight="1" x14ac:dyDescent="0.35">
      <c r="A32" s="63">
        <v>10</v>
      </c>
      <c r="B32" s="59"/>
      <c r="C32" s="38" t="s">
        <v>260</v>
      </c>
      <c r="D32" s="49"/>
      <c r="E32" s="49"/>
      <c r="F32" s="49"/>
      <c r="G32" s="49"/>
      <c r="H32" s="49"/>
      <c r="I32" s="59">
        <v>3</v>
      </c>
      <c r="J32" s="60" t="s">
        <v>25</v>
      </c>
      <c r="K32" s="49"/>
      <c r="L32" s="67">
        <v>430</v>
      </c>
      <c r="M32" s="68"/>
      <c r="N32" s="67"/>
      <c r="O32" s="68">
        <f t="shared" si="0"/>
        <v>1290</v>
      </c>
      <c r="Q32" s="84"/>
      <c r="R32" s="84"/>
      <c r="S32" s="70">
        <v>7</v>
      </c>
      <c r="T32" s="84">
        <v>4</v>
      </c>
    </row>
    <row r="33" spans="1:20" ht="14.25" customHeight="1" x14ac:dyDescent="0.35">
      <c r="A33" s="63">
        <v>11</v>
      </c>
      <c r="B33" s="59"/>
      <c r="C33" s="65" t="s">
        <v>271</v>
      </c>
      <c r="D33" s="65"/>
      <c r="E33" s="65"/>
      <c r="F33" s="65"/>
      <c r="G33" s="65"/>
      <c r="H33" s="65"/>
      <c r="I33" s="66">
        <v>1</v>
      </c>
      <c r="J33" s="60" t="s">
        <v>72</v>
      </c>
      <c r="K33" s="49"/>
      <c r="L33" s="67">
        <v>420</v>
      </c>
      <c r="M33" s="68"/>
      <c r="N33" s="67"/>
      <c r="O33" s="68">
        <f t="shared" si="0"/>
        <v>420</v>
      </c>
      <c r="Q33" s="84"/>
      <c r="R33" s="84"/>
      <c r="S33" s="69">
        <v>65</v>
      </c>
      <c r="T33" s="70">
        <v>50</v>
      </c>
    </row>
    <row r="34" spans="1:20" ht="13.5" customHeight="1" x14ac:dyDescent="0.35">
      <c r="A34" s="63">
        <v>12</v>
      </c>
      <c r="B34" s="59"/>
      <c r="C34" s="49" t="s">
        <v>187</v>
      </c>
      <c r="D34" s="49"/>
      <c r="E34" s="49"/>
      <c r="F34" s="49"/>
      <c r="G34" s="49"/>
      <c r="H34" s="49"/>
      <c r="I34" s="59">
        <v>3</v>
      </c>
      <c r="J34" s="60" t="s">
        <v>59</v>
      </c>
      <c r="K34" s="49"/>
      <c r="L34" s="67">
        <v>115</v>
      </c>
      <c r="M34" s="68"/>
      <c r="N34" s="67"/>
      <c r="O34" s="68">
        <f t="shared" si="0"/>
        <v>345</v>
      </c>
      <c r="Q34" s="84"/>
      <c r="R34" s="84"/>
      <c r="S34" s="70"/>
    </row>
    <row r="35" spans="1:20" ht="14.25" customHeight="1" x14ac:dyDescent="0.35">
      <c r="A35" s="63">
        <v>13</v>
      </c>
      <c r="B35" s="59"/>
      <c r="C35" s="49" t="s">
        <v>259</v>
      </c>
      <c r="D35" s="49"/>
      <c r="E35" s="49"/>
      <c r="F35" s="49"/>
      <c r="G35" s="49"/>
      <c r="H35" s="49"/>
      <c r="I35" s="59">
        <v>2</v>
      </c>
      <c r="J35" s="60" t="s">
        <v>23</v>
      </c>
      <c r="K35" s="49"/>
      <c r="L35" s="67">
        <v>175</v>
      </c>
      <c r="M35" s="68"/>
      <c r="N35" s="67"/>
      <c r="O35" s="68">
        <f t="shared" si="0"/>
        <v>350</v>
      </c>
      <c r="Q35" s="84"/>
      <c r="R35" s="84"/>
      <c r="S35" s="70"/>
    </row>
    <row r="36" spans="1:20" ht="14.25" customHeight="1" x14ac:dyDescent="0.35">
      <c r="A36" s="63">
        <v>14</v>
      </c>
      <c r="B36" s="59"/>
      <c r="C36" s="49" t="s">
        <v>116</v>
      </c>
      <c r="D36" s="49"/>
      <c r="E36" s="49"/>
      <c r="F36" s="49"/>
      <c r="G36" s="49"/>
      <c r="H36" s="49"/>
      <c r="I36" s="59">
        <v>1</v>
      </c>
      <c r="J36" s="60" t="s">
        <v>23</v>
      </c>
      <c r="K36" s="49"/>
      <c r="L36" s="67">
        <v>430</v>
      </c>
      <c r="M36" s="68"/>
      <c r="N36" s="67"/>
      <c r="O36" s="68">
        <f t="shared" si="0"/>
        <v>430</v>
      </c>
      <c r="Q36" s="84"/>
      <c r="R36" s="84"/>
    </row>
    <row r="37" spans="1:20" ht="14.25" customHeight="1" x14ac:dyDescent="0.35">
      <c r="A37" s="63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84"/>
      <c r="R37" s="84"/>
    </row>
    <row r="38" spans="1:20" ht="14.25" customHeight="1" x14ac:dyDescent="0.35">
      <c r="A38" s="63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84"/>
      <c r="R38" s="84"/>
    </row>
    <row r="39" spans="1:20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84"/>
      <c r="R39" s="84"/>
    </row>
    <row r="40" spans="1:20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20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20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20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20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20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20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0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0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16896.5</v>
      </c>
    </row>
    <row r="55" spans="1:15" ht="14.25" customHeight="1" x14ac:dyDescent="0.35">
      <c r="A55" s="49" t="s">
        <v>288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BFCA-4937-41A6-9440-9E92830FAA82}">
  <dimension ref="A1:O1000"/>
  <sheetViews>
    <sheetView topLeftCell="A19" workbookViewId="0">
      <selection activeCell="Q23" sqref="Q23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018" width="12.83203125" style="43" customWidth="1"/>
    <col min="1019" max="1019" width="8.6640625" style="43" customWidth="1"/>
    <col min="1020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105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286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8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293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5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</row>
    <row r="18" spans="1:15" ht="14.25" customHeight="1" x14ac:dyDescent="0.35">
      <c r="A18" s="49" t="s">
        <v>14</v>
      </c>
      <c r="B18" s="49" t="s">
        <v>6</v>
      </c>
      <c r="C18" s="50" t="s">
        <v>108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5" ht="14.25" customHeight="1" x14ac:dyDescent="0.35">
      <c r="A19" s="49" t="s">
        <v>16</v>
      </c>
      <c r="B19" s="49" t="s">
        <v>6</v>
      </c>
      <c r="C19" s="49" t="s">
        <v>109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5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5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5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</row>
    <row r="23" spans="1:15" ht="14.25" customHeight="1" x14ac:dyDescent="0.35">
      <c r="A23" s="63">
        <v>1</v>
      </c>
      <c r="B23" s="59"/>
      <c r="C23" s="49" t="s">
        <v>294</v>
      </c>
      <c r="D23" s="49"/>
      <c r="E23" s="49"/>
      <c r="F23" s="49"/>
      <c r="G23" s="49"/>
      <c r="H23" s="49"/>
      <c r="I23" s="59">
        <v>2</v>
      </c>
      <c r="J23" s="60" t="s">
        <v>58</v>
      </c>
      <c r="K23" s="49"/>
      <c r="L23" s="67">
        <v>315</v>
      </c>
      <c r="M23" s="68"/>
      <c r="N23" s="67"/>
      <c r="O23" s="68">
        <f>SUM(I23*L23)</f>
        <v>630</v>
      </c>
    </row>
    <row r="24" spans="1:15" ht="14.25" customHeight="1" x14ac:dyDescent="0.35">
      <c r="A24" s="63"/>
      <c r="B24" s="59"/>
      <c r="C24" s="65"/>
      <c r="D24" s="65"/>
      <c r="E24" s="65"/>
      <c r="F24" s="65"/>
      <c r="G24" s="65"/>
      <c r="H24" s="65"/>
      <c r="I24" s="66"/>
      <c r="J24" s="60"/>
      <c r="K24" s="49"/>
      <c r="L24" s="67"/>
      <c r="M24" s="68"/>
      <c r="N24" s="67"/>
      <c r="O24" s="68"/>
    </row>
    <row r="25" spans="1:15" ht="14.25" customHeight="1" x14ac:dyDescent="0.35">
      <c r="A25" s="63"/>
      <c r="B25" s="59"/>
      <c r="C25" s="65"/>
      <c r="D25" s="65"/>
      <c r="E25" s="65"/>
      <c r="F25" s="65"/>
      <c r="G25" s="65"/>
      <c r="H25" s="65"/>
      <c r="I25" s="66"/>
      <c r="J25" s="60"/>
      <c r="K25" s="49"/>
      <c r="L25" s="67"/>
      <c r="M25" s="68"/>
      <c r="N25" s="67"/>
      <c r="O25" s="68"/>
    </row>
    <row r="26" spans="1:15" ht="14.25" customHeight="1" x14ac:dyDescent="0.35">
      <c r="A26" s="63"/>
      <c r="B26" s="59"/>
      <c r="C26" s="65"/>
      <c r="D26" s="65"/>
      <c r="E26" s="65"/>
      <c r="F26" s="65"/>
      <c r="G26" s="65"/>
      <c r="H26" s="65"/>
      <c r="I26" s="66"/>
      <c r="J26" s="60"/>
      <c r="K26" s="49"/>
      <c r="L26" s="67"/>
      <c r="M26" s="68"/>
      <c r="N26" s="67"/>
      <c r="O26" s="68"/>
    </row>
    <row r="27" spans="1:15" ht="14.25" customHeight="1" x14ac:dyDescent="0.35">
      <c r="A27" s="63"/>
      <c r="B27" s="59"/>
      <c r="C27" s="65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</row>
    <row r="28" spans="1:15" ht="14.25" customHeight="1" x14ac:dyDescent="0.35">
      <c r="A28" s="63"/>
      <c r="B28" s="59"/>
      <c r="C28" s="49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</row>
    <row r="29" spans="1:15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</row>
    <row r="30" spans="1:15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</row>
    <row r="31" spans="1:15" ht="14.25" customHeight="1" x14ac:dyDescent="0.35">
      <c r="A31" s="63"/>
      <c r="B31" s="59"/>
      <c r="C31" s="49"/>
      <c r="D31" s="49"/>
      <c r="E31" s="49"/>
      <c r="F31" s="49"/>
      <c r="G31" s="49"/>
      <c r="H31" s="49"/>
      <c r="I31" s="59"/>
      <c r="J31" s="60"/>
      <c r="K31" s="49"/>
      <c r="L31" s="67"/>
      <c r="M31" s="68"/>
      <c r="N31" s="67"/>
      <c r="O31" s="68"/>
    </row>
    <row r="32" spans="1:15" ht="14.25" customHeight="1" x14ac:dyDescent="0.35">
      <c r="A32" s="63"/>
      <c r="B32" s="59"/>
      <c r="C32" s="28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</row>
    <row r="33" spans="1:15" ht="14.25" customHeight="1" x14ac:dyDescent="0.35">
      <c r="A33" s="63"/>
      <c r="B33" s="59"/>
      <c r="C33" s="65"/>
      <c r="D33" s="65"/>
      <c r="E33" s="65"/>
      <c r="F33" s="65"/>
      <c r="G33" s="65"/>
      <c r="H33" s="65"/>
      <c r="I33" s="66"/>
      <c r="J33" s="60"/>
      <c r="K33" s="49"/>
      <c r="L33" s="67"/>
      <c r="M33" s="68"/>
      <c r="N33" s="67"/>
      <c r="O33" s="68"/>
    </row>
    <row r="34" spans="1:15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</row>
    <row r="35" spans="1:15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</row>
    <row r="36" spans="1:15" ht="14.25" customHeight="1" x14ac:dyDescent="0.35">
      <c r="A36" s="63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5" ht="14.25" customHeight="1" x14ac:dyDescent="0.35">
      <c r="A37" s="63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5" ht="14.25" customHeight="1" x14ac:dyDescent="0.35">
      <c r="A38" s="63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5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5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5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5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5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5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5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5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5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5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630</v>
      </c>
    </row>
    <row r="55" spans="1:15" ht="14.25" customHeight="1" x14ac:dyDescent="0.35">
      <c r="A55" s="49" t="s">
        <v>295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AD68-47FF-44D8-B889-3AC034F30984}">
  <dimension ref="A1:U1000"/>
  <sheetViews>
    <sheetView topLeftCell="A7" workbookViewId="0">
      <selection activeCell="Q25" sqref="Q25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8" width="10" style="43" customWidth="1"/>
    <col min="19" max="19" width="9.75" style="43" bestFit="1" customWidth="1"/>
    <col min="20" max="20" width="7.4140625" style="43" bestFit="1" customWidth="1"/>
    <col min="21" max="21" width="6.4140625" style="43" bestFit="1" customWidth="1"/>
    <col min="22" max="1026" width="12.83203125" style="43" customWidth="1"/>
    <col min="1027" max="1027" width="8.6640625" style="43" customWidth="1"/>
    <col min="1028" max="16384" width="8.6640625" style="43"/>
  </cols>
  <sheetData>
    <row r="1" spans="1:18" ht="14.25" customHeight="1" x14ac:dyDescent="0.3"/>
    <row r="2" spans="1:18" ht="29.25" customHeight="1" x14ac:dyDescent="0.55000000000000004">
      <c r="O2" s="44" t="s">
        <v>0</v>
      </c>
    </row>
    <row r="3" spans="1:18" ht="14.25" customHeight="1" x14ac:dyDescent="0.35">
      <c r="O3" s="45" t="s">
        <v>1</v>
      </c>
    </row>
    <row r="4" spans="1:18" ht="14.25" customHeight="1" x14ac:dyDescent="0.35">
      <c r="O4" s="45" t="s">
        <v>2</v>
      </c>
    </row>
    <row r="5" spans="1:18" ht="14.25" customHeight="1" x14ac:dyDescent="0.35">
      <c r="O5" s="45" t="s">
        <v>3</v>
      </c>
    </row>
    <row r="6" spans="1:18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8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8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8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8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8" ht="14.25" customHeight="1" x14ac:dyDescent="0.35">
      <c r="A11" s="49" t="s">
        <v>5</v>
      </c>
      <c r="B11" s="49" t="s">
        <v>6</v>
      </c>
      <c r="C11" s="50" t="s">
        <v>195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289</v>
      </c>
      <c r="O11" s="49"/>
      <c r="R11" s="6" t="s">
        <v>305</v>
      </c>
    </row>
    <row r="12" spans="1:18" ht="14.25" customHeight="1" x14ac:dyDescent="0.35">
      <c r="A12" s="49" t="s">
        <v>7</v>
      </c>
      <c r="B12" s="49" t="s">
        <v>6</v>
      </c>
      <c r="C12" s="6" t="s">
        <v>296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290</v>
      </c>
      <c r="O12" s="49"/>
    </row>
    <row r="13" spans="1:18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8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8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8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21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S17" s="49"/>
    </row>
    <row r="18" spans="1:21" ht="14.25" customHeight="1" x14ac:dyDescent="0.35">
      <c r="A18" s="49" t="s">
        <v>14</v>
      </c>
      <c r="B18" s="49" t="s">
        <v>6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1" ht="14.25" customHeight="1" x14ac:dyDescent="0.35">
      <c r="A19" s="49" t="s">
        <v>16</v>
      </c>
      <c r="B19" s="49" t="s">
        <v>6</v>
      </c>
      <c r="C19" s="49" t="s">
        <v>291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1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1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21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/>
      <c r="R22" s="61"/>
      <c r="S22" s="61"/>
      <c r="T22" s="62"/>
      <c r="U22" s="62"/>
    </row>
    <row r="23" spans="1:21" ht="14.25" customHeight="1" x14ac:dyDescent="0.35">
      <c r="A23" s="63">
        <v>1</v>
      </c>
      <c r="B23" s="59"/>
      <c r="C23" s="64" t="s">
        <v>267</v>
      </c>
      <c r="D23" s="65"/>
      <c r="E23" s="65"/>
      <c r="F23" s="65"/>
      <c r="G23" s="65"/>
      <c r="H23" s="65"/>
      <c r="I23" s="66">
        <v>1</v>
      </c>
      <c r="J23" s="60" t="s">
        <v>27</v>
      </c>
      <c r="K23" s="49"/>
      <c r="L23" s="67">
        <v>1710</v>
      </c>
      <c r="M23" s="68"/>
      <c r="N23" s="67"/>
      <c r="O23" s="68">
        <f>SUM(I23*L23)</f>
        <v>1710</v>
      </c>
      <c r="Q23" s="84">
        <v>7.6</v>
      </c>
      <c r="R23" s="84"/>
      <c r="S23" s="69"/>
      <c r="T23" s="70"/>
    </row>
    <row r="24" spans="1:21" ht="14.25" customHeight="1" x14ac:dyDescent="0.35">
      <c r="A24" s="63"/>
      <c r="B24" s="59"/>
      <c r="C24" s="65"/>
      <c r="D24" s="65"/>
      <c r="E24" s="65"/>
      <c r="F24" s="65"/>
      <c r="G24" s="65"/>
      <c r="H24" s="65"/>
      <c r="I24" s="66"/>
      <c r="J24" s="60"/>
      <c r="K24" s="49"/>
      <c r="L24" s="67"/>
      <c r="M24" s="68"/>
      <c r="N24" s="67"/>
      <c r="O24" s="68"/>
      <c r="Q24" s="84"/>
      <c r="R24" s="84"/>
      <c r="S24" s="69"/>
      <c r="T24" s="70"/>
    </row>
    <row r="25" spans="1:21" ht="14.25" customHeight="1" x14ac:dyDescent="0.35">
      <c r="A25" s="63"/>
      <c r="B25" s="59"/>
      <c r="C25" s="65"/>
      <c r="D25" s="65"/>
      <c r="E25" s="65"/>
      <c r="F25" s="65"/>
      <c r="G25" s="65"/>
      <c r="H25" s="65"/>
      <c r="I25" s="66"/>
      <c r="J25" s="60"/>
      <c r="K25" s="49"/>
      <c r="L25" s="67"/>
      <c r="M25" s="68"/>
      <c r="N25" s="67"/>
      <c r="O25" s="68"/>
      <c r="Q25" s="84"/>
      <c r="R25" s="84"/>
      <c r="S25" s="69"/>
      <c r="T25" s="70"/>
    </row>
    <row r="26" spans="1:21" ht="14.25" customHeight="1" x14ac:dyDescent="0.35">
      <c r="A26" s="63"/>
      <c r="B26" s="59"/>
      <c r="C26" s="65"/>
      <c r="D26" s="65"/>
      <c r="E26" s="65"/>
      <c r="F26" s="65"/>
      <c r="G26" s="65"/>
      <c r="H26" s="65"/>
      <c r="I26" s="66"/>
      <c r="J26" s="60"/>
      <c r="K26" s="49"/>
      <c r="L26" s="67"/>
      <c r="M26" s="68"/>
      <c r="N26" s="67"/>
      <c r="O26" s="68"/>
      <c r="Q26" s="84"/>
      <c r="R26" s="84"/>
      <c r="S26" s="71"/>
      <c r="T26" s="70"/>
    </row>
    <row r="27" spans="1:21" ht="14.25" customHeight="1" x14ac:dyDescent="0.35">
      <c r="A27" s="63"/>
      <c r="B27" s="59"/>
      <c r="C27" s="65"/>
      <c r="D27" s="49"/>
      <c r="E27" s="49"/>
      <c r="F27" s="49"/>
      <c r="G27" s="49"/>
      <c r="H27" s="49"/>
      <c r="I27" s="59"/>
      <c r="J27" s="60"/>
      <c r="K27" s="49"/>
      <c r="L27" s="67"/>
      <c r="M27" s="68"/>
      <c r="N27" s="67"/>
      <c r="O27" s="68"/>
      <c r="Q27" s="84"/>
      <c r="R27" s="84"/>
      <c r="S27" s="69"/>
      <c r="T27" s="70"/>
      <c r="U27" s="84"/>
    </row>
    <row r="28" spans="1:21" ht="14.25" customHeight="1" x14ac:dyDescent="0.35">
      <c r="A28" s="63"/>
      <c r="B28" s="59"/>
      <c r="C28" s="49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  <c r="Q28" s="84"/>
      <c r="R28" s="84"/>
      <c r="S28" s="69"/>
      <c r="T28" s="70"/>
      <c r="U28" s="84"/>
    </row>
    <row r="29" spans="1:21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84"/>
      <c r="R29" s="84"/>
      <c r="S29" s="69"/>
      <c r="T29" s="70"/>
    </row>
    <row r="30" spans="1:21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84"/>
      <c r="R30" s="84"/>
      <c r="S30" s="69"/>
      <c r="T30" s="70"/>
    </row>
    <row r="31" spans="1:21" ht="14.25" customHeight="1" x14ac:dyDescent="0.35">
      <c r="A31" s="63"/>
      <c r="B31" s="59"/>
      <c r="C31" s="49"/>
      <c r="D31" s="49"/>
      <c r="E31" s="49"/>
      <c r="F31" s="49"/>
      <c r="G31" s="49"/>
      <c r="H31" s="49"/>
      <c r="I31" s="59"/>
      <c r="J31" s="60"/>
      <c r="K31" s="49"/>
      <c r="L31" s="67"/>
      <c r="M31" s="68"/>
      <c r="N31" s="67"/>
      <c r="O31" s="68"/>
      <c r="Q31" s="84"/>
      <c r="R31" s="84"/>
      <c r="S31" s="69"/>
      <c r="T31" s="70"/>
    </row>
    <row r="32" spans="1:21" ht="14.25" customHeight="1" x14ac:dyDescent="0.35">
      <c r="A32" s="63"/>
      <c r="B32" s="59"/>
      <c r="C32" s="28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84"/>
      <c r="R32" s="84"/>
      <c r="S32" s="70"/>
      <c r="T32" s="84"/>
    </row>
    <row r="33" spans="1:20" ht="14.25" customHeight="1" x14ac:dyDescent="0.35">
      <c r="A33" s="63"/>
      <c r="B33" s="59"/>
      <c r="C33" s="65"/>
      <c r="D33" s="65"/>
      <c r="E33" s="65"/>
      <c r="F33" s="65"/>
      <c r="G33" s="65"/>
      <c r="H33" s="65"/>
      <c r="I33" s="66"/>
      <c r="J33" s="60"/>
      <c r="K33" s="49"/>
      <c r="L33" s="67"/>
      <c r="M33" s="68"/>
      <c r="N33" s="67"/>
      <c r="O33" s="68"/>
      <c r="Q33" s="84"/>
      <c r="R33" s="84"/>
      <c r="S33" s="69"/>
      <c r="T33" s="70"/>
    </row>
    <row r="34" spans="1:20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84"/>
      <c r="R34" s="84"/>
      <c r="S34" s="70"/>
    </row>
    <row r="35" spans="1:20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84"/>
      <c r="R35" s="84"/>
      <c r="S35" s="70"/>
    </row>
    <row r="36" spans="1:20" ht="14.25" customHeight="1" x14ac:dyDescent="0.35">
      <c r="A36" s="63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84"/>
      <c r="R36" s="84"/>
    </row>
    <row r="37" spans="1:20" ht="14.25" customHeight="1" x14ac:dyDescent="0.35">
      <c r="A37" s="63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84"/>
      <c r="R37" s="84"/>
    </row>
    <row r="38" spans="1:20" ht="14.25" customHeight="1" x14ac:dyDescent="0.35">
      <c r="A38" s="63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84"/>
      <c r="R38" s="84"/>
    </row>
    <row r="39" spans="1:20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84"/>
      <c r="R39" s="84"/>
    </row>
    <row r="40" spans="1:20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20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20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20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20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20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20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0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0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1710</v>
      </c>
    </row>
    <row r="55" spans="1:15" ht="14.25" customHeight="1" x14ac:dyDescent="0.35">
      <c r="A55" s="49" t="s">
        <v>292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AA4D-4E85-46D9-B09A-8DC6D0CDAF41}">
  <dimension ref="A1:O1000"/>
  <sheetViews>
    <sheetView topLeftCell="A14" workbookViewId="0">
      <selection activeCell="O56" sqref="O56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018" width="12.83203125" style="43" customWidth="1"/>
    <col min="1019" max="1019" width="8.6640625" style="43" customWidth="1"/>
    <col min="1020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105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297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8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298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5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</row>
    <row r="18" spans="1:15" ht="14.25" customHeight="1" x14ac:dyDescent="0.35">
      <c r="A18" s="49" t="s">
        <v>14</v>
      </c>
      <c r="B18" s="49" t="s">
        <v>6</v>
      </c>
      <c r="C18" s="50" t="s">
        <v>108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5" ht="14.25" customHeight="1" x14ac:dyDescent="0.35">
      <c r="A19" s="49" t="s">
        <v>16</v>
      </c>
      <c r="B19" s="49" t="s">
        <v>6</v>
      </c>
      <c r="C19" s="49" t="s">
        <v>109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5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5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5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</row>
    <row r="23" spans="1:15" ht="14.25" customHeight="1" x14ac:dyDescent="0.35">
      <c r="A23" s="63">
        <v>1</v>
      </c>
      <c r="B23" s="59"/>
      <c r="C23" s="121" t="s">
        <v>300</v>
      </c>
      <c r="D23" s="121"/>
      <c r="E23" s="121"/>
      <c r="F23" s="121"/>
      <c r="G23" s="121"/>
      <c r="H23" s="121"/>
      <c r="I23" s="66">
        <v>2</v>
      </c>
      <c r="J23" s="60" t="s">
        <v>58</v>
      </c>
      <c r="K23" s="49"/>
      <c r="L23" s="67">
        <v>405</v>
      </c>
      <c r="M23" s="68"/>
      <c r="N23" s="67"/>
      <c r="O23" s="68">
        <f>SUM(I23*L23)</f>
        <v>810</v>
      </c>
    </row>
    <row r="24" spans="1:15" ht="14.25" customHeight="1" x14ac:dyDescent="0.35">
      <c r="A24" s="63">
        <v>2</v>
      </c>
      <c r="B24" s="59"/>
      <c r="C24" s="124" t="s">
        <v>299</v>
      </c>
      <c r="D24" s="121"/>
      <c r="E24" s="121"/>
      <c r="F24" s="121"/>
      <c r="G24" s="121"/>
      <c r="H24" s="65"/>
      <c r="I24" s="66">
        <v>5</v>
      </c>
      <c r="J24" s="60" t="s">
        <v>58</v>
      </c>
      <c r="K24" s="49"/>
      <c r="L24" s="67">
        <v>280</v>
      </c>
      <c r="M24" s="68"/>
      <c r="N24" s="67"/>
      <c r="O24" s="68">
        <f t="shared" ref="O24:O27" si="0">SUM(I24*L24)</f>
        <v>1400</v>
      </c>
    </row>
    <row r="25" spans="1:15" ht="14.25" customHeight="1" x14ac:dyDescent="0.35">
      <c r="A25" s="63">
        <v>3</v>
      </c>
      <c r="B25" s="59"/>
      <c r="C25" s="121" t="s">
        <v>301</v>
      </c>
      <c r="D25" s="125"/>
      <c r="E25" s="125"/>
      <c r="F25" s="125"/>
      <c r="G25" s="125"/>
      <c r="H25" s="125"/>
      <c r="I25" s="59">
        <v>1</v>
      </c>
      <c r="J25" s="60" t="s">
        <v>118</v>
      </c>
      <c r="K25" s="49"/>
      <c r="L25" s="67">
        <v>55.2</v>
      </c>
      <c r="M25" s="68"/>
      <c r="N25" s="67"/>
      <c r="O25" s="68">
        <f t="shared" si="0"/>
        <v>55.2</v>
      </c>
    </row>
    <row r="26" spans="1:15" ht="14.25" customHeight="1" x14ac:dyDescent="0.35">
      <c r="A26" s="63">
        <v>4</v>
      </c>
      <c r="B26" s="59"/>
      <c r="C26" s="125" t="s">
        <v>302</v>
      </c>
      <c r="D26" s="125"/>
      <c r="E26" s="125"/>
      <c r="F26" s="125"/>
      <c r="G26" s="125"/>
      <c r="H26" s="125"/>
      <c r="I26" s="59">
        <v>4</v>
      </c>
      <c r="J26" s="60" t="s">
        <v>23</v>
      </c>
      <c r="K26" s="49"/>
      <c r="L26" s="67">
        <v>430</v>
      </c>
      <c r="M26" s="68"/>
      <c r="N26" s="67"/>
      <c r="O26" s="68">
        <f t="shared" si="0"/>
        <v>1720</v>
      </c>
    </row>
    <row r="27" spans="1:15" ht="14.25" customHeight="1" x14ac:dyDescent="0.35">
      <c r="A27" s="63">
        <v>5</v>
      </c>
      <c r="B27" s="59"/>
      <c r="C27" s="125" t="s">
        <v>303</v>
      </c>
      <c r="D27" s="49"/>
      <c r="E27" s="49"/>
      <c r="F27" s="49"/>
      <c r="G27" s="49"/>
      <c r="H27" s="49"/>
      <c r="I27" s="59">
        <v>10</v>
      </c>
      <c r="J27" s="60" t="s">
        <v>25</v>
      </c>
      <c r="K27" s="49"/>
      <c r="L27" s="67">
        <v>283.8</v>
      </c>
      <c r="M27" s="68"/>
      <c r="N27" s="67"/>
      <c r="O27" s="68">
        <f t="shared" si="0"/>
        <v>2838</v>
      </c>
    </row>
    <row r="28" spans="1:15" ht="14.25" customHeight="1" x14ac:dyDescent="0.35">
      <c r="A28" s="63"/>
      <c r="B28" s="59"/>
      <c r="C28" s="49"/>
      <c r="D28" s="49"/>
      <c r="E28" s="49"/>
      <c r="F28" s="49"/>
      <c r="G28" s="49"/>
      <c r="H28" s="49"/>
      <c r="I28" s="59"/>
      <c r="J28" s="60"/>
      <c r="K28" s="49"/>
      <c r="L28" s="67"/>
      <c r="M28" s="68"/>
      <c r="N28" s="67"/>
      <c r="O28" s="68"/>
    </row>
    <row r="29" spans="1:15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</row>
    <row r="30" spans="1:15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</row>
    <row r="31" spans="1:15" ht="14.25" customHeight="1" x14ac:dyDescent="0.35">
      <c r="A31" s="63"/>
      <c r="B31" s="59"/>
      <c r="C31" s="49"/>
      <c r="D31" s="49"/>
      <c r="E31" s="49"/>
      <c r="F31" s="49"/>
      <c r="G31" s="49"/>
      <c r="H31" s="49"/>
      <c r="I31" s="59"/>
      <c r="J31" s="60"/>
      <c r="K31" s="49"/>
      <c r="L31" s="67"/>
      <c r="M31" s="68"/>
      <c r="N31" s="67"/>
      <c r="O31" s="68"/>
    </row>
    <row r="32" spans="1:15" ht="14.25" customHeight="1" x14ac:dyDescent="0.35">
      <c r="A32" s="63"/>
      <c r="B32" s="59"/>
      <c r="C32" s="28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</row>
    <row r="33" spans="1:15" ht="14.25" customHeight="1" x14ac:dyDescent="0.35">
      <c r="A33" s="63"/>
      <c r="B33" s="59"/>
      <c r="C33" s="65"/>
      <c r="D33" s="65"/>
      <c r="E33" s="65"/>
      <c r="F33" s="65"/>
      <c r="G33" s="65"/>
      <c r="H33" s="65"/>
      <c r="I33" s="66"/>
      <c r="J33" s="60"/>
      <c r="K33" s="49"/>
      <c r="L33" s="67"/>
      <c r="M33" s="68"/>
      <c r="N33" s="67"/>
      <c r="O33" s="68"/>
    </row>
    <row r="34" spans="1:15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</row>
    <row r="35" spans="1:15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</row>
    <row r="36" spans="1:15" ht="14.25" customHeight="1" x14ac:dyDescent="0.35">
      <c r="A36" s="63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5" ht="14.25" customHeight="1" x14ac:dyDescent="0.35">
      <c r="A37" s="63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5" ht="14.25" customHeight="1" x14ac:dyDescent="0.35">
      <c r="A38" s="63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5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5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5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5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5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5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5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5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5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5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6823.2</v>
      </c>
    </row>
    <row r="55" spans="1:15" ht="14.25" customHeight="1" x14ac:dyDescent="0.35">
      <c r="A55" s="49" t="s">
        <v>304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0B9E-DCDF-4D2F-981A-1A2E858B3CC3}">
  <dimension ref="A1:U1000"/>
  <sheetViews>
    <sheetView tabSelected="1" topLeftCell="A39" workbookViewId="0">
      <selection activeCell="Q54" sqref="Q54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8" width="10" style="43" customWidth="1"/>
    <col min="19" max="19" width="9.75" style="43" bestFit="1" customWidth="1"/>
    <col min="20" max="20" width="7.4140625" style="43" bestFit="1" customWidth="1"/>
    <col min="21" max="21" width="6.4140625" style="43" bestFit="1" customWidth="1"/>
    <col min="22" max="1026" width="12.83203125" style="43" customWidth="1"/>
    <col min="1027" max="1027" width="8.6640625" style="43" customWidth="1"/>
    <col min="1028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105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306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8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307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21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S17" s="49"/>
    </row>
    <row r="18" spans="1:21" ht="14.25" customHeight="1" x14ac:dyDescent="0.35">
      <c r="A18" s="49" t="s">
        <v>14</v>
      </c>
      <c r="B18" s="49" t="s">
        <v>6</v>
      </c>
      <c r="C18" s="50" t="s">
        <v>108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1" ht="14.25" customHeight="1" x14ac:dyDescent="0.35">
      <c r="A19" s="49" t="s">
        <v>16</v>
      </c>
      <c r="B19" s="49" t="s">
        <v>6</v>
      </c>
      <c r="C19" s="49" t="s">
        <v>109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1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1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21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1" t="s">
        <v>269</v>
      </c>
      <c r="S22" s="61" t="s">
        <v>21</v>
      </c>
      <c r="T22" s="62" t="s">
        <v>268</v>
      </c>
      <c r="U22" s="62" t="s">
        <v>123</v>
      </c>
    </row>
    <row r="23" spans="1:21" ht="14.25" customHeight="1" x14ac:dyDescent="0.35">
      <c r="A23" s="63">
        <v>1</v>
      </c>
      <c r="B23" s="59"/>
      <c r="C23" s="64" t="s">
        <v>267</v>
      </c>
      <c r="D23" s="65"/>
      <c r="E23" s="65"/>
      <c r="F23" s="65"/>
      <c r="G23" s="65"/>
      <c r="H23" s="65"/>
      <c r="I23" s="66">
        <v>7</v>
      </c>
      <c r="J23" s="60" t="s">
        <v>27</v>
      </c>
      <c r="K23" s="49"/>
      <c r="L23" s="67">
        <v>1732.5</v>
      </c>
      <c r="M23" s="68"/>
      <c r="N23" s="67"/>
      <c r="O23" s="68">
        <f>SUM(I23*L23)</f>
        <v>12127.5</v>
      </c>
      <c r="Q23" s="84">
        <v>7.7</v>
      </c>
      <c r="R23" s="84">
        <v>6.5</v>
      </c>
      <c r="S23" s="69">
        <v>8.3000000000000007</v>
      </c>
      <c r="T23" s="70">
        <v>7.15</v>
      </c>
    </row>
    <row r="24" spans="1:21" ht="14.25" customHeight="1" x14ac:dyDescent="0.35">
      <c r="A24" s="63">
        <v>2</v>
      </c>
      <c r="B24" s="59"/>
      <c r="C24" s="65" t="s">
        <v>112</v>
      </c>
      <c r="D24" s="65"/>
      <c r="E24" s="65"/>
      <c r="F24" s="65"/>
      <c r="G24" s="65"/>
      <c r="H24" s="65"/>
      <c r="I24" s="66">
        <v>3</v>
      </c>
      <c r="J24" s="60" t="s">
        <v>58</v>
      </c>
      <c r="K24" s="49"/>
      <c r="L24" s="67">
        <v>405</v>
      </c>
      <c r="M24" s="68"/>
      <c r="N24" s="67"/>
      <c r="O24" s="68">
        <f t="shared" ref="O24:O28" si="0">SUM(I24*L24)</f>
        <v>1215</v>
      </c>
      <c r="Q24" s="84">
        <v>7.5</v>
      </c>
      <c r="R24" s="84">
        <v>5.0999999999999996</v>
      </c>
      <c r="S24" s="69">
        <v>7.9</v>
      </c>
      <c r="T24" s="70">
        <v>5.8</v>
      </c>
    </row>
    <row r="25" spans="1:21" ht="14.25" customHeight="1" x14ac:dyDescent="0.35">
      <c r="A25" s="63">
        <v>3</v>
      </c>
      <c r="B25" s="59"/>
      <c r="C25" s="65" t="s">
        <v>113</v>
      </c>
      <c r="D25" s="65"/>
      <c r="E25" s="65"/>
      <c r="F25" s="65"/>
      <c r="G25" s="65"/>
      <c r="H25" s="65"/>
      <c r="I25" s="66">
        <v>6</v>
      </c>
      <c r="J25" s="60" t="s">
        <v>58</v>
      </c>
      <c r="K25" s="49"/>
      <c r="L25" s="67">
        <v>405</v>
      </c>
      <c r="M25" s="68"/>
      <c r="N25" s="67"/>
      <c r="O25" s="68">
        <f t="shared" si="0"/>
        <v>2430</v>
      </c>
      <c r="Q25" s="84"/>
      <c r="R25" s="84"/>
      <c r="S25" s="69">
        <v>7.9</v>
      </c>
      <c r="T25" s="70">
        <v>6</v>
      </c>
    </row>
    <row r="26" spans="1:21" ht="14.25" customHeight="1" x14ac:dyDescent="0.35">
      <c r="A26" s="63">
        <v>4</v>
      </c>
      <c r="B26" s="59"/>
      <c r="C26" s="65" t="s">
        <v>272</v>
      </c>
      <c r="D26" s="65"/>
      <c r="E26" s="65"/>
      <c r="F26" s="65"/>
      <c r="G26" s="65"/>
      <c r="H26" s="65"/>
      <c r="I26" s="66">
        <v>10</v>
      </c>
      <c r="J26" s="60" t="s">
        <v>25</v>
      </c>
      <c r="K26" s="49"/>
      <c r="L26" s="67">
        <v>283.8</v>
      </c>
      <c r="M26" s="68"/>
      <c r="N26" s="67"/>
      <c r="O26" s="68">
        <f t="shared" si="0"/>
        <v>2838</v>
      </c>
      <c r="Q26" s="84"/>
      <c r="R26" s="84"/>
      <c r="S26" s="71">
        <v>12.9</v>
      </c>
      <c r="T26" s="70">
        <v>10.8</v>
      </c>
    </row>
    <row r="27" spans="1:21" ht="14.25" customHeight="1" x14ac:dyDescent="0.35">
      <c r="A27" s="63">
        <v>5</v>
      </c>
      <c r="B27" s="59"/>
      <c r="C27" s="65" t="s">
        <v>125</v>
      </c>
      <c r="D27" s="49"/>
      <c r="E27" s="49"/>
      <c r="F27" s="49"/>
      <c r="G27" s="49"/>
      <c r="H27" s="49"/>
      <c r="I27" s="59">
        <v>1</v>
      </c>
      <c r="J27" s="60" t="s">
        <v>23</v>
      </c>
      <c r="K27" s="49"/>
      <c r="L27" s="67">
        <v>260</v>
      </c>
      <c r="M27" s="68"/>
      <c r="N27" s="67"/>
      <c r="O27" s="68">
        <f t="shared" si="0"/>
        <v>260</v>
      </c>
      <c r="Q27" s="84"/>
      <c r="R27" s="84"/>
      <c r="S27" s="69">
        <v>35</v>
      </c>
      <c r="T27" s="70">
        <v>22</v>
      </c>
      <c r="U27" s="84">
        <v>32</v>
      </c>
    </row>
    <row r="28" spans="1:21" ht="14.25" customHeight="1" x14ac:dyDescent="0.35">
      <c r="A28" s="63">
        <v>6</v>
      </c>
      <c r="B28" s="59"/>
      <c r="C28" s="49" t="s">
        <v>187</v>
      </c>
      <c r="D28" s="49"/>
      <c r="E28" s="49"/>
      <c r="F28" s="49"/>
      <c r="G28" s="49"/>
      <c r="H28" s="49"/>
      <c r="I28" s="59">
        <v>7</v>
      </c>
      <c r="J28" s="60" t="s">
        <v>59</v>
      </c>
      <c r="K28" s="49"/>
      <c r="L28" s="67">
        <v>115</v>
      </c>
      <c r="M28" s="68"/>
      <c r="N28" s="67"/>
      <c r="O28" s="68">
        <f t="shared" si="0"/>
        <v>805</v>
      </c>
      <c r="Q28" s="84"/>
      <c r="R28" s="84"/>
      <c r="S28" s="69">
        <v>430</v>
      </c>
      <c r="T28" s="70">
        <v>285</v>
      </c>
      <c r="U28" s="84"/>
    </row>
    <row r="29" spans="1:21" ht="14.25" customHeight="1" x14ac:dyDescent="0.35">
      <c r="A29" s="63"/>
      <c r="B29" s="59"/>
      <c r="C29" s="49"/>
      <c r="D29" s="49"/>
      <c r="E29" s="49"/>
      <c r="F29" s="49"/>
      <c r="G29" s="49"/>
      <c r="H29" s="49"/>
      <c r="I29" s="59"/>
      <c r="J29" s="60"/>
      <c r="K29" s="49"/>
      <c r="L29" s="67"/>
      <c r="M29" s="68"/>
      <c r="N29" s="67"/>
      <c r="O29" s="68"/>
      <c r="Q29" s="84"/>
      <c r="R29" s="84"/>
      <c r="S29" s="69">
        <v>60</v>
      </c>
      <c r="T29" s="70">
        <v>48</v>
      </c>
    </row>
    <row r="30" spans="1:21" ht="14.25" customHeight="1" x14ac:dyDescent="0.35">
      <c r="A30" s="63"/>
      <c r="B30" s="59"/>
      <c r="C30" s="49"/>
      <c r="D30" s="49"/>
      <c r="E30" s="49"/>
      <c r="F30" s="49"/>
      <c r="G30" s="49"/>
      <c r="H30" s="49"/>
      <c r="I30" s="59"/>
      <c r="J30" s="60"/>
      <c r="K30" s="49"/>
      <c r="L30" s="67"/>
      <c r="M30" s="68"/>
      <c r="N30" s="67"/>
      <c r="O30" s="68"/>
      <c r="Q30" s="84"/>
      <c r="R30" s="84"/>
      <c r="S30" s="69">
        <v>55.2</v>
      </c>
      <c r="T30" s="70"/>
    </row>
    <row r="31" spans="1:21" ht="14.25" customHeight="1" x14ac:dyDescent="0.35">
      <c r="A31" s="63"/>
      <c r="B31" s="59"/>
      <c r="C31" s="49"/>
      <c r="D31" s="49"/>
      <c r="E31" s="49"/>
      <c r="F31" s="49"/>
      <c r="G31" s="49"/>
      <c r="H31" s="49"/>
      <c r="I31" s="59"/>
      <c r="J31" s="60"/>
      <c r="K31" s="49"/>
      <c r="L31" s="67"/>
      <c r="M31" s="68"/>
      <c r="N31" s="67"/>
      <c r="O31" s="68"/>
      <c r="Q31" s="84"/>
      <c r="R31" s="84"/>
      <c r="S31" s="69">
        <v>6.8</v>
      </c>
      <c r="T31" s="70">
        <v>5.5</v>
      </c>
    </row>
    <row r="32" spans="1:21" ht="14.25" customHeight="1" x14ac:dyDescent="0.35">
      <c r="A32" s="63"/>
      <c r="B32" s="59"/>
      <c r="C32" s="28"/>
      <c r="D32" s="49"/>
      <c r="E32" s="49"/>
      <c r="F32" s="49"/>
      <c r="G32" s="49"/>
      <c r="H32" s="49"/>
      <c r="I32" s="59"/>
      <c r="J32" s="60"/>
      <c r="K32" s="49"/>
      <c r="L32" s="67"/>
      <c r="M32" s="68"/>
      <c r="N32" s="67"/>
      <c r="O32" s="68"/>
      <c r="Q32" s="84"/>
      <c r="R32" s="84"/>
      <c r="S32" s="70">
        <v>7</v>
      </c>
      <c r="T32" s="84">
        <v>4</v>
      </c>
    </row>
    <row r="33" spans="1:20" ht="14.25" customHeight="1" x14ac:dyDescent="0.35">
      <c r="A33" s="63"/>
      <c r="B33" s="59"/>
      <c r="C33" s="65"/>
      <c r="D33" s="65"/>
      <c r="E33" s="65"/>
      <c r="F33" s="65"/>
      <c r="G33" s="65"/>
      <c r="H33" s="65"/>
      <c r="I33" s="66"/>
      <c r="J33" s="60"/>
      <c r="K33" s="49"/>
      <c r="L33" s="67"/>
      <c r="M33" s="68"/>
      <c r="N33" s="67"/>
      <c r="O33" s="68"/>
      <c r="Q33" s="84"/>
      <c r="R33" s="84"/>
      <c r="S33" s="69">
        <v>65</v>
      </c>
      <c r="T33" s="70">
        <v>50</v>
      </c>
    </row>
    <row r="34" spans="1:20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84"/>
      <c r="R34" s="84"/>
      <c r="S34" s="70"/>
    </row>
    <row r="35" spans="1:20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84"/>
      <c r="R35" s="84"/>
      <c r="S35" s="70"/>
    </row>
    <row r="36" spans="1:20" ht="14.25" customHeight="1" x14ac:dyDescent="0.35">
      <c r="A36" s="63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84"/>
      <c r="R36" s="84"/>
    </row>
    <row r="37" spans="1:20" ht="14.25" customHeight="1" x14ac:dyDescent="0.35">
      <c r="A37" s="63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84"/>
      <c r="R37" s="84"/>
    </row>
    <row r="38" spans="1:20" ht="14.25" customHeight="1" x14ac:dyDescent="0.35">
      <c r="A38" s="63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84"/>
      <c r="R38" s="84"/>
    </row>
    <row r="39" spans="1:20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84"/>
      <c r="R39" s="84"/>
    </row>
    <row r="40" spans="1:20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20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20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20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20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20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20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0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0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19675.5</v>
      </c>
    </row>
    <row r="55" spans="1:15" ht="14.25" customHeight="1" x14ac:dyDescent="0.35">
      <c r="A55" s="49" t="s">
        <v>308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1A33-4006-4CDE-A081-029A7DC722A2}">
  <sheetPr>
    <pageSetUpPr fitToPage="1"/>
  </sheetPr>
  <dimension ref="A1:Q1002"/>
  <sheetViews>
    <sheetView topLeftCell="A9" zoomScaleNormal="100" workbookViewId="0">
      <selection activeCell="P26" sqref="P2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6" t="s">
        <v>37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66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64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67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65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/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15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17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7" t="s">
        <v>19</v>
      </c>
      <c r="C21" s="128"/>
      <c r="D21" s="128"/>
      <c r="E21" s="128"/>
      <c r="F21" s="128"/>
      <c r="G21" s="128"/>
      <c r="H21" s="128"/>
      <c r="I21" s="129" t="s">
        <v>20</v>
      </c>
      <c r="J21" s="130"/>
      <c r="K21" s="12"/>
      <c r="L21" s="13" t="s">
        <v>21</v>
      </c>
      <c r="M21" s="14"/>
      <c r="N21" s="131" t="s">
        <v>22</v>
      </c>
      <c r="O21" s="130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68</v>
      </c>
      <c r="D23" s="3"/>
      <c r="E23" s="10"/>
      <c r="F23" s="10"/>
      <c r="G23" s="10"/>
      <c r="H23" s="10"/>
      <c r="I23" s="18">
        <v>1</v>
      </c>
      <c r="J23" s="19" t="s">
        <v>58</v>
      </c>
      <c r="K23" s="10"/>
      <c r="L23" s="20">
        <v>534.6</v>
      </c>
      <c r="M23" s="17"/>
      <c r="N23" s="6"/>
      <c r="O23" s="21">
        <f>SUM(I23*L23)</f>
        <v>534.6</v>
      </c>
    </row>
    <row r="24" spans="1:17" ht="14.25" customHeight="1" x14ac:dyDescent="0.35">
      <c r="A24" s="15">
        <v>2</v>
      </c>
      <c r="B24" s="16"/>
      <c r="C24" s="38" t="s">
        <v>69</v>
      </c>
      <c r="D24" s="22"/>
      <c r="E24" s="6"/>
      <c r="F24" s="6"/>
      <c r="G24" s="6"/>
      <c r="H24" s="6"/>
      <c r="I24" s="16">
        <v>1</v>
      </c>
      <c r="J24" s="17" t="s">
        <v>23</v>
      </c>
      <c r="K24" s="6"/>
      <c r="L24" s="23">
        <v>165</v>
      </c>
      <c r="M24" s="17"/>
      <c r="N24" s="6"/>
      <c r="O24" s="21">
        <f t="shared" ref="O24:O26" si="0">SUM(I24*L24)</f>
        <v>165</v>
      </c>
    </row>
    <row r="25" spans="1:17" ht="14.25" customHeight="1" x14ac:dyDescent="0.35">
      <c r="A25" s="15">
        <v>3</v>
      </c>
      <c r="B25" s="16"/>
      <c r="C25" s="22" t="s">
        <v>70</v>
      </c>
      <c r="D25" s="22"/>
      <c r="E25" s="6"/>
      <c r="F25" s="6"/>
      <c r="G25" s="6"/>
      <c r="H25" s="6"/>
      <c r="I25" s="16">
        <v>1</v>
      </c>
      <c r="J25" s="17" t="s">
        <v>59</v>
      </c>
      <c r="K25" s="6"/>
      <c r="L25" s="23">
        <v>90</v>
      </c>
      <c r="M25" s="17"/>
      <c r="N25" s="6"/>
      <c r="O25" s="21">
        <f t="shared" si="0"/>
        <v>90</v>
      </c>
    </row>
    <row r="26" spans="1:17" ht="14.25" customHeight="1" x14ac:dyDescent="0.35">
      <c r="A26" s="15">
        <v>4</v>
      </c>
      <c r="B26" s="16"/>
      <c r="C26" s="39" t="s">
        <v>71</v>
      </c>
      <c r="D26" s="3"/>
      <c r="E26" s="10"/>
      <c r="F26" s="10"/>
      <c r="G26" s="10"/>
      <c r="H26" s="10"/>
      <c r="I26" s="18">
        <v>1</v>
      </c>
      <c r="J26" s="19" t="s">
        <v>72</v>
      </c>
      <c r="K26" s="10"/>
      <c r="L26" s="20">
        <v>450</v>
      </c>
      <c r="M26" s="17"/>
      <c r="N26" s="6"/>
      <c r="O26" s="21">
        <f t="shared" si="0"/>
        <v>450</v>
      </c>
    </row>
    <row r="27" spans="1:17" ht="14.25" customHeight="1" x14ac:dyDescent="0.35">
      <c r="A27" s="15"/>
      <c r="B27" s="16"/>
      <c r="C27" s="22"/>
      <c r="D27" s="22"/>
      <c r="E27" s="6"/>
      <c r="F27" s="6"/>
      <c r="G27" s="6"/>
      <c r="H27" s="6"/>
      <c r="I27" s="16"/>
      <c r="J27" s="17"/>
      <c r="K27" s="6"/>
      <c r="L27" s="23"/>
      <c r="M27" s="17"/>
      <c r="N27" s="6"/>
      <c r="O27" s="21"/>
    </row>
    <row r="28" spans="1:17" ht="14.25" customHeight="1" x14ac:dyDescent="0.35">
      <c r="A28" s="15"/>
      <c r="B28" s="16"/>
      <c r="C28" s="22"/>
      <c r="D28" s="22"/>
      <c r="E28" s="6"/>
      <c r="F28" s="6"/>
      <c r="G28" s="6"/>
      <c r="H28" s="6"/>
      <c r="I28" s="16"/>
      <c r="J28" s="17"/>
      <c r="K28" s="6"/>
      <c r="L28" s="23"/>
      <c r="M28" s="17"/>
      <c r="N28" s="6"/>
      <c r="O28" s="21"/>
    </row>
    <row r="29" spans="1:17" ht="14.25" customHeight="1" x14ac:dyDescent="0.35">
      <c r="A29" s="15"/>
      <c r="B29" s="16"/>
      <c r="C29" s="2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1239.5999999999999</v>
      </c>
    </row>
    <row r="55" spans="1:15" ht="14.25" customHeight="1" x14ac:dyDescent="0.35">
      <c r="A55" s="6" t="s">
        <v>73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8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5837-487D-4DFD-BDC2-B56C42AC07E4}">
  <sheetPr>
    <pageSetUpPr fitToPage="1"/>
  </sheetPr>
  <dimension ref="A1:Q1002"/>
  <sheetViews>
    <sheetView topLeftCell="A9" zoomScaleNormal="100" workbookViewId="0">
      <selection activeCell="P55" sqref="P5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6" t="s">
        <v>37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74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64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75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90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 t="s">
        <v>76</v>
      </c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 t="s">
        <v>77</v>
      </c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 t="s">
        <v>78</v>
      </c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 t="s">
        <v>79</v>
      </c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80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81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7" t="s">
        <v>19</v>
      </c>
      <c r="C21" s="128"/>
      <c r="D21" s="128"/>
      <c r="E21" s="128"/>
      <c r="F21" s="128"/>
      <c r="G21" s="128"/>
      <c r="H21" s="128"/>
      <c r="I21" s="129" t="s">
        <v>20</v>
      </c>
      <c r="J21" s="130"/>
      <c r="K21" s="12"/>
      <c r="L21" s="13" t="s">
        <v>21</v>
      </c>
      <c r="M21" s="14"/>
      <c r="N21" s="131" t="s">
        <v>22</v>
      </c>
      <c r="O21" s="130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82</v>
      </c>
      <c r="D23" s="3"/>
      <c r="E23" s="10"/>
      <c r="F23" s="10"/>
      <c r="G23" s="10"/>
      <c r="H23" s="10"/>
      <c r="I23" s="18">
        <v>1</v>
      </c>
      <c r="J23" s="19" t="s">
        <v>27</v>
      </c>
      <c r="K23" s="10"/>
      <c r="L23" s="20">
        <v>1958</v>
      </c>
      <c r="M23" s="17"/>
      <c r="N23" s="6"/>
      <c r="O23" s="21">
        <f>SUM(I23*L23)</f>
        <v>1958</v>
      </c>
    </row>
    <row r="24" spans="1:17" ht="14.25" customHeight="1" x14ac:dyDescent="0.35">
      <c r="A24" s="15">
        <v>2</v>
      </c>
      <c r="B24" s="16"/>
      <c r="C24" s="38" t="s">
        <v>83</v>
      </c>
      <c r="D24" s="22"/>
      <c r="E24" s="6"/>
      <c r="F24" s="6"/>
      <c r="G24" s="6"/>
      <c r="H24" s="6"/>
      <c r="I24" s="16">
        <v>1</v>
      </c>
      <c r="J24" s="17" t="s">
        <v>58</v>
      </c>
      <c r="K24" s="6"/>
      <c r="L24" s="23">
        <v>270</v>
      </c>
      <c r="M24" s="17"/>
      <c r="N24" s="6"/>
      <c r="O24" s="21">
        <f t="shared" ref="O24:O28" si="0">SUM(I24*L24)</f>
        <v>270</v>
      </c>
    </row>
    <row r="25" spans="1:17" ht="14.25" customHeight="1" x14ac:dyDescent="0.35">
      <c r="A25" s="15">
        <v>3</v>
      </c>
      <c r="B25" s="16"/>
      <c r="C25" s="22" t="s">
        <v>86</v>
      </c>
      <c r="D25" s="22"/>
      <c r="E25" s="6"/>
      <c r="F25" s="6"/>
      <c r="G25" s="6"/>
      <c r="H25" s="6"/>
      <c r="I25" s="16">
        <v>1</v>
      </c>
      <c r="J25" s="17" t="s">
        <v>58</v>
      </c>
      <c r="K25" s="6"/>
      <c r="L25" s="23">
        <v>328.5</v>
      </c>
      <c r="M25" s="17"/>
      <c r="N25" s="6"/>
      <c r="O25" s="21">
        <f t="shared" si="0"/>
        <v>328.5</v>
      </c>
    </row>
    <row r="26" spans="1:17" ht="14.25" customHeight="1" x14ac:dyDescent="0.35">
      <c r="A26" s="15">
        <v>4</v>
      </c>
      <c r="B26" s="16"/>
      <c r="C26" s="42" t="s">
        <v>85</v>
      </c>
      <c r="D26" s="3"/>
      <c r="E26" s="10"/>
      <c r="F26" s="10"/>
      <c r="G26" s="10"/>
      <c r="H26" s="10"/>
      <c r="I26" s="18">
        <v>1</v>
      </c>
      <c r="J26" s="19" t="s">
        <v>72</v>
      </c>
      <c r="K26" s="10"/>
      <c r="L26" s="20">
        <v>275</v>
      </c>
      <c r="M26" s="17"/>
      <c r="N26" s="6"/>
      <c r="O26" s="21">
        <f t="shared" si="0"/>
        <v>275</v>
      </c>
    </row>
    <row r="27" spans="1:17" ht="14.25" customHeight="1" x14ac:dyDescent="0.35">
      <c r="A27" s="15">
        <v>5</v>
      </c>
      <c r="B27" s="16"/>
      <c r="C27" s="22" t="s">
        <v>84</v>
      </c>
      <c r="D27" s="22"/>
      <c r="E27" s="6"/>
      <c r="F27" s="6"/>
      <c r="G27" s="6"/>
      <c r="H27" s="6"/>
      <c r="I27" s="16">
        <v>1</v>
      </c>
      <c r="J27" s="17" t="s">
        <v>23</v>
      </c>
      <c r="K27" s="6"/>
      <c r="L27" s="23">
        <v>105</v>
      </c>
      <c r="M27" s="17"/>
      <c r="N27" s="6"/>
      <c r="O27" s="21">
        <f t="shared" si="0"/>
        <v>105</v>
      </c>
    </row>
    <row r="28" spans="1:17" ht="14.25" customHeight="1" x14ac:dyDescent="0.35">
      <c r="A28" s="15">
        <v>6</v>
      </c>
      <c r="B28" s="16"/>
      <c r="C28" s="42" t="s">
        <v>87</v>
      </c>
      <c r="D28" s="22"/>
      <c r="E28" s="6"/>
      <c r="F28" s="6"/>
      <c r="G28" s="6"/>
      <c r="H28" s="6"/>
      <c r="I28" s="16">
        <v>1</v>
      </c>
      <c r="J28" s="17" t="s">
        <v>88</v>
      </c>
      <c r="K28" s="6"/>
      <c r="L28" s="23">
        <v>200</v>
      </c>
      <c r="M28" s="17"/>
      <c r="N28" s="6"/>
      <c r="O28" s="21">
        <f t="shared" si="0"/>
        <v>200</v>
      </c>
    </row>
    <row r="29" spans="1:17" ht="14.25" customHeight="1" x14ac:dyDescent="0.35">
      <c r="A29" s="15"/>
      <c r="B29" s="16"/>
      <c r="C29" s="4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3136.5</v>
      </c>
    </row>
    <row r="55" spans="1:15" ht="14.25" customHeight="1" x14ac:dyDescent="0.35">
      <c r="A55" s="6" t="s">
        <v>89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8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B83D-1B31-45AB-9056-5F22A47A0D61}">
  <sheetPr>
    <pageSetUpPr fitToPage="1"/>
  </sheetPr>
  <dimension ref="A1:Q1002"/>
  <sheetViews>
    <sheetView topLeftCell="A13" zoomScaleNormal="100" workbookViewId="0">
      <selection activeCell="P26" sqref="P2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6.58203125" customWidth="1"/>
    <col min="10" max="10" width="7.75" customWidth="1"/>
    <col min="11" max="11" width="1.58203125" customWidth="1"/>
    <col min="12" max="12" width="9.58203125" customWidth="1"/>
    <col min="13" max="14" width="1.58203125" customWidth="1"/>
    <col min="15" max="15" width="15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126" t="s">
        <v>37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5</v>
      </c>
      <c r="B11" s="6" t="s">
        <v>6</v>
      </c>
      <c r="C11" s="6" t="s">
        <v>91</v>
      </c>
      <c r="D11" s="6"/>
      <c r="E11" s="6"/>
      <c r="F11" s="6"/>
      <c r="G11" s="6"/>
      <c r="H11" s="6"/>
      <c r="I11" s="6"/>
      <c r="J11" s="6"/>
      <c r="K11" s="6"/>
      <c r="L11" s="7" t="s">
        <v>36</v>
      </c>
      <c r="M11" s="8" t="s">
        <v>6</v>
      </c>
      <c r="N11" s="6" t="s">
        <v>98</v>
      </c>
      <c r="O11" s="6"/>
    </row>
    <row r="12" spans="1:15" ht="14.25" customHeight="1" x14ac:dyDescent="0.35">
      <c r="A12" s="6" t="s">
        <v>7</v>
      </c>
      <c r="B12" s="6" t="s">
        <v>6</v>
      </c>
      <c r="C12" s="6" t="s">
        <v>92</v>
      </c>
      <c r="D12" s="6"/>
      <c r="E12" s="6"/>
      <c r="F12" s="6"/>
      <c r="G12" s="6"/>
      <c r="H12" s="6"/>
      <c r="I12" s="6"/>
      <c r="J12" s="6"/>
      <c r="K12" s="6"/>
      <c r="L12" s="7" t="s">
        <v>9</v>
      </c>
      <c r="M12" s="8" t="s">
        <v>6</v>
      </c>
      <c r="N12" s="9" t="s">
        <v>99</v>
      </c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8"/>
      <c r="N13" s="6"/>
      <c r="O13" s="6"/>
    </row>
    <row r="14" spans="1:15" ht="14.25" customHeight="1" x14ac:dyDescent="0.35">
      <c r="A14" s="6" t="s">
        <v>10</v>
      </c>
      <c r="B14" s="6" t="s">
        <v>6</v>
      </c>
      <c r="C14" s="6" t="s">
        <v>93</v>
      </c>
      <c r="D14" s="6"/>
      <c r="E14" s="6"/>
      <c r="F14" s="6"/>
      <c r="G14" s="6"/>
      <c r="H14" s="6"/>
      <c r="I14" s="6"/>
      <c r="J14" s="6"/>
      <c r="K14" s="6"/>
      <c r="L14" s="7" t="s">
        <v>11</v>
      </c>
      <c r="M14" s="8" t="s">
        <v>6</v>
      </c>
      <c r="N14" s="6" t="s">
        <v>40</v>
      </c>
      <c r="O14" s="6"/>
    </row>
    <row r="15" spans="1:15" ht="14.25" customHeight="1" x14ac:dyDescent="0.35">
      <c r="A15" s="6"/>
      <c r="B15" s="6"/>
      <c r="C15" s="6" t="s">
        <v>94</v>
      </c>
      <c r="D15" s="6"/>
      <c r="E15" s="6"/>
      <c r="F15" s="6"/>
      <c r="G15" s="6"/>
      <c r="H15" s="6"/>
      <c r="I15" s="6"/>
      <c r="J15" s="6"/>
      <c r="K15" s="6"/>
      <c r="L15" s="7" t="s">
        <v>12</v>
      </c>
      <c r="M15" s="8" t="s">
        <v>6</v>
      </c>
      <c r="N15" s="10" t="s">
        <v>41</v>
      </c>
      <c r="O15" s="6"/>
    </row>
    <row r="16" spans="1:15" ht="14.25" customHeight="1" x14ac:dyDescent="0.35">
      <c r="A16" s="6"/>
      <c r="B16" s="6"/>
      <c r="C16" s="6" t="s">
        <v>95</v>
      </c>
      <c r="D16" s="6"/>
      <c r="E16" s="6"/>
      <c r="F16" s="6"/>
      <c r="G16" s="6"/>
      <c r="H16" s="6"/>
      <c r="I16" s="6"/>
      <c r="J16" s="6"/>
      <c r="K16" s="6"/>
      <c r="L16" s="7" t="s">
        <v>13</v>
      </c>
      <c r="M16" s="8" t="s">
        <v>6</v>
      </c>
      <c r="N16" s="6"/>
      <c r="O16" s="6"/>
    </row>
    <row r="17" spans="1:17" ht="14.25" customHeight="1" x14ac:dyDescent="0.35">
      <c r="A17" s="6"/>
      <c r="B17" s="6"/>
      <c r="C17" s="6" t="s">
        <v>79</v>
      </c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10"/>
    </row>
    <row r="18" spans="1:17" ht="14.25" customHeight="1" x14ac:dyDescent="0.35">
      <c r="A18" s="6" t="s">
        <v>14</v>
      </c>
      <c r="B18" s="6" t="s">
        <v>6</v>
      </c>
      <c r="C18" s="6" t="s">
        <v>96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16</v>
      </c>
      <c r="B19" s="6" t="s">
        <v>6</v>
      </c>
      <c r="C19" s="6" t="s">
        <v>97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11" t="s">
        <v>18</v>
      </c>
      <c r="B21" s="127" t="s">
        <v>19</v>
      </c>
      <c r="C21" s="128"/>
      <c r="D21" s="128"/>
      <c r="E21" s="128"/>
      <c r="F21" s="128"/>
      <c r="G21" s="128"/>
      <c r="H21" s="128"/>
      <c r="I21" s="129" t="s">
        <v>20</v>
      </c>
      <c r="J21" s="130"/>
      <c r="K21" s="12"/>
      <c r="L21" s="13" t="s">
        <v>21</v>
      </c>
      <c r="M21" s="14"/>
      <c r="N21" s="131" t="s">
        <v>22</v>
      </c>
      <c r="O21" s="130"/>
    </row>
    <row r="22" spans="1:17" ht="14.25" customHeight="1" x14ac:dyDescent="0.35">
      <c r="A22" s="15"/>
      <c r="B22" s="16"/>
      <c r="C22" s="6"/>
      <c r="D22" s="6"/>
      <c r="E22" s="6"/>
      <c r="F22" s="6"/>
      <c r="G22" s="6"/>
      <c r="H22" s="6"/>
      <c r="I22" s="16"/>
      <c r="J22" s="17"/>
      <c r="K22" s="6"/>
      <c r="L22" s="6"/>
      <c r="M22" s="17"/>
      <c r="N22" s="6"/>
      <c r="O22" s="17"/>
    </row>
    <row r="23" spans="1:17" ht="14.25" customHeight="1" x14ac:dyDescent="0.35">
      <c r="A23" s="15">
        <v>1</v>
      </c>
      <c r="B23" s="16"/>
      <c r="C23" s="24" t="s">
        <v>103</v>
      </c>
      <c r="D23" s="3"/>
      <c r="E23" s="10"/>
      <c r="F23" s="10"/>
      <c r="G23" s="10"/>
      <c r="H23" s="10"/>
      <c r="I23" s="18">
        <v>2</v>
      </c>
      <c r="J23" s="19" t="s">
        <v>25</v>
      </c>
      <c r="K23" s="10"/>
      <c r="L23" s="20">
        <v>350</v>
      </c>
      <c r="M23" s="17"/>
      <c r="N23" s="6"/>
      <c r="O23" s="21">
        <f>SUM(I23*L23)</f>
        <v>700</v>
      </c>
      <c r="P23">
        <v>14</v>
      </c>
    </row>
    <row r="24" spans="1:17" ht="14.25" customHeight="1" x14ac:dyDescent="0.35">
      <c r="A24" s="15">
        <v>2</v>
      </c>
      <c r="B24" s="16"/>
      <c r="C24" s="38" t="s">
        <v>100</v>
      </c>
      <c r="D24" s="22"/>
      <c r="E24" s="6"/>
      <c r="F24" s="6"/>
      <c r="G24" s="6"/>
      <c r="H24" s="6"/>
      <c r="I24" s="16">
        <v>1</v>
      </c>
      <c r="J24" s="17" t="s">
        <v>58</v>
      </c>
      <c r="K24" s="6"/>
      <c r="L24" s="23">
        <v>258</v>
      </c>
      <c r="M24" s="17"/>
      <c r="N24" s="6"/>
      <c r="O24" s="21">
        <f t="shared" ref="O24:O26" si="0">SUM(I24*L24)</f>
        <v>258</v>
      </c>
      <c r="P24">
        <v>8.5</v>
      </c>
    </row>
    <row r="25" spans="1:17" ht="14.25" customHeight="1" x14ac:dyDescent="0.35">
      <c r="A25" s="15">
        <v>3</v>
      </c>
      <c r="B25" s="16"/>
      <c r="C25" s="22" t="s">
        <v>101</v>
      </c>
      <c r="D25" s="22"/>
      <c r="E25" s="6"/>
      <c r="F25" s="6"/>
      <c r="G25" s="6"/>
      <c r="H25" s="6"/>
      <c r="I25" s="16">
        <v>1</v>
      </c>
      <c r="J25" s="17" t="s">
        <v>59</v>
      </c>
      <c r="K25" s="6"/>
      <c r="L25" s="23">
        <v>105</v>
      </c>
      <c r="M25" s="17"/>
      <c r="N25" s="6"/>
      <c r="O25" s="21">
        <f t="shared" si="0"/>
        <v>105</v>
      </c>
    </row>
    <row r="26" spans="1:17" ht="14.25" customHeight="1" x14ac:dyDescent="0.35">
      <c r="A26" s="15">
        <v>4</v>
      </c>
      <c r="B26" s="16"/>
      <c r="C26" s="42" t="s">
        <v>102</v>
      </c>
      <c r="D26" s="3"/>
      <c r="E26" s="10"/>
      <c r="F26" s="10"/>
      <c r="G26" s="10"/>
      <c r="H26" s="10"/>
      <c r="I26" s="18">
        <v>1</v>
      </c>
      <c r="J26" s="19" t="s">
        <v>23</v>
      </c>
      <c r="K26" s="10"/>
      <c r="L26" s="20">
        <v>55</v>
      </c>
      <c r="M26" s="17"/>
      <c r="N26" s="6"/>
      <c r="O26" s="21">
        <f t="shared" si="0"/>
        <v>55</v>
      </c>
    </row>
    <row r="27" spans="1:17" ht="14.25" customHeight="1" x14ac:dyDescent="0.35">
      <c r="A27" s="15"/>
      <c r="B27" s="16"/>
      <c r="C27" s="22"/>
      <c r="D27" s="22"/>
      <c r="E27" s="6"/>
      <c r="F27" s="6"/>
      <c r="G27" s="6"/>
      <c r="H27" s="6"/>
      <c r="I27" s="16"/>
      <c r="J27" s="17"/>
      <c r="K27" s="6"/>
      <c r="L27" s="23"/>
      <c r="M27" s="17"/>
      <c r="N27" s="6"/>
      <c r="O27" s="21"/>
    </row>
    <row r="28" spans="1:17" ht="14.25" customHeight="1" x14ac:dyDescent="0.35">
      <c r="A28" s="15"/>
      <c r="B28" s="16"/>
      <c r="C28" s="42"/>
      <c r="D28" s="22"/>
      <c r="E28" s="6"/>
      <c r="F28" s="6"/>
      <c r="G28" s="6"/>
      <c r="H28" s="6"/>
      <c r="I28" s="16"/>
      <c r="J28" s="17"/>
      <c r="K28" s="6"/>
      <c r="L28" s="23"/>
      <c r="M28" s="17"/>
      <c r="N28" s="6"/>
      <c r="O28" s="21"/>
    </row>
    <row r="29" spans="1:17" ht="14.25" customHeight="1" x14ac:dyDescent="0.35">
      <c r="A29" s="15"/>
      <c r="B29" s="16"/>
      <c r="C29" s="42"/>
      <c r="D29" s="22"/>
      <c r="E29" s="6"/>
      <c r="F29" s="6"/>
      <c r="G29" s="6"/>
      <c r="H29" s="6"/>
      <c r="I29" s="16"/>
      <c r="J29" s="17"/>
      <c r="K29" s="6"/>
      <c r="L29" s="23"/>
      <c r="M29" s="17"/>
      <c r="N29" s="6"/>
      <c r="O29" s="21"/>
    </row>
    <row r="30" spans="1:17" ht="14.25" customHeight="1" x14ac:dyDescent="0.35">
      <c r="A30" s="15"/>
      <c r="B30" s="16"/>
      <c r="C30" s="22"/>
      <c r="D30" s="6"/>
      <c r="E30" s="6"/>
      <c r="F30" s="6"/>
      <c r="G30" s="6"/>
      <c r="H30" s="6"/>
      <c r="I30" s="16"/>
      <c r="J30" s="17"/>
      <c r="K30" s="6"/>
      <c r="L30" s="23"/>
      <c r="M30" s="17"/>
      <c r="N30" s="6"/>
      <c r="O30" s="21"/>
    </row>
    <row r="31" spans="1:17" ht="14.25" customHeight="1" x14ac:dyDescent="0.35">
      <c r="A31" s="15"/>
      <c r="B31" s="16"/>
      <c r="C31" s="6"/>
      <c r="D31" s="6"/>
      <c r="E31" s="6"/>
      <c r="F31" s="6"/>
      <c r="G31" s="6"/>
      <c r="H31" s="6"/>
      <c r="I31" s="16"/>
      <c r="J31" s="17"/>
      <c r="K31" s="6"/>
      <c r="L31" s="23"/>
      <c r="M31" s="17"/>
      <c r="N31" s="6"/>
      <c r="O31" s="21"/>
    </row>
    <row r="32" spans="1:17" ht="14.25" customHeight="1" x14ac:dyDescent="0.35">
      <c r="A32" s="15"/>
      <c r="B32" s="16"/>
      <c r="C32" s="6"/>
      <c r="D32" s="6"/>
      <c r="E32" s="6"/>
      <c r="F32" s="6"/>
      <c r="G32" s="6"/>
      <c r="H32" s="6"/>
      <c r="I32" s="16"/>
      <c r="J32" s="17"/>
      <c r="K32" s="6"/>
      <c r="L32" s="23"/>
      <c r="M32" s="17"/>
      <c r="N32" s="6"/>
      <c r="O32" s="21"/>
    </row>
    <row r="33" spans="1:15" ht="14.25" customHeight="1" x14ac:dyDescent="0.35">
      <c r="A33" s="15"/>
      <c r="B33" s="16"/>
      <c r="C33" s="40"/>
      <c r="D33" s="10"/>
      <c r="E33" s="10"/>
      <c r="F33" s="10"/>
      <c r="G33" s="10"/>
      <c r="H33" s="10"/>
      <c r="I33" s="25"/>
      <c r="J33" s="26"/>
      <c r="K33" s="10"/>
      <c r="L33" s="27"/>
      <c r="M33" s="17"/>
      <c r="N33" s="6"/>
      <c r="O33" s="21"/>
    </row>
    <row r="34" spans="1:15" ht="14.25" customHeight="1" x14ac:dyDescent="0.35">
      <c r="A34" s="15"/>
      <c r="B34" s="16"/>
      <c r="C34" s="28"/>
      <c r="D34" s="6"/>
      <c r="E34" s="6"/>
      <c r="F34" s="6"/>
      <c r="G34" s="6"/>
      <c r="H34" s="6"/>
      <c r="I34" s="16"/>
      <c r="J34" s="17"/>
      <c r="K34" s="6"/>
      <c r="L34" s="23"/>
      <c r="M34" s="17"/>
      <c r="N34" s="6"/>
      <c r="O34" s="21"/>
    </row>
    <row r="35" spans="1:15" ht="14.25" customHeight="1" x14ac:dyDescent="0.35">
      <c r="A35" s="15"/>
      <c r="B35" s="16"/>
      <c r="C35" s="6"/>
      <c r="D35" s="6"/>
      <c r="E35" s="6"/>
      <c r="F35" s="6"/>
      <c r="G35" s="6"/>
      <c r="H35" s="6"/>
      <c r="I35" s="16"/>
      <c r="J35" s="17"/>
      <c r="K35" s="6"/>
      <c r="L35" s="6"/>
      <c r="M35" s="17"/>
      <c r="N35" s="6"/>
      <c r="O35" s="21"/>
    </row>
    <row r="36" spans="1:15" ht="14.25" customHeight="1" x14ac:dyDescent="0.35">
      <c r="A36" s="15"/>
      <c r="B36" s="16"/>
      <c r="C36" s="6"/>
      <c r="D36" s="6"/>
      <c r="E36" s="6"/>
      <c r="F36" s="6"/>
      <c r="G36" s="6"/>
      <c r="H36" s="6"/>
      <c r="I36" s="16"/>
      <c r="J36" s="17"/>
      <c r="K36" s="6"/>
      <c r="L36" s="6"/>
      <c r="M36" s="17"/>
      <c r="N36" s="6"/>
      <c r="O36" s="21"/>
    </row>
    <row r="37" spans="1:15" ht="14.25" customHeight="1" x14ac:dyDescent="0.35">
      <c r="A37" s="15"/>
      <c r="B37" s="16"/>
      <c r="C37" s="6"/>
      <c r="D37" s="6"/>
      <c r="E37" s="6"/>
      <c r="F37" s="6"/>
      <c r="G37" s="6"/>
      <c r="H37" s="6"/>
      <c r="I37" s="16"/>
      <c r="J37" s="17"/>
      <c r="K37" s="6"/>
      <c r="L37" s="6"/>
      <c r="M37" s="17"/>
      <c r="N37" s="6"/>
      <c r="O37" s="21"/>
    </row>
    <row r="38" spans="1:15" ht="14.25" customHeight="1" x14ac:dyDescent="0.35">
      <c r="A38" s="15"/>
      <c r="B38" s="16"/>
      <c r="C38" s="6"/>
      <c r="D38" s="6"/>
      <c r="E38" s="6"/>
      <c r="F38" s="6"/>
      <c r="G38" s="6"/>
      <c r="H38" s="6"/>
      <c r="I38" s="16"/>
      <c r="J38" s="17"/>
      <c r="K38" s="6"/>
      <c r="L38" s="6"/>
      <c r="M38" s="17"/>
      <c r="N38" s="6"/>
      <c r="O38" s="21"/>
    </row>
    <row r="39" spans="1:15" ht="14.25" customHeight="1" x14ac:dyDescent="0.35">
      <c r="A39" s="15"/>
      <c r="B39" s="16"/>
      <c r="C39" s="6"/>
      <c r="D39" s="6"/>
      <c r="E39" s="6"/>
      <c r="F39" s="6"/>
      <c r="G39" s="6"/>
      <c r="H39" s="6"/>
      <c r="I39" s="16"/>
      <c r="J39" s="17"/>
      <c r="K39" s="6"/>
      <c r="L39" s="6"/>
      <c r="M39" s="17"/>
      <c r="N39" s="6"/>
      <c r="O39" s="21"/>
    </row>
    <row r="40" spans="1:15" ht="14.25" customHeight="1" x14ac:dyDescent="0.35">
      <c r="A40" s="15"/>
      <c r="B40" s="16"/>
      <c r="C40" s="6"/>
      <c r="D40" s="6"/>
      <c r="E40" s="6"/>
      <c r="F40" s="6"/>
      <c r="G40" s="6"/>
      <c r="H40" s="6"/>
      <c r="I40" s="16"/>
      <c r="J40" s="17"/>
      <c r="K40" s="6"/>
      <c r="L40" s="6"/>
      <c r="M40" s="17"/>
      <c r="N40" s="6"/>
      <c r="O40" s="21"/>
    </row>
    <row r="41" spans="1:15" ht="14.25" customHeight="1" x14ac:dyDescent="0.35">
      <c r="A41" s="15"/>
      <c r="B41" s="16"/>
      <c r="C41" s="6"/>
      <c r="D41" s="6"/>
      <c r="E41" s="6"/>
      <c r="F41" s="6"/>
      <c r="G41" s="6"/>
      <c r="H41" s="6"/>
      <c r="I41" s="16"/>
      <c r="J41" s="17"/>
      <c r="K41" s="6"/>
      <c r="L41" s="6"/>
      <c r="M41" s="17"/>
      <c r="N41" s="6"/>
      <c r="O41" s="21"/>
    </row>
    <row r="42" spans="1:15" ht="14.25" customHeight="1" x14ac:dyDescent="0.35">
      <c r="A42" s="15"/>
      <c r="B42" s="16"/>
      <c r="C42" s="6"/>
      <c r="D42" s="6"/>
      <c r="E42" s="6"/>
      <c r="F42" s="6"/>
      <c r="G42" s="6"/>
      <c r="H42" s="6"/>
      <c r="I42" s="16"/>
      <c r="J42" s="17"/>
      <c r="K42" s="6"/>
      <c r="L42" s="6"/>
      <c r="M42" s="17"/>
      <c r="N42" s="6"/>
      <c r="O42" s="21"/>
    </row>
    <row r="43" spans="1:15" ht="14.25" customHeight="1" x14ac:dyDescent="0.35">
      <c r="A43" s="15"/>
      <c r="B43" s="16"/>
      <c r="C43" s="6"/>
      <c r="D43" s="6"/>
      <c r="E43" s="6"/>
      <c r="F43" s="6"/>
      <c r="G43" s="6"/>
      <c r="H43" s="6"/>
      <c r="I43" s="16"/>
      <c r="J43" s="17"/>
      <c r="K43" s="6"/>
      <c r="L43" s="6"/>
      <c r="M43" s="17"/>
      <c r="N43" s="6"/>
      <c r="O43" s="21"/>
    </row>
    <row r="44" spans="1:15" ht="14.25" customHeight="1" x14ac:dyDescent="0.35">
      <c r="A44" s="15"/>
      <c r="B44" s="16"/>
      <c r="C44" s="6"/>
      <c r="D44" s="6"/>
      <c r="E44" s="6"/>
      <c r="F44" s="6"/>
      <c r="G44" s="6"/>
      <c r="H44" s="6"/>
      <c r="I44" s="16"/>
      <c r="J44" s="17"/>
      <c r="K44" s="6"/>
      <c r="L44" s="6"/>
      <c r="M44" s="17"/>
      <c r="N44" s="6"/>
      <c r="O44" s="21"/>
    </row>
    <row r="45" spans="1:15" ht="14.25" customHeight="1" x14ac:dyDescent="0.35">
      <c r="A45" s="15"/>
      <c r="B45" s="16"/>
      <c r="C45" s="6"/>
      <c r="D45" s="6"/>
      <c r="E45" s="6"/>
      <c r="F45" s="6"/>
      <c r="G45" s="6"/>
      <c r="H45" s="6"/>
      <c r="I45" s="16"/>
      <c r="J45" s="17"/>
      <c r="K45" s="6"/>
      <c r="L45" s="6"/>
      <c r="M45" s="17"/>
      <c r="N45" s="6"/>
      <c r="O45" s="21"/>
    </row>
    <row r="46" spans="1:15" ht="14.25" customHeight="1" x14ac:dyDescent="0.35">
      <c r="A46" s="15"/>
      <c r="B46" s="16"/>
      <c r="C46" s="6"/>
      <c r="D46" s="6"/>
      <c r="E46" s="6"/>
      <c r="F46" s="6"/>
      <c r="G46" s="6"/>
      <c r="H46" s="6"/>
      <c r="I46" s="16"/>
      <c r="J46" s="17"/>
      <c r="K46" s="6"/>
      <c r="L46" s="6"/>
      <c r="M46" s="17"/>
      <c r="N46" s="6"/>
      <c r="O46" s="21"/>
    </row>
    <row r="47" spans="1:15" ht="14.25" customHeight="1" x14ac:dyDescent="0.35">
      <c r="A47" s="15"/>
      <c r="B47" s="16"/>
      <c r="C47" s="6"/>
      <c r="D47" s="6"/>
      <c r="E47" s="6"/>
      <c r="F47" s="6"/>
      <c r="G47" s="6"/>
      <c r="H47" s="6"/>
      <c r="I47" s="16"/>
      <c r="J47" s="17"/>
      <c r="K47" s="6"/>
      <c r="L47" s="6"/>
      <c r="M47" s="17"/>
      <c r="N47" s="6"/>
      <c r="O47" s="21"/>
    </row>
    <row r="48" spans="1:15" ht="14.25" customHeight="1" x14ac:dyDescent="0.35">
      <c r="A48" s="15"/>
      <c r="B48" s="16"/>
      <c r="C48" s="6"/>
      <c r="D48" s="6"/>
      <c r="E48" s="6"/>
      <c r="F48" s="6"/>
      <c r="G48" s="6"/>
      <c r="H48" s="6"/>
      <c r="I48" s="16"/>
      <c r="J48" s="17"/>
      <c r="K48" s="6"/>
      <c r="L48" s="6"/>
      <c r="M48" s="17"/>
      <c r="N48" s="6"/>
      <c r="O48" s="21"/>
    </row>
    <row r="49" spans="1:15" ht="14.25" customHeight="1" x14ac:dyDescent="0.35">
      <c r="A49" s="15"/>
      <c r="B49" s="16"/>
      <c r="C49" s="6"/>
      <c r="D49" s="6"/>
      <c r="E49" s="6"/>
      <c r="F49" s="6"/>
      <c r="G49" s="6"/>
      <c r="H49" s="6"/>
      <c r="I49" s="16"/>
      <c r="J49" s="17"/>
      <c r="K49" s="6"/>
      <c r="L49" s="6"/>
      <c r="M49" s="17"/>
      <c r="N49" s="6"/>
      <c r="O49" s="21"/>
    </row>
    <row r="50" spans="1:15" ht="14.25" customHeight="1" x14ac:dyDescent="0.35">
      <c r="A50" s="15"/>
      <c r="B50" s="16"/>
      <c r="C50" s="6"/>
      <c r="D50" s="6"/>
      <c r="E50" s="6"/>
      <c r="F50" s="6"/>
      <c r="G50" s="6"/>
      <c r="H50" s="6"/>
      <c r="I50" s="16"/>
      <c r="J50" s="17"/>
      <c r="K50" s="6"/>
      <c r="L50" s="6"/>
      <c r="M50" s="17"/>
      <c r="N50" s="6"/>
      <c r="O50" s="21"/>
    </row>
    <row r="51" spans="1:15" ht="14.25" customHeight="1" x14ac:dyDescent="0.35">
      <c r="A51" s="15"/>
      <c r="B51" s="16"/>
      <c r="C51" s="6"/>
      <c r="D51" s="6"/>
      <c r="E51" s="6"/>
      <c r="F51" s="6"/>
      <c r="G51" s="6"/>
      <c r="H51" s="6"/>
      <c r="I51" s="16"/>
      <c r="J51" s="17"/>
      <c r="K51" s="6"/>
      <c r="L51" s="6"/>
      <c r="M51" s="17"/>
      <c r="N51" s="6"/>
      <c r="O51" s="21"/>
    </row>
    <row r="52" spans="1:15" ht="14.25" customHeight="1" x14ac:dyDescent="0.35">
      <c r="A52" s="15"/>
      <c r="B52" s="16"/>
      <c r="C52" s="6"/>
      <c r="D52" s="6"/>
      <c r="E52" s="6"/>
      <c r="F52" s="6"/>
      <c r="G52" s="6"/>
      <c r="H52" s="6"/>
      <c r="I52" s="16"/>
      <c r="J52" s="17"/>
      <c r="K52" s="6"/>
      <c r="L52" s="6"/>
      <c r="M52" s="17"/>
      <c r="N52" s="6"/>
      <c r="O52" s="21"/>
    </row>
    <row r="53" spans="1:15" ht="14.25" customHeight="1" x14ac:dyDescent="0.35">
      <c r="A53" s="29"/>
      <c r="B53" s="30"/>
      <c r="C53" s="31"/>
      <c r="D53" s="31"/>
      <c r="E53" s="31"/>
      <c r="F53" s="31"/>
      <c r="G53" s="31"/>
      <c r="H53" s="31"/>
      <c r="I53" s="30"/>
      <c r="J53" s="32"/>
      <c r="K53" s="31"/>
      <c r="L53" s="31"/>
      <c r="M53" s="32"/>
      <c r="N53" s="31"/>
      <c r="O53" s="33"/>
    </row>
    <row r="54" spans="1:15" ht="14.25" customHeight="1" x14ac:dyDescent="0.35">
      <c r="A54" s="34" t="s">
        <v>28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 t="s">
        <v>29</v>
      </c>
      <c r="M54" s="35"/>
      <c r="N54" s="36"/>
      <c r="O54" s="37">
        <f>SUM(O23:O53)</f>
        <v>1118</v>
      </c>
    </row>
    <row r="55" spans="1:15" ht="14.25" customHeight="1" x14ac:dyDescent="0.35">
      <c r="A55" s="6" t="s">
        <v>104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4.25" customHeight="1" x14ac:dyDescent="0.35">
      <c r="A57" s="6" t="s">
        <v>30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A58" s="6" t="s">
        <v>31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6" t="s">
        <v>33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6" t="s">
        <v>34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ht="14.25" customHeight="1" x14ac:dyDescent="0.3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4.25" customHeight="1" x14ac:dyDescent="0.35">
      <c r="A65" s="6" t="s">
        <v>35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4">
    <mergeCell ref="A9:O9"/>
    <mergeCell ref="B21:H21"/>
    <mergeCell ref="I21:J21"/>
    <mergeCell ref="N21:O21"/>
  </mergeCells>
  <pageMargins left="0.59055118110236227" right="0.39370078740157483" top="0.39370078740157483" bottom="0" header="0" footer="0"/>
  <pageSetup paperSize="9" scale="7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4F51-4FB3-4137-B5C6-BA7E2BE0B668}">
  <dimension ref="A1:S1000"/>
  <sheetViews>
    <sheetView topLeftCell="A19" workbookViewId="0">
      <selection activeCell="C33" sqref="C33:L33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9.75" style="43" bestFit="1" customWidth="1"/>
    <col min="18" max="18" width="7.4140625" style="43" bestFit="1" customWidth="1"/>
    <col min="19" max="19" width="6.4140625" style="43" bestFit="1" customWidth="1"/>
    <col min="20" max="1024" width="12.83203125" style="43" customWidth="1"/>
    <col min="1025" max="1025" width="8.6640625" style="43" customWidth="1"/>
    <col min="1026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46"/>
      <c r="D10" s="46"/>
      <c r="E10" s="46"/>
      <c r="F10" s="46"/>
      <c r="H10" s="46"/>
      <c r="I10" s="46"/>
      <c r="J10" s="46"/>
      <c r="K10" s="46"/>
      <c r="L10" s="46"/>
      <c r="M10" s="46"/>
      <c r="N10" s="46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105</v>
      </c>
      <c r="D11" s="49"/>
      <c r="E11" s="49"/>
      <c r="F11" s="49"/>
      <c r="G11" s="49"/>
      <c r="H11" s="49"/>
      <c r="I11" s="49"/>
      <c r="J11" s="49"/>
      <c r="K11" s="49"/>
      <c r="L11" s="51" t="s">
        <v>36</v>
      </c>
      <c r="M11" s="52" t="s">
        <v>6</v>
      </c>
      <c r="N11" s="49" t="s">
        <v>121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8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122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/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 t="s">
        <v>107</v>
      </c>
      <c r="O14" s="49"/>
    </row>
    <row r="15" spans="1:15" ht="14.25" customHeight="1" x14ac:dyDescent="0.35">
      <c r="A15" s="49"/>
      <c r="B15" s="49"/>
      <c r="C15" s="50"/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19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Q17" s="49"/>
    </row>
    <row r="18" spans="1:19" ht="14.25" customHeight="1" x14ac:dyDescent="0.35">
      <c r="A18" s="49" t="s">
        <v>14</v>
      </c>
      <c r="B18" s="49" t="s">
        <v>6</v>
      </c>
      <c r="C18" s="50" t="s">
        <v>108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19" ht="14.25" customHeight="1" x14ac:dyDescent="0.35">
      <c r="A19" s="49" t="s">
        <v>16</v>
      </c>
      <c r="B19" s="49" t="s">
        <v>6</v>
      </c>
      <c r="C19" s="49" t="s">
        <v>109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9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9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19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61" t="s">
        <v>21</v>
      </c>
      <c r="R22" s="62" t="s">
        <v>110</v>
      </c>
      <c r="S22" s="62" t="s">
        <v>123</v>
      </c>
    </row>
    <row r="23" spans="1:19" ht="14.25" customHeight="1" x14ac:dyDescent="0.35">
      <c r="A23" s="63">
        <v>1</v>
      </c>
      <c r="B23" s="59"/>
      <c r="C23" s="64" t="s">
        <v>111</v>
      </c>
      <c r="D23" s="65"/>
      <c r="E23" s="65"/>
      <c r="F23" s="65"/>
      <c r="G23" s="65"/>
      <c r="H23" s="65"/>
      <c r="I23" s="66">
        <v>8</v>
      </c>
      <c r="J23" s="60" t="s">
        <v>27</v>
      </c>
      <c r="K23" s="49"/>
      <c r="L23" s="67">
        <v>1826</v>
      </c>
      <c r="M23" s="68"/>
      <c r="N23" s="67"/>
      <c r="O23" s="68">
        <f>SUM(I23*L23)</f>
        <v>14608</v>
      </c>
      <c r="Q23" s="69">
        <v>8.3000000000000007</v>
      </c>
      <c r="R23" s="70">
        <v>7.15</v>
      </c>
    </row>
    <row r="24" spans="1:19" ht="14.25" customHeight="1" x14ac:dyDescent="0.35">
      <c r="A24" s="63">
        <v>2</v>
      </c>
      <c r="B24" s="59"/>
      <c r="C24" s="65" t="s">
        <v>112</v>
      </c>
      <c r="D24" s="65"/>
      <c r="E24" s="65"/>
      <c r="F24" s="65"/>
      <c r="G24" s="65"/>
      <c r="H24" s="65"/>
      <c r="I24" s="66">
        <v>5</v>
      </c>
      <c r="J24" s="60" t="s">
        <v>58</v>
      </c>
      <c r="K24" s="49"/>
      <c r="L24" s="67">
        <v>426.6</v>
      </c>
      <c r="M24" s="68"/>
      <c r="N24" s="67"/>
      <c r="O24" s="68">
        <f t="shared" ref="O24:O33" si="0">SUM(I24*L24)</f>
        <v>2133</v>
      </c>
      <c r="Q24" s="69">
        <v>7.9</v>
      </c>
      <c r="R24" s="70">
        <v>5.8</v>
      </c>
    </row>
    <row r="25" spans="1:19" ht="14.25" customHeight="1" x14ac:dyDescent="0.35">
      <c r="A25" s="63">
        <v>3</v>
      </c>
      <c r="B25" s="59"/>
      <c r="C25" s="65" t="s">
        <v>113</v>
      </c>
      <c r="D25" s="65"/>
      <c r="E25" s="65"/>
      <c r="F25" s="65"/>
      <c r="G25" s="65"/>
      <c r="H25" s="65"/>
      <c r="I25" s="66">
        <v>3</v>
      </c>
      <c r="J25" s="60" t="s">
        <v>58</v>
      </c>
      <c r="K25" s="49"/>
      <c r="L25" s="67">
        <v>426.6</v>
      </c>
      <c r="M25" s="68"/>
      <c r="N25" s="67"/>
      <c r="O25" s="68">
        <f t="shared" si="0"/>
        <v>1279.8000000000002</v>
      </c>
      <c r="Q25" s="69">
        <v>7.9</v>
      </c>
      <c r="R25" s="70">
        <v>6</v>
      </c>
    </row>
    <row r="26" spans="1:19" ht="14.25" customHeight="1" x14ac:dyDescent="0.35">
      <c r="A26" s="63">
        <v>4</v>
      </c>
      <c r="B26" s="59"/>
      <c r="C26" s="65" t="s">
        <v>114</v>
      </c>
      <c r="D26" s="65"/>
      <c r="E26" s="65"/>
      <c r="F26" s="65"/>
      <c r="G26" s="65"/>
      <c r="H26" s="65"/>
      <c r="I26" s="66">
        <v>16</v>
      </c>
      <c r="J26" s="60" t="s">
        <v>25</v>
      </c>
      <c r="K26" s="49"/>
      <c r="L26" s="67">
        <v>258</v>
      </c>
      <c r="M26" s="68"/>
      <c r="N26" s="67"/>
      <c r="O26" s="68">
        <f t="shared" si="0"/>
        <v>4128</v>
      </c>
      <c r="Q26" s="71">
        <v>12.9</v>
      </c>
      <c r="R26" s="70">
        <v>10.8</v>
      </c>
    </row>
    <row r="27" spans="1:19" ht="14.25" customHeight="1" x14ac:dyDescent="0.35">
      <c r="A27" s="63">
        <v>5</v>
      </c>
      <c r="B27" s="59"/>
      <c r="C27" s="65" t="s">
        <v>115</v>
      </c>
      <c r="D27" s="49"/>
      <c r="E27" s="49"/>
      <c r="F27" s="49"/>
      <c r="G27" s="49"/>
      <c r="H27" s="49"/>
      <c r="I27" s="59">
        <v>3</v>
      </c>
      <c r="J27" s="60" t="s">
        <v>25</v>
      </c>
      <c r="K27" s="49"/>
      <c r="L27" s="67">
        <v>875</v>
      </c>
      <c r="M27" s="68"/>
      <c r="N27" s="67"/>
      <c r="O27" s="68">
        <f t="shared" si="0"/>
        <v>2625</v>
      </c>
      <c r="Q27" s="69">
        <v>35</v>
      </c>
      <c r="R27" s="70">
        <v>22</v>
      </c>
      <c r="S27" s="84">
        <v>32</v>
      </c>
    </row>
    <row r="28" spans="1:19" ht="14.25" customHeight="1" x14ac:dyDescent="0.35">
      <c r="A28" s="63">
        <v>6</v>
      </c>
      <c r="B28" s="59"/>
      <c r="C28" s="65" t="s">
        <v>116</v>
      </c>
      <c r="D28" s="49"/>
      <c r="E28" s="49"/>
      <c r="F28" s="49"/>
      <c r="G28" s="49"/>
      <c r="H28" s="49"/>
      <c r="I28" s="59">
        <v>3</v>
      </c>
      <c r="J28" s="60" t="s">
        <v>23</v>
      </c>
      <c r="K28" s="49"/>
      <c r="L28" s="67">
        <v>430</v>
      </c>
      <c r="M28" s="68"/>
      <c r="N28" s="67"/>
      <c r="O28" s="68">
        <f t="shared" si="0"/>
        <v>1290</v>
      </c>
      <c r="Q28" s="69">
        <v>430</v>
      </c>
      <c r="R28" s="70">
        <v>285</v>
      </c>
      <c r="S28" s="84"/>
    </row>
    <row r="29" spans="1:19" ht="14.25" customHeight="1" x14ac:dyDescent="0.35">
      <c r="A29" s="63">
        <v>7</v>
      </c>
      <c r="B29" s="59"/>
      <c r="C29" s="49" t="s">
        <v>117</v>
      </c>
      <c r="D29" s="49"/>
      <c r="E29" s="49"/>
      <c r="F29" s="49"/>
      <c r="G29" s="49"/>
      <c r="H29" s="49"/>
      <c r="I29" s="59">
        <v>2</v>
      </c>
      <c r="J29" s="60" t="s">
        <v>118</v>
      </c>
      <c r="K29" s="49"/>
      <c r="L29" s="67">
        <v>60</v>
      </c>
      <c r="M29" s="68"/>
      <c r="N29" s="67"/>
      <c r="O29" s="68">
        <f t="shared" si="0"/>
        <v>120</v>
      </c>
      <c r="Q29" s="69">
        <v>60</v>
      </c>
      <c r="R29" s="70">
        <v>48</v>
      </c>
    </row>
    <row r="30" spans="1:19" ht="14.25" customHeight="1" x14ac:dyDescent="0.35">
      <c r="A30" s="63">
        <v>8</v>
      </c>
      <c r="B30" s="59"/>
      <c r="C30" s="49" t="s">
        <v>124</v>
      </c>
      <c r="D30" s="49"/>
      <c r="E30" s="49"/>
      <c r="F30" s="49"/>
      <c r="G30" s="49"/>
      <c r="H30" s="49"/>
      <c r="I30" s="59">
        <v>1</v>
      </c>
      <c r="J30" s="60" t="s">
        <v>118</v>
      </c>
      <c r="K30" s="49"/>
      <c r="L30" s="67">
        <v>55.2</v>
      </c>
      <c r="M30" s="68"/>
      <c r="N30" s="67"/>
      <c r="O30" s="68">
        <f t="shared" si="0"/>
        <v>55.2</v>
      </c>
      <c r="Q30" s="69">
        <v>55.2</v>
      </c>
      <c r="R30" s="70"/>
    </row>
    <row r="31" spans="1:19" ht="14.25" customHeight="1" x14ac:dyDescent="0.35">
      <c r="A31" s="63">
        <v>9</v>
      </c>
      <c r="B31" s="59"/>
      <c r="C31" s="49" t="s">
        <v>119</v>
      </c>
      <c r="D31" s="49"/>
      <c r="E31" s="49"/>
      <c r="F31" s="49"/>
      <c r="G31" s="49"/>
      <c r="H31" s="49"/>
      <c r="I31" s="59">
        <v>1</v>
      </c>
      <c r="J31" s="60" t="s">
        <v>27</v>
      </c>
      <c r="K31" s="49"/>
      <c r="L31" s="67">
        <v>1108.4000000000001</v>
      </c>
      <c r="M31" s="68"/>
      <c r="N31" s="67"/>
      <c r="O31" s="68">
        <f t="shared" si="0"/>
        <v>1108.4000000000001</v>
      </c>
      <c r="Q31" s="69">
        <v>6.8</v>
      </c>
      <c r="R31" s="70">
        <v>5.5</v>
      </c>
    </row>
    <row r="32" spans="1:19" ht="14.25" customHeight="1" x14ac:dyDescent="0.35">
      <c r="A32" s="63">
        <v>10</v>
      </c>
      <c r="B32" s="59"/>
      <c r="C32" s="49" t="s">
        <v>120</v>
      </c>
      <c r="D32" s="49"/>
      <c r="E32" s="49"/>
      <c r="F32" s="49"/>
      <c r="G32" s="49"/>
      <c r="H32" s="49"/>
      <c r="I32" s="59">
        <v>1</v>
      </c>
      <c r="J32" s="60" t="s">
        <v>58</v>
      </c>
      <c r="K32" s="49"/>
      <c r="L32" s="67">
        <v>280</v>
      </c>
      <c r="M32" s="68"/>
      <c r="N32" s="67"/>
      <c r="O32" s="68">
        <f t="shared" si="0"/>
        <v>280</v>
      </c>
      <c r="Q32" s="70">
        <v>7</v>
      </c>
      <c r="R32" s="84">
        <v>4</v>
      </c>
    </row>
    <row r="33" spans="1:18" ht="14.25" customHeight="1" x14ac:dyDescent="0.35">
      <c r="A33" s="63">
        <v>11</v>
      </c>
      <c r="B33" s="59"/>
      <c r="C33" s="49" t="s">
        <v>125</v>
      </c>
      <c r="D33" s="49"/>
      <c r="E33" s="49"/>
      <c r="F33" s="49"/>
      <c r="G33" s="49"/>
      <c r="H33" s="49"/>
      <c r="I33" s="59">
        <v>1</v>
      </c>
      <c r="J33" s="60" t="s">
        <v>23</v>
      </c>
      <c r="K33" s="49"/>
      <c r="L33" s="67">
        <v>260</v>
      </c>
      <c r="M33" s="68"/>
      <c r="N33" s="67"/>
      <c r="O33" s="68">
        <f t="shared" si="0"/>
        <v>260</v>
      </c>
      <c r="Q33" s="69">
        <v>65</v>
      </c>
      <c r="R33" s="70">
        <v>50</v>
      </c>
    </row>
    <row r="34" spans="1:18" ht="13.5" customHeight="1" x14ac:dyDescent="0.35">
      <c r="A34" s="63"/>
      <c r="B34" s="59"/>
      <c r="C34" s="49"/>
      <c r="D34" s="49"/>
      <c r="E34" s="49"/>
      <c r="F34" s="49"/>
      <c r="G34" s="49"/>
      <c r="H34" s="49"/>
      <c r="I34" s="59"/>
      <c r="J34" s="60"/>
      <c r="K34" s="49"/>
      <c r="L34" s="67"/>
      <c r="M34" s="68"/>
      <c r="N34" s="67"/>
      <c r="O34" s="68"/>
      <c r="Q34" s="70"/>
    </row>
    <row r="35" spans="1:18" ht="14.25" customHeight="1" x14ac:dyDescent="0.35">
      <c r="A35" s="63"/>
      <c r="B35" s="59"/>
      <c r="C35" s="49"/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/>
      <c r="Q35" s="70"/>
    </row>
    <row r="36" spans="1:18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</row>
    <row r="37" spans="1:18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</row>
    <row r="38" spans="1:18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</row>
    <row r="39" spans="1:18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</row>
    <row r="40" spans="1:18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</row>
    <row r="41" spans="1:18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</row>
    <row r="42" spans="1:18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</row>
    <row r="43" spans="1:18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</row>
    <row r="44" spans="1:18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</row>
    <row r="45" spans="1:18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</row>
    <row r="46" spans="1:18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18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18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15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15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15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15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15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15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27887.4</v>
      </c>
    </row>
    <row r="55" spans="1:15" ht="14.25" customHeight="1" x14ac:dyDescent="0.35">
      <c r="A55" s="49" t="s">
        <v>126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</row>
    <row r="56" spans="1:15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15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15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15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15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15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15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15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15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48D4-FF47-4E2C-9D3A-4AA3B850C987}">
  <sheetPr>
    <pageSetUpPr fitToPage="1"/>
  </sheetPr>
  <dimension ref="A1:X1000"/>
  <sheetViews>
    <sheetView topLeftCell="A16" workbookViewId="0">
      <selection activeCell="Q18" sqref="Q18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10.6640625" style="43" bestFit="1" customWidth="1"/>
    <col min="18" max="18" width="6.58203125" style="43" customWidth="1"/>
    <col min="19" max="19" width="9" style="43" customWidth="1"/>
    <col min="20" max="20" width="10" style="43" customWidth="1"/>
    <col min="21" max="21" width="15" style="43" bestFit="1" customWidth="1"/>
    <col min="22" max="22" width="10.1640625" style="43" customWidth="1"/>
    <col min="23" max="23" width="8.75" style="43" customWidth="1"/>
    <col min="24" max="1026" width="12.83203125" style="43" customWidth="1"/>
    <col min="1027" max="1027" width="8.6640625" style="43" customWidth="1"/>
    <col min="1028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37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85"/>
      <c r="D10" s="46"/>
      <c r="E10" s="46"/>
      <c r="F10" s="46"/>
      <c r="H10" s="46"/>
      <c r="I10" s="46"/>
      <c r="J10" s="46"/>
      <c r="K10" s="46"/>
      <c r="L10" s="46"/>
      <c r="M10" s="46"/>
      <c r="N10" s="85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128</v>
      </c>
      <c r="D11" s="49"/>
      <c r="E11" s="49"/>
      <c r="F11" s="49"/>
      <c r="G11" s="49"/>
      <c r="H11" s="49"/>
      <c r="I11" s="49"/>
      <c r="J11" s="49"/>
      <c r="K11" s="49"/>
      <c r="L11" s="51"/>
      <c r="M11" s="51" t="s">
        <v>36</v>
      </c>
      <c r="N11" s="49" t="s">
        <v>6</v>
      </c>
      <c r="O11" s="49" t="s">
        <v>169</v>
      </c>
    </row>
    <row r="12" spans="1:15" ht="14.25" customHeight="1" x14ac:dyDescent="0.35">
      <c r="A12" s="49" t="s">
        <v>7</v>
      </c>
      <c r="B12" s="49" t="s">
        <v>6</v>
      </c>
      <c r="C12" s="50" t="s">
        <v>131</v>
      </c>
      <c r="D12" s="49"/>
      <c r="E12" s="49"/>
      <c r="F12" s="49"/>
      <c r="G12" s="49"/>
      <c r="H12" s="49"/>
      <c r="I12" s="49"/>
      <c r="J12" s="49"/>
      <c r="K12" s="49"/>
      <c r="L12" s="51"/>
      <c r="M12" s="51" t="s">
        <v>9</v>
      </c>
      <c r="N12" s="53" t="s">
        <v>6</v>
      </c>
      <c r="O12" s="119" t="s">
        <v>170</v>
      </c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/>
      <c r="M13" s="51" t="s">
        <v>106</v>
      </c>
      <c r="N13" s="49" t="s">
        <v>6</v>
      </c>
      <c r="O13" s="49"/>
    </row>
    <row r="14" spans="1:15" ht="14.25" customHeight="1" x14ac:dyDescent="0.35">
      <c r="A14" s="49" t="s">
        <v>10</v>
      </c>
      <c r="B14" s="49" t="s">
        <v>6</v>
      </c>
      <c r="C14" s="50" t="s">
        <v>133</v>
      </c>
      <c r="D14" s="49"/>
      <c r="E14" s="49"/>
      <c r="F14" s="49"/>
      <c r="G14" s="49"/>
      <c r="H14" s="49"/>
      <c r="I14" s="49"/>
      <c r="J14" s="49"/>
      <c r="K14" s="49"/>
      <c r="L14" s="51"/>
      <c r="M14" s="51" t="s">
        <v>11</v>
      </c>
      <c r="N14" s="49" t="s">
        <v>6</v>
      </c>
      <c r="O14" s="49" t="s">
        <v>107</v>
      </c>
    </row>
    <row r="15" spans="1:15" ht="14.25" customHeight="1" x14ac:dyDescent="0.35">
      <c r="A15" s="49"/>
      <c r="B15" s="49"/>
      <c r="C15" s="50" t="s">
        <v>134</v>
      </c>
      <c r="D15" s="49"/>
      <c r="E15" s="49"/>
      <c r="F15" s="49"/>
      <c r="G15" s="49"/>
      <c r="H15" s="49"/>
      <c r="I15" s="49"/>
      <c r="J15" s="49"/>
      <c r="K15" s="49"/>
      <c r="L15" s="51"/>
      <c r="M15" s="51" t="s">
        <v>12</v>
      </c>
      <c r="N15" s="49" t="s">
        <v>6</v>
      </c>
      <c r="O15" s="49" t="s">
        <v>41</v>
      </c>
    </row>
    <row r="16" spans="1:15" ht="14.25" customHeight="1" x14ac:dyDescent="0.35">
      <c r="A16" s="49"/>
      <c r="B16" s="49"/>
      <c r="C16" s="50" t="s">
        <v>135</v>
      </c>
      <c r="D16" s="49"/>
      <c r="E16" s="49"/>
      <c r="F16" s="49"/>
      <c r="G16" s="49"/>
      <c r="H16" s="49"/>
      <c r="I16" s="49"/>
      <c r="J16" s="49"/>
      <c r="K16" s="49"/>
      <c r="L16" s="51"/>
      <c r="M16" s="51" t="s">
        <v>13</v>
      </c>
      <c r="N16" s="49" t="s">
        <v>6</v>
      </c>
      <c r="O16" s="49"/>
    </row>
    <row r="17" spans="1:24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1"/>
      <c r="N17" s="49"/>
      <c r="O17" s="49"/>
      <c r="R17" s="49"/>
    </row>
    <row r="18" spans="1:24" ht="14.25" customHeight="1" x14ac:dyDescent="0.35">
      <c r="A18" s="49" t="s">
        <v>14</v>
      </c>
      <c r="B18" s="49" t="s">
        <v>6</v>
      </c>
      <c r="C18" s="50" t="s">
        <v>138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4" ht="14.25" customHeight="1" x14ac:dyDescent="0.35">
      <c r="A19" s="49" t="s">
        <v>16</v>
      </c>
      <c r="B19" s="49" t="s">
        <v>6</v>
      </c>
      <c r="C19" s="50" t="s">
        <v>139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4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4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24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86" t="s">
        <v>140</v>
      </c>
      <c r="R22" s="86" t="s">
        <v>110</v>
      </c>
      <c r="S22" s="86" t="s">
        <v>21</v>
      </c>
      <c r="T22" s="86" t="s">
        <v>141</v>
      </c>
      <c r="U22" s="86" t="s">
        <v>142</v>
      </c>
      <c r="V22" s="86" t="s">
        <v>143</v>
      </c>
      <c r="W22" s="86" t="s">
        <v>144</v>
      </c>
    </row>
    <row r="23" spans="1:24" ht="14.25" customHeight="1" x14ac:dyDescent="0.35">
      <c r="A23" s="63">
        <v>1</v>
      </c>
      <c r="B23" s="59"/>
      <c r="C23" s="87" t="s">
        <v>168</v>
      </c>
      <c r="D23" s="49"/>
      <c r="E23" s="49"/>
      <c r="F23" s="49"/>
      <c r="G23" s="49"/>
      <c r="H23" s="49"/>
      <c r="I23" s="59">
        <v>7</v>
      </c>
      <c r="J23" s="60" t="s">
        <v>27</v>
      </c>
      <c r="K23" s="49"/>
      <c r="L23" s="67">
        <v>2970</v>
      </c>
      <c r="M23" s="68"/>
      <c r="N23" s="67"/>
      <c r="O23" s="68">
        <f>SUM(I23*L23)</f>
        <v>20790</v>
      </c>
      <c r="Q23" s="88">
        <v>13.5</v>
      </c>
      <c r="R23" s="89">
        <v>6.65</v>
      </c>
      <c r="S23" s="90">
        <v>1463</v>
      </c>
      <c r="T23" s="91">
        <f t="shared" ref="T23:T34" si="0">SUM(I23*S23)</f>
        <v>10241</v>
      </c>
      <c r="U23" s="92">
        <v>13552</v>
      </c>
      <c r="V23" s="93">
        <f>SUM(O23-T23)</f>
        <v>10549</v>
      </c>
      <c r="W23" s="94">
        <f t="shared" ref="W23:W34" si="1">SUM(V23/O23)</f>
        <v>0.50740740740740742</v>
      </c>
      <c r="X23" s="95">
        <f>SUM(O23-U23)</f>
        <v>7238</v>
      </c>
    </row>
    <row r="24" spans="1:24" ht="14.25" customHeight="1" x14ac:dyDescent="0.35">
      <c r="A24" s="63">
        <v>2</v>
      </c>
      <c r="B24" s="59"/>
      <c r="C24" s="49" t="s">
        <v>145</v>
      </c>
      <c r="D24" s="49"/>
      <c r="E24" s="49"/>
      <c r="F24" s="49"/>
      <c r="G24" s="49"/>
      <c r="H24" s="49"/>
      <c r="I24" s="59">
        <v>2</v>
      </c>
      <c r="J24" s="60" t="s">
        <v>27</v>
      </c>
      <c r="K24" s="49"/>
      <c r="L24" s="67">
        <v>4600</v>
      </c>
      <c r="M24" s="68"/>
      <c r="N24" s="67"/>
      <c r="O24" s="68">
        <f t="shared" ref="O24:O34" si="2">SUM(I24*L24)</f>
        <v>9200</v>
      </c>
      <c r="Q24" s="96">
        <v>23</v>
      </c>
      <c r="R24" s="97">
        <v>11.8</v>
      </c>
      <c r="S24" s="98">
        <v>2360</v>
      </c>
      <c r="T24" s="99">
        <f t="shared" si="0"/>
        <v>4720</v>
      </c>
      <c r="U24" s="100">
        <v>7600</v>
      </c>
      <c r="V24" s="101">
        <f t="shared" ref="V24:V40" si="3">SUM(O24-T24)</f>
        <v>4480</v>
      </c>
      <c r="W24" s="102">
        <f t="shared" si="1"/>
        <v>0.48695652173913045</v>
      </c>
      <c r="X24" s="95">
        <f t="shared" ref="X24:X34" si="4">SUM(O24-U24)</f>
        <v>1600</v>
      </c>
    </row>
    <row r="25" spans="1:24" ht="14.25" customHeight="1" x14ac:dyDescent="0.35">
      <c r="A25" s="63">
        <v>3</v>
      </c>
      <c r="B25" s="59"/>
      <c r="C25" s="49" t="s">
        <v>146</v>
      </c>
      <c r="D25" s="49"/>
      <c r="E25" s="49"/>
      <c r="F25" s="49"/>
      <c r="G25" s="49"/>
      <c r="H25" s="49"/>
      <c r="I25" s="59">
        <v>5</v>
      </c>
      <c r="J25" s="60" t="s">
        <v>25</v>
      </c>
      <c r="K25" s="49"/>
      <c r="L25" s="67">
        <v>1220</v>
      </c>
      <c r="M25" s="68"/>
      <c r="N25" s="67"/>
      <c r="O25" s="68">
        <f t="shared" si="2"/>
        <v>6100</v>
      </c>
      <c r="Q25" s="96">
        <v>61</v>
      </c>
      <c r="R25" s="97">
        <v>35</v>
      </c>
      <c r="S25" s="98">
        <v>700</v>
      </c>
      <c r="T25" s="99">
        <f t="shared" si="0"/>
        <v>3500</v>
      </c>
      <c r="U25" s="100">
        <v>5000</v>
      </c>
      <c r="V25" s="101">
        <f t="shared" si="3"/>
        <v>2600</v>
      </c>
      <c r="W25" s="102">
        <f t="shared" si="1"/>
        <v>0.42622950819672129</v>
      </c>
      <c r="X25" s="95">
        <f t="shared" si="4"/>
        <v>1100</v>
      </c>
    </row>
    <row r="26" spans="1:24" ht="14.25" customHeight="1" x14ac:dyDescent="0.35">
      <c r="A26" s="63">
        <v>4</v>
      </c>
      <c r="B26" s="59"/>
      <c r="C26" s="49" t="s">
        <v>167</v>
      </c>
      <c r="D26" s="49"/>
      <c r="E26" s="49"/>
      <c r="F26" s="49"/>
      <c r="G26" s="49"/>
      <c r="H26" s="49"/>
      <c r="I26" s="59">
        <v>2</v>
      </c>
      <c r="J26" s="60" t="s">
        <v>25</v>
      </c>
      <c r="K26" s="49"/>
      <c r="L26" s="67">
        <v>340</v>
      </c>
      <c r="M26" s="68"/>
      <c r="N26" s="67"/>
      <c r="O26" s="68">
        <f t="shared" si="2"/>
        <v>680</v>
      </c>
      <c r="Q26" s="96">
        <v>17</v>
      </c>
      <c r="R26" s="97">
        <v>10.199999999999999</v>
      </c>
      <c r="S26" s="98">
        <v>204</v>
      </c>
      <c r="T26" s="99">
        <f t="shared" si="0"/>
        <v>408</v>
      </c>
      <c r="U26" s="100">
        <v>540</v>
      </c>
      <c r="V26" s="101">
        <f t="shared" si="3"/>
        <v>272</v>
      </c>
      <c r="W26" s="102">
        <f t="shared" si="1"/>
        <v>0.4</v>
      </c>
      <c r="X26" s="95">
        <f t="shared" si="4"/>
        <v>140</v>
      </c>
    </row>
    <row r="27" spans="1:24" ht="14.25" customHeight="1" x14ac:dyDescent="0.35">
      <c r="A27" s="63">
        <v>5</v>
      </c>
      <c r="B27" s="59"/>
      <c r="C27" s="49" t="s">
        <v>148</v>
      </c>
      <c r="D27" s="49"/>
      <c r="E27" s="49"/>
      <c r="F27" s="49"/>
      <c r="G27" s="49"/>
      <c r="H27" s="49"/>
      <c r="I27" s="59">
        <v>6</v>
      </c>
      <c r="J27" s="60" t="s">
        <v>58</v>
      </c>
      <c r="K27" s="49"/>
      <c r="L27" s="67">
        <v>729</v>
      </c>
      <c r="M27" s="68"/>
      <c r="N27" s="67"/>
      <c r="O27" s="68">
        <f t="shared" si="2"/>
        <v>4374</v>
      </c>
      <c r="Q27" s="96">
        <v>13.5</v>
      </c>
      <c r="R27" s="97">
        <v>5.4</v>
      </c>
      <c r="S27" s="98">
        <v>291.60000000000002</v>
      </c>
      <c r="T27" s="99">
        <f t="shared" si="0"/>
        <v>1749.6000000000001</v>
      </c>
      <c r="U27" s="100">
        <v>2851.2</v>
      </c>
      <c r="V27" s="101">
        <f t="shared" si="3"/>
        <v>2624.3999999999996</v>
      </c>
      <c r="W27" s="102">
        <f t="shared" si="1"/>
        <v>0.59999999999999987</v>
      </c>
      <c r="X27" s="95">
        <f t="shared" si="4"/>
        <v>1522.8000000000002</v>
      </c>
    </row>
    <row r="28" spans="1:24" ht="14.25" customHeight="1" x14ac:dyDescent="0.35">
      <c r="A28" s="63">
        <v>6</v>
      </c>
      <c r="B28" s="59"/>
      <c r="C28" s="49" t="s">
        <v>149</v>
      </c>
      <c r="D28" s="49"/>
      <c r="E28" s="49"/>
      <c r="F28" s="49"/>
      <c r="G28" s="49"/>
      <c r="H28" s="49"/>
      <c r="I28" s="59">
        <v>1</v>
      </c>
      <c r="J28" s="60" t="s">
        <v>25</v>
      </c>
      <c r="K28" s="49"/>
      <c r="L28" s="67">
        <v>740</v>
      </c>
      <c r="M28" s="68"/>
      <c r="N28" s="67"/>
      <c r="O28" s="68">
        <f t="shared" si="2"/>
        <v>740</v>
      </c>
      <c r="Q28" s="96">
        <v>37</v>
      </c>
      <c r="R28" s="97">
        <v>16</v>
      </c>
      <c r="S28" s="98">
        <v>320</v>
      </c>
      <c r="T28" s="99">
        <f t="shared" si="0"/>
        <v>320</v>
      </c>
      <c r="U28" s="100">
        <v>640</v>
      </c>
      <c r="V28" s="101">
        <f t="shared" si="3"/>
        <v>420</v>
      </c>
      <c r="W28" s="102">
        <f t="shared" si="1"/>
        <v>0.56756756756756754</v>
      </c>
      <c r="X28" s="95">
        <f t="shared" si="4"/>
        <v>100</v>
      </c>
    </row>
    <row r="29" spans="1:24" ht="14.25" customHeight="1" x14ac:dyDescent="0.35">
      <c r="A29" s="63">
        <v>7</v>
      </c>
      <c r="B29" s="59"/>
      <c r="C29" s="49" t="s">
        <v>150</v>
      </c>
      <c r="D29" s="49"/>
      <c r="E29" s="49"/>
      <c r="F29" s="49"/>
      <c r="G29" s="49"/>
      <c r="H29" s="49"/>
      <c r="I29" s="59">
        <v>3</v>
      </c>
      <c r="J29" s="60" t="s">
        <v>58</v>
      </c>
      <c r="K29" s="49"/>
      <c r="L29" s="67">
        <v>925</v>
      </c>
      <c r="M29" s="68"/>
      <c r="N29" s="67"/>
      <c r="O29" s="68">
        <f t="shared" si="2"/>
        <v>2775</v>
      </c>
      <c r="Q29" s="96">
        <v>3.7</v>
      </c>
      <c r="R29" s="97">
        <v>1.3</v>
      </c>
      <c r="S29" s="98">
        <v>390</v>
      </c>
      <c r="T29" s="99">
        <f>SUM(I29*S29)</f>
        <v>1170</v>
      </c>
      <c r="U29" s="100">
        <v>2025</v>
      </c>
      <c r="V29" s="101">
        <f>SUM(O29-T29)</f>
        <v>1605</v>
      </c>
      <c r="W29" s="102">
        <f t="shared" si="1"/>
        <v>0.57837837837837835</v>
      </c>
      <c r="X29" s="95">
        <f t="shared" si="4"/>
        <v>750</v>
      </c>
    </row>
    <row r="30" spans="1:24" ht="14.25" customHeight="1" x14ac:dyDescent="0.35">
      <c r="A30" s="63">
        <v>8</v>
      </c>
      <c r="B30" s="59"/>
      <c r="C30" s="49" t="s">
        <v>151</v>
      </c>
      <c r="D30" s="49"/>
      <c r="E30" s="49"/>
      <c r="F30" s="49"/>
      <c r="G30" s="49"/>
      <c r="H30" s="49"/>
      <c r="I30" s="59">
        <v>4</v>
      </c>
      <c r="J30" s="60" t="s">
        <v>59</v>
      </c>
      <c r="K30" s="49"/>
      <c r="L30" s="67">
        <v>140</v>
      </c>
      <c r="M30" s="68"/>
      <c r="N30" s="67"/>
      <c r="O30" s="68">
        <f t="shared" si="2"/>
        <v>560</v>
      </c>
      <c r="Q30" s="96">
        <v>28</v>
      </c>
      <c r="R30" s="97">
        <v>19.5</v>
      </c>
      <c r="S30" s="98">
        <v>97.5</v>
      </c>
      <c r="T30" s="99">
        <f t="shared" si="0"/>
        <v>390</v>
      </c>
      <c r="U30" s="100">
        <v>480</v>
      </c>
      <c r="V30" s="101">
        <f t="shared" si="3"/>
        <v>170</v>
      </c>
      <c r="W30" s="102">
        <f t="shared" si="1"/>
        <v>0.30357142857142855</v>
      </c>
      <c r="X30" s="95">
        <f t="shared" si="4"/>
        <v>80</v>
      </c>
    </row>
    <row r="31" spans="1:24" ht="14.25" customHeight="1" x14ac:dyDescent="0.35">
      <c r="A31" s="63">
        <v>9</v>
      </c>
      <c r="B31" s="59"/>
      <c r="C31" s="49" t="s">
        <v>152</v>
      </c>
      <c r="D31" s="49"/>
      <c r="E31" s="49"/>
      <c r="F31" s="49"/>
      <c r="G31" s="49"/>
      <c r="H31" s="49"/>
      <c r="I31" s="59">
        <v>120</v>
      </c>
      <c r="J31" s="60" t="s">
        <v>153</v>
      </c>
      <c r="K31" s="49"/>
      <c r="L31" s="67">
        <v>3.5</v>
      </c>
      <c r="M31" s="68"/>
      <c r="N31" s="67"/>
      <c r="O31" s="68">
        <f t="shared" si="2"/>
        <v>420</v>
      </c>
      <c r="Q31" s="103">
        <v>3.5</v>
      </c>
      <c r="R31" s="97">
        <v>1.5</v>
      </c>
      <c r="S31" s="98">
        <v>1.5</v>
      </c>
      <c r="T31" s="99">
        <f t="shared" si="0"/>
        <v>180</v>
      </c>
      <c r="U31" s="100">
        <v>300</v>
      </c>
      <c r="V31" s="101">
        <f t="shared" si="3"/>
        <v>240</v>
      </c>
      <c r="W31" s="102">
        <f t="shared" si="1"/>
        <v>0.5714285714285714</v>
      </c>
      <c r="X31" s="95">
        <f t="shared" si="4"/>
        <v>120</v>
      </c>
    </row>
    <row r="32" spans="1:24" ht="14.25" customHeight="1" x14ac:dyDescent="0.35">
      <c r="A32" s="63">
        <v>10</v>
      </c>
      <c r="B32" s="59"/>
      <c r="C32" s="49" t="s">
        <v>154</v>
      </c>
      <c r="D32" s="49"/>
      <c r="E32" s="49"/>
      <c r="F32" s="49"/>
      <c r="G32" s="49"/>
      <c r="H32" s="49"/>
      <c r="I32" s="59">
        <v>2</v>
      </c>
      <c r="J32" s="60" t="s">
        <v>153</v>
      </c>
      <c r="K32" s="49"/>
      <c r="L32" s="67">
        <v>68</v>
      </c>
      <c r="M32" s="68"/>
      <c r="N32" s="67"/>
      <c r="O32" s="68">
        <f t="shared" si="2"/>
        <v>136</v>
      </c>
      <c r="Q32" s="103">
        <v>68</v>
      </c>
      <c r="R32" s="97">
        <v>23.9</v>
      </c>
      <c r="S32" s="98">
        <v>23.9</v>
      </c>
      <c r="T32" s="99">
        <f t="shared" si="0"/>
        <v>47.8</v>
      </c>
      <c r="U32" s="100">
        <v>136</v>
      </c>
      <c r="V32" s="101">
        <f t="shared" si="3"/>
        <v>88.2</v>
      </c>
      <c r="W32" s="102">
        <f t="shared" si="1"/>
        <v>0.64852941176470591</v>
      </c>
      <c r="X32" s="95">
        <f t="shared" si="4"/>
        <v>0</v>
      </c>
    </row>
    <row r="33" spans="1:24" ht="14.25" customHeight="1" x14ac:dyDescent="0.35">
      <c r="A33" s="63">
        <v>11</v>
      </c>
      <c r="B33" s="59"/>
      <c r="C33" s="49" t="s">
        <v>155</v>
      </c>
      <c r="D33" s="49"/>
      <c r="E33" s="49"/>
      <c r="F33" s="49"/>
      <c r="G33" s="49"/>
      <c r="H33" s="49"/>
      <c r="I33" s="59">
        <v>2</v>
      </c>
      <c r="J33" s="60" t="s">
        <v>153</v>
      </c>
      <c r="K33" s="49"/>
      <c r="L33" s="67">
        <v>78</v>
      </c>
      <c r="M33" s="68"/>
      <c r="N33" s="67"/>
      <c r="O33" s="68">
        <f t="shared" si="2"/>
        <v>156</v>
      </c>
      <c r="Q33" s="103">
        <v>78</v>
      </c>
      <c r="R33" s="97">
        <v>36</v>
      </c>
      <c r="S33" s="98"/>
      <c r="T33" s="99">
        <f t="shared" si="0"/>
        <v>0</v>
      </c>
      <c r="U33" s="100">
        <v>156</v>
      </c>
      <c r="V33" s="101">
        <f t="shared" si="3"/>
        <v>156</v>
      </c>
      <c r="W33" s="102">
        <f t="shared" si="1"/>
        <v>1</v>
      </c>
      <c r="X33" s="95">
        <f t="shared" si="4"/>
        <v>0</v>
      </c>
    </row>
    <row r="34" spans="1:24" ht="14.25" customHeight="1" x14ac:dyDescent="0.35">
      <c r="A34" s="63">
        <v>12</v>
      </c>
      <c r="B34" s="59"/>
      <c r="C34" s="49" t="s">
        <v>156</v>
      </c>
      <c r="D34" s="49"/>
      <c r="E34" s="49"/>
      <c r="F34" s="49"/>
      <c r="G34" s="49"/>
      <c r="H34" s="49"/>
      <c r="I34" s="59">
        <v>1</v>
      </c>
      <c r="J34" s="60" t="s">
        <v>27</v>
      </c>
      <c r="K34" s="49"/>
      <c r="L34" s="67">
        <v>1711.5</v>
      </c>
      <c r="M34" s="68"/>
      <c r="N34" s="67"/>
      <c r="O34" s="68">
        <f t="shared" si="2"/>
        <v>1711.5</v>
      </c>
      <c r="Q34" s="103">
        <v>10.5</v>
      </c>
      <c r="R34" s="97">
        <v>5.5</v>
      </c>
      <c r="S34" s="98">
        <v>896.5</v>
      </c>
      <c r="T34" s="99">
        <f t="shared" si="0"/>
        <v>896.5</v>
      </c>
      <c r="U34" s="100">
        <v>1222.5</v>
      </c>
      <c r="V34" s="101">
        <f t="shared" si="3"/>
        <v>815</v>
      </c>
      <c r="W34" s="102">
        <f t="shared" si="1"/>
        <v>0.47619047619047616</v>
      </c>
      <c r="X34" s="95">
        <f t="shared" si="4"/>
        <v>489</v>
      </c>
    </row>
    <row r="35" spans="1:24" ht="14.25" customHeight="1" x14ac:dyDescent="0.35">
      <c r="A35" s="63">
        <v>13</v>
      </c>
      <c r="B35" s="59"/>
      <c r="C35" s="49" t="s">
        <v>157</v>
      </c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>
        <v>1200</v>
      </c>
      <c r="Q35" s="104"/>
      <c r="R35" s="97"/>
      <c r="S35" s="98"/>
      <c r="T35" s="99"/>
      <c r="U35" s="100">
        <v>1200</v>
      </c>
      <c r="V35" s="101">
        <f t="shared" si="3"/>
        <v>1200</v>
      </c>
      <c r="W35" s="102"/>
      <c r="X35" s="95">
        <v>1200</v>
      </c>
    </row>
    <row r="36" spans="1:24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104"/>
      <c r="R36" s="97"/>
      <c r="S36" s="98"/>
      <c r="T36" s="99"/>
      <c r="U36" s="100"/>
      <c r="V36" s="101">
        <f t="shared" si="3"/>
        <v>0</v>
      </c>
      <c r="W36" s="102"/>
    </row>
    <row r="37" spans="1:24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104"/>
      <c r="R37" s="97"/>
      <c r="S37" s="98"/>
      <c r="T37" s="99"/>
      <c r="U37" s="100"/>
      <c r="V37" s="101">
        <f t="shared" si="3"/>
        <v>0</v>
      </c>
      <c r="W37" s="102"/>
    </row>
    <row r="38" spans="1:24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104"/>
      <c r="R38" s="97"/>
      <c r="S38" s="98"/>
      <c r="T38" s="99"/>
      <c r="U38" s="100"/>
      <c r="V38" s="101">
        <f t="shared" si="3"/>
        <v>0</v>
      </c>
      <c r="W38" s="102"/>
    </row>
    <row r="39" spans="1:24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104"/>
      <c r="R39" s="97"/>
      <c r="S39" s="98"/>
      <c r="T39" s="99"/>
      <c r="U39" s="100"/>
      <c r="V39" s="101">
        <f t="shared" si="3"/>
        <v>0</v>
      </c>
      <c r="W39" s="102"/>
    </row>
    <row r="40" spans="1:24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  <c r="Q40" s="104"/>
      <c r="R40" s="97"/>
      <c r="S40" s="98"/>
      <c r="T40" s="99"/>
      <c r="U40" s="100"/>
      <c r="V40" s="101">
        <f t="shared" si="3"/>
        <v>0</v>
      </c>
      <c r="W40" s="102"/>
    </row>
    <row r="41" spans="1:24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  <c r="Q41" s="49"/>
      <c r="R41" s="49"/>
    </row>
    <row r="42" spans="1:24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  <c r="Q42" s="49"/>
      <c r="R42" s="49"/>
    </row>
    <row r="43" spans="1:24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  <c r="Q43" s="49"/>
      <c r="R43" s="49"/>
    </row>
    <row r="44" spans="1:24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  <c r="Q44" s="49"/>
      <c r="R44" s="49"/>
    </row>
    <row r="45" spans="1:24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  <c r="Q45" s="49"/>
      <c r="R45" s="49"/>
    </row>
    <row r="46" spans="1:24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4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4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24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24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24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24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24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24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48842.5</v>
      </c>
      <c r="Q54" s="105"/>
      <c r="R54" s="105"/>
      <c r="S54" s="105"/>
      <c r="T54" s="105">
        <f>SUM(T23:T52)</f>
        <v>23622.899999999998</v>
      </c>
      <c r="U54" s="105">
        <f t="shared" ref="U54:X54" si="5">SUM(U23:U52)</f>
        <v>35702.699999999997</v>
      </c>
      <c r="V54" s="105">
        <f t="shared" si="5"/>
        <v>25219.600000000002</v>
      </c>
      <c r="W54" s="105"/>
      <c r="X54" s="105">
        <f t="shared" si="5"/>
        <v>14339.8</v>
      </c>
    </row>
    <row r="55" spans="1:24" ht="14.25" customHeight="1" x14ac:dyDescent="0.35">
      <c r="A55" s="49" t="s">
        <v>171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  <c r="V55" s="95">
        <f>SUM(O54-T54)</f>
        <v>25219.600000000002</v>
      </c>
    </row>
    <row r="56" spans="1:24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24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24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24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24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24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24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24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24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1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1CDB-8188-4B82-87AA-1D86F37EF817}">
  <dimension ref="A1:X1000"/>
  <sheetViews>
    <sheetView topLeftCell="A16" workbookViewId="0">
      <selection activeCell="P20" sqref="P20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10.6640625" style="43" bestFit="1" customWidth="1"/>
    <col min="18" max="18" width="6.58203125" style="43" customWidth="1"/>
    <col min="19" max="19" width="9" style="43" customWidth="1"/>
    <col min="20" max="20" width="10" style="43" customWidth="1"/>
    <col min="21" max="21" width="15" style="43" bestFit="1" customWidth="1"/>
    <col min="22" max="22" width="10.1640625" style="43" customWidth="1"/>
    <col min="23" max="23" width="8.75" style="43" customWidth="1"/>
    <col min="24" max="1026" width="12.83203125" style="43" customWidth="1"/>
    <col min="1027" max="1027" width="8.6640625" style="43" customWidth="1"/>
    <col min="1028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127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85"/>
      <c r="D10" s="46"/>
      <c r="E10" s="46"/>
      <c r="F10" s="46"/>
      <c r="H10" s="46"/>
      <c r="I10" s="46"/>
      <c r="J10" s="46"/>
      <c r="K10" s="46"/>
      <c r="L10" s="46"/>
      <c r="M10" s="46"/>
      <c r="N10" s="85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128</v>
      </c>
      <c r="D11" s="49"/>
      <c r="E11" s="49"/>
      <c r="F11" s="49"/>
      <c r="G11" s="49"/>
      <c r="H11" s="49"/>
      <c r="I11" s="49"/>
      <c r="J11" s="49"/>
      <c r="K11" s="49"/>
      <c r="L11" s="51" t="s">
        <v>129</v>
      </c>
      <c r="M11" s="52" t="s">
        <v>6</v>
      </c>
      <c r="N11" s="49" t="s">
        <v>130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131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132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106</v>
      </c>
      <c r="M13" s="52" t="s">
        <v>6</v>
      </c>
      <c r="N13" s="49"/>
      <c r="O13" s="49"/>
    </row>
    <row r="14" spans="1:15" ht="14.25" customHeight="1" x14ac:dyDescent="0.35">
      <c r="A14" s="49" t="s">
        <v>10</v>
      </c>
      <c r="B14" s="49" t="s">
        <v>6</v>
      </c>
      <c r="C14" s="50" t="s">
        <v>133</v>
      </c>
      <c r="D14" s="49"/>
      <c r="E14" s="49"/>
      <c r="F14" s="49"/>
      <c r="G14" s="49"/>
      <c r="H14" s="49"/>
      <c r="I14" s="49"/>
      <c r="J14" s="49"/>
      <c r="K14" s="49"/>
      <c r="L14" s="51" t="s">
        <v>11</v>
      </c>
      <c r="M14" s="52" t="s">
        <v>6</v>
      </c>
      <c r="N14" s="49"/>
      <c r="O14" s="49"/>
    </row>
    <row r="15" spans="1:15" ht="14.25" customHeight="1" x14ac:dyDescent="0.35">
      <c r="A15" s="49"/>
      <c r="B15" s="49"/>
      <c r="C15" s="50" t="s">
        <v>134</v>
      </c>
      <c r="D15" s="49"/>
      <c r="E15" s="49"/>
      <c r="F15" s="49"/>
      <c r="G15" s="49"/>
      <c r="H15" s="49"/>
      <c r="I15" s="49"/>
      <c r="J15" s="49"/>
      <c r="K15" s="49"/>
      <c r="L15" s="51" t="s">
        <v>12</v>
      </c>
      <c r="M15" s="52" t="s">
        <v>6</v>
      </c>
      <c r="N15" s="49" t="s">
        <v>41</v>
      </c>
      <c r="O15" s="49"/>
    </row>
    <row r="16" spans="1:15" ht="14.25" customHeight="1" x14ac:dyDescent="0.35">
      <c r="A16" s="49"/>
      <c r="B16" s="49"/>
      <c r="C16" s="50" t="s">
        <v>135</v>
      </c>
      <c r="D16" s="49"/>
      <c r="E16" s="49"/>
      <c r="F16" s="49"/>
      <c r="G16" s="49"/>
      <c r="H16" s="49"/>
      <c r="I16" s="49"/>
      <c r="J16" s="49"/>
      <c r="K16" s="49"/>
      <c r="L16" s="51" t="s">
        <v>13</v>
      </c>
      <c r="M16" s="52" t="s">
        <v>6</v>
      </c>
      <c r="N16" s="49"/>
      <c r="O16" s="49"/>
    </row>
    <row r="17" spans="1:24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 t="s">
        <v>136</v>
      </c>
      <c r="M17" s="52" t="s">
        <v>6</v>
      </c>
      <c r="N17" s="49" t="s">
        <v>137</v>
      </c>
      <c r="O17" s="49"/>
      <c r="R17" s="49"/>
    </row>
    <row r="18" spans="1:24" ht="14.25" customHeight="1" x14ac:dyDescent="0.35">
      <c r="A18" s="49" t="s">
        <v>14</v>
      </c>
      <c r="B18" s="49" t="s">
        <v>6</v>
      </c>
      <c r="C18" s="50" t="s">
        <v>138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4" ht="14.25" customHeight="1" x14ac:dyDescent="0.35">
      <c r="A19" s="49" t="s">
        <v>16</v>
      </c>
      <c r="B19" s="49" t="s">
        <v>6</v>
      </c>
      <c r="C19" s="50" t="s">
        <v>139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4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4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24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86" t="s">
        <v>140</v>
      </c>
      <c r="R22" s="86" t="s">
        <v>110</v>
      </c>
      <c r="S22" s="86" t="s">
        <v>21</v>
      </c>
      <c r="T22" s="86" t="s">
        <v>141</v>
      </c>
      <c r="U22" s="86" t="s">
        <v>142</v>
      </c>
      <c r="V22" s="86" t="s">
        <v>143</v>
      </c>
      <c r="W22" s="86" t="s">
        <v>144</v>
      </c>
    </row>
    <row r="23" spans="1:24" ht="14.25" customHeight="1" x14ac:dyDescent="0.35">
      <c r="A23" s="63">
        <v>1</v>
      </c>
      <c r="B23" s="59"/>
      <c r="C23" s="87" t="s">
        <v>82</v>
      </c>
      <c r="D23" s="49"/>
      <c r="E23" s="49"/>
      <c r="F23" s="49"/>
      <c r="G23" s="49"/>
      <c r="H23" s="49"/>
      <c r="I23" s="59">
        <v>7</v>
      </c>
      <c r="J23" s="60" t="s">
        <v>27</v>
      </c>
      <c r="K23" s="49"/>
      <c r="L23" s="67">
        <v>2750</v>
      </c>
      <c r="M23" s="68"/>
      <c r="N23" s="67"/>
      <c r="O23" s="68">
        <f>SUM(I23*L23)</f>
        <v>19250</v>
      </c>
      <c r="Q23" s="88">
        <v>12.5</v>
      </c>
      <c r="R23" s="89">
        <v>7.15</v>
      </c>
      <c r="S23" s="90">
        <v>1826</v>
      </c>
      <c r="T23" s="91">
        <f t="shared" ref="T23:T34" si="0">SUM(I23*S23)</f>
        <v>12782</v>
      </c>
      <c r="U23" s="92">
        <v>13552</v>
      </c>
      <c r="V23" s="93">
        <f>SUM(O23-T23)</f>
        <v>6468</v>
      </c>
      <c r="W23" s="94">
        <f t="shared" ref="W23:W34" si="1">SUM(V23/O23)</f>
        <v>0.33600000000000002</v>
      </c>
      <c r="X23" s="95">
        <f>SUM(O23-U23)</f>
        <v>5698</v>
      </c>
    </row>
    <row r="24" spans="1:24" ht="14.25" customHeight="1" x14ac:dyDescent="0.35">
      <c r="A24" s="63">
        <v>2</v>
      </c>
      <c r="B24" s="59"/>
      <c r="C24" s="49" t="s">
        <v>145</v>
      </c>
      <c r="D24" s="49"/>
      <c r="E24" s="49"/>
      <c r="F24" s="49"/>
      <c r="G24" s="49"/>
      <c r="H24" s="49"/>
      <c r="I24" s="59">
        <v>2</v>
      </c>
      <c r="J24" s="60" t="s">
        <v>27</v>
      </c>
      <c r="K24" s="49"/>
      <c r="L24" s="67">
        <v>4400</v>
      </c>
      <c r="M24" s="68"/>
      <c r="N24" s="67"/>
      <c r="O24" s="68">
        <f t="shared" ref="O24:O34" si="2">SUM(I24*L24)</f>
        <v>8800</v>
      </c>
      <c r="Q24" s="96">
        <v>22</v>
      </c>
      <c r="R24" s="97">
        <v>14</v>
      </c>
      <c r="S24" s="98">
        <v>3454</v>
      </c>
      <c r="T24" s="99">
        <f t="shared" si="0"/>
        <v>6908</v>
      </c>
      <c r="U24" s="100">
        <v>7600</v>
      </c>
      <c r="V24" s="101">
        <f t="shared" ref="V24:V40" si="3">SUM(O24-T24)</f>
        <v>1892</v>
      </c>
      <c r="W24" s="102">
        <f t="shared" si="1"/>
        <v>0.215</v>
      </c>
      <c r="X24" s="95">
        <f t="shared" ref="X24:X34" si="4">SUM(O24-U24)</f>
        <v>1200</v>
      </c>
    </row>
    <row r="25" spans="1:24" ht="14.25" customHeight="1" x14ac:dyDescent="0.35">
      <c r="A25" s="63">
        <v>3</v>
      </c>
      <c r="B25" s="59"/>
      <c r="C25" s="49" t="s">
        <v>146</v>
      </c>
      <c r="D25" s="49"/>
      <c r="E25" s="49"/>
      <c r="F25" s="49"/>
      <c r="G25" s="49"/>
      <c r="H25" s="49"/>
      <c r="I25" s="59">
        <v>5</v>
      </c>
      <c r="J25" s="60" t="s">
        <v>25</v>
      </c>
      <c r="K25" s="49"/>
      <c r="L25" s="67">
        <v>1160</v>
      </c>
      <c r="M25" s="68"/>
      <c r="N25" s="67"/>
      <c r="O25" s="68">
        <f t="shared" si="2"/>
        <v>5800</v>
      </c>
      <c r="Q25" s="96">
        <v>58</v>
      </c>
      <c r="R25" s="97">
        <v>36</v>
      </c>
      <c r="S25" s="98">
        <v>720</v>
      </c>
      <c r="T25" s="99">
        <f t="shared" si="0"/>
        <v>3600</v>
      </c>
      <c r="U25" s="100">
        <v>5000</v>
      </c>
      <c r="V25" s="101">
        <f t="shared" si="3"/>
        <v>2200</v>
      </c>
      <c r="W25" s="102">
        <f t="shared" si="1"/>
        <v>0.37931034482758619</v>
      </c>
      <c r="X25" s="95">
        <f t="shared" si="4"/>
        <v>800</v>
      </c>
    </row>
    <row r="26" spans="1:24" ht="14.25" customHeight="1" x14ac:dyDescent="0.35">
      <c r="A26" s="63">
        <v>4</v>
      </c>
      <c r="B26" s="59"/>
      <c r="C26" s="49" t="s">
        <v>147</v>
      </c>
      <c r="D26" s="49"/>
      <c r="E26" s="49"/>
      <c r="F26" s="49"/>
      <c r="G26" s="49"/>
      <c r="H26" s="49"/>
      <c r="I26" s="59">
        <v>2</v>
      </c>
      <c r="J26" s="60" t="s">
        <v>25</v>
      </c>
      <c r="K26" s="49"/>
      <c r="L26" s="67">
        <v>320</v>
      </c>
      <c r="M26" s="68"/>
      <c r="N26" s="67"/>
      <c r="O26" s="68">
        <f t="shared" si="2"/>
        <v>640</v>
      </c>
      <c r="Q26" s="96">
        <v>16</v>
      </c>
      <c r="R26" s="97">
        <v>10.8</v>
      </c>
      <c r="S26" s="98">
        <v>254</v>
      </c>
      <c r="T26" s="99">
        <f t="shared" si="0"/>
        <v>508</v>
      </c>
      <c r="U26" s="100">
        <v>540</v>
      </c>
      <c r="V26" s="101">
        <f t="shared" si="3"/>
        <v>132</v>
      </c>
      <c r="W26" s="102">
        <f t="shared" si="1"/>
        <v>0.20624999999999999</v>
      </c>
      <c r="X26" s="95">
        <f t="shared" si="4"/>
        <v>100</v>
      </c>
    </row>
    <row r="27" spans="1:24" ht="14.25" customHeight="1" x14ac:dyDescent="0.35">
      <c r="A27" s="63">
        <v>5</v>
      </c>
      <c r="B27" s="59"/>
      <c r="C27" s="49" t="s">
        <v>148</v>
      </c>
      <c r="D27" s="49"/>
      <c r="E27" s="49"/>
      <c r="F27" s="49"/>
      <c r="G27" s="49"/>
      <c r="H27" s="49"/>
      <c r="I27" s="59">
        <v>6</v>
      </c>
      <c r="J27" s="60" t="s">
        <v>58</v>
      </c>
      <c r="K27" s="49"/>
      <c r="L27" s="67">
        <v>675</v>
      </c>
      <c r="M27" s="68"/>
      <c r="N27" s="67"/>
      <c r="O27" s="68">
        <f t="shared" si="2"/>
        <v>4050</v>
      </c>
      <c r="Q27" s="96">
        <v>12.5</v>
      </c>
      <c r="R27" s="97">
        <v>8.3000000000000007</v>
      </c>
      <c r="S27" s="98">
        <v>556.1</v>
      </c>
      <c r="T27" s="99">
        <f t="shared" si="0"/>
        <v>3336.6000000000004</v>
      </c>
      <c r="U27" s="100">
        <v>2851.2</v>
      </c>
      <c r="V27" s="101">
        <f t="shared" si="3"/>
        <v>713.39999999999964</v>
      </c>
      <c r="W27" s="102">
        <f t="shared" si="1"/>
        <v>0.17614814814814805</v>
      </c>
      <c r="X27" s="95">
        <f t="shared" si="4"/>
        <v>1198.8000000000002</v>
      </c>
    </row>
    <row r="28" spans="1:24" ht="14.25" customHeight="1" x14ac:dyDescent="0.35">
      <c r="A28" s="63">
        <v>6</v>
      </c>
      <c r="B28" s="59"/>
      <c r="C28" s="49" t="s">
        <v>149</v>
      </c>
      <c r="D28" s="49"/>
      <c r="E28" s="49"/>
      <c r="F28" s="49"/>
      <c r="G28" s="49"/>
      <c r="H28" s="49"/>
      <c r="I28" s="59">
        <v>1</v>
      </c>
      <c r="J28" s="60" t="s">
        <v>25</v>
      </c>
      <c r="K28" s="49"/>
      <c r="L28" s="67">
        <v>740</v>
      </c>
      <c r="M28" s="68"/>
      <c r="N28" s="67"/>
      <c r="O28" s="68">
        <f t="shared" si="2"/>
        <v>740</v>
      </c>
      <c r="Q28" s="96">
        <v>37</v>
      </c>
      <c r="R28" s="97">
        <v>16</v>
      </c>
      <c r="S28" s="98">
        <v>320</v>
      </c>
      <c r="T28" s="99">
        <f t="shared" si="0"/>
        <v>320</v>
      </c>
      <c r="U28" s="100">
        <v>640</v>
      </c>
      <c r="V28" s="101">
        <f t="shared" si="3"/>
        <v>420</v>
      </c>
      <c r="W28" s="102">
        <f t="shared" si="1"/>
        <v>0.56756756756756754</v>
      </c>
      <c r="X28" s="95">
        <f t="shared" si="4"/>
        <v>100</v>
      </c>
    </row>
    <row r="29" spans="1:24" ht="14.25" customHeight="1" x14ac:dyDescent="0.35">
      <c r="A29" s="63">
        <v>7</v>
      </c>
      <c r="B29" s="59"/>
      <c r="C29" s="49" t="s">
        <v>150</v>
      </c>
      <c r="D29" s="49"/>
      <c r="E29" s="49"/>
      <c r="F29" s="49"/>
      <c r="G29" s="49"/>
      <c r="H29" s="49"/>
      <c r="I29" s="59">
        <v>3</v>
      </c>
      <c r="J29" s="60" t="s">
        <v>58</v>
      </c>
      <c r="K29" s="49"/>
      <c r="L29" s="67">
        <v>875</v>
      </c>
      <c r="M29" s="68"/>
      <c r="N29" s="67"/>
      <c r="O29" s="68">
        <f t="shared" si="2"/>
        <v>2625</v>
      </c>
      <c r="Q29" s="96">
        <v>3.5</v>
      </c>
      <c r="R29" s="97">
        <v>1.3</v>
      </c>
      <c r="S29" s="98">
        <v>390</v>
      </c>
      <c r="T29" s="99">
        <f>SUM(I29*S29)</f>
        <v>1170</v>
      </c>
      <c r="U29" s="100">
        <v>2025</v>
      </c>
      <c r="V29" s="101">
        <f>SUM(O29-T29)</f>
        <v>1455</v>
      </c>
      <c r="W29" s="102">
        <f t="shared" si="1"/>
        <v>0.55428571428571427</v>
      </c>
      <c r="X29" s="95">
        <f t="shared" si="4"/>
        <v>600</v>
      </c>
    </row>
    <row r="30" spans="1:24" ht="14.25" customHeight="1" x14ac:dyDescent="0.35">
      <c r="A30" s="63">
        <v>8</v>
      </c>
      <c r="B30" s="59"/>
      <c r="C30" s="49" t="s">
        <v>151</v>
      </c>
      <c r="D30" s="49"/>
      <c r="E30" s="49"/>
      <c r="F30" s="49"/>
      <c r="G30" s="49"/>
      <c r="H30" s="49"/>
      <c r="I30" s="59">
        <v>4</v>
      </c>
      <c r="J30" s="60" t="s">
        <v>59</v>
      </c>
      <c r="K30" s="49"/>
      <c r="L30" s="67">
        <v>140</v>
      </c>
      <c r="M30" s="68"/>
      <c r="N30" s="67"/>
      <c r="O30" s="68">
        <f t="shared" si="2"/>
        <v>560</v>
      </c>
      <c r="Q30" s="96">
        <v>28</v>
      </c>
      <c r="R30" s="97">
        <v>19.5</v>
      </c>
      <c r="S30" s="98">
        <v>97.5</v>
      </c>
      <c r="T30" s="99">
        <f t="shared" si="0"/>
        <v>390</v>
      </c>
      <c r="U30" s="100">
        <v>480</v>
      </c>
      <c r="V30" s="101">
        <f t="shared" si="3"/>
        <v>170</v>
      </c>
      <c r="W30" s="102">
        <f t="shared" si="1"/>
        <v>0.30357142857142855</v>
      </c>
      <c r="X30" s="95">
        <f t="shared" si="4"/>
        <v>80</v>
      </c>
    </row>
    <row r="31" spans="1:24" ht="14.25" customHeight="1" x14ac:dyDescent="0.35">
      <c r="A31" s="63">
        <v>9</v>
      </c>
      <c r="B31" s="59"/>
      <c r="C31" s="49" t="s">
        <v>152</v>
      </c>
      <c r="D31" s="49"/>
      <c r="E31" s="49"/>
      <c r="F31" s="49"/>
      <c r="G31" s="49"/>
      <c r="H31" s="49"/>
      <c r="I31" s="59">
        <v>120</v>
      </c>
      <c r="J31" s="60" t="s">
        <v>153</v>
      </c>
      <c r="K31" s="49"/>
      <c r="L31" s="67">
        <v>3.5</v>
      </c>
      <c r="M31" s="68"/>
      <c r="N31" s="67"/>
      <c r="O31" s="68">
        <f t="shared" si="2"/>
        <v>420</v>
      </c>
      <c r="Q31" s="103">
        <v>3.5</v>
      </c>
      <c r="R31" s="97">
        <v>1.5</v>
      </c>
      <c r="S31" s="98">
        <v>1.5</v>
      </c>
      <c r="T31" s="99">
        <f t="shared" si="0"/>
        <v>180</v>
      </c>
      <c r="U31" s="100">
        <v>300</v>
      </c>
      <c r="V31" s="101">
        <f t="shared" si="3"/>
        <v>240</v>
      </c>
      <c r="W31" s="102">
        <f t="shared" si="1"/>
        <v>0.5714285714285714</v>
      </c>
      <c r="X31" s="95">
        <f t="shared" si="4"/>
        <v>120</v>
      </c>
    </row>
    <row r="32" spans="1:24" ht="14.25" customHeight="1" x14ac:dyDescent="0.35">
      <c r="A32" s="63">
        <v>10</v>
      </c>
      <c r="B32" s="59"/>
      <c r="C32" s="49" t="s">
        <v>154</v>
      </c>
      <c r="D32" s="49"/>
      <c r="E32" s="49"/>
      <c r="F32" s="49"/>
      <c r="G32" s="49"/>
      <c r="H32" s="49"/>
      <c r="I32" s="59">
        <v>2</v>
      </c>
      <c r="J32" s="60" t="s">
        <v>153</v>
      </c>
      <c r="K32" s="49"/>
      <c r="L32" s="67">
        <v>68</v>
      </c>
      <c r="M32" s="68"/>
      <c r="N32" s="67"/>
      <c r="O32" s="68">
        <f t="shared" si="2"/>
        <v>136</v>
      </c>
      <c r="Q32" s="103">
        <v>68</v>
      </c>
      <c r="R32" s="97">
        <v>23.9</v>
      </c>
      <c r="S32" s="98">
        <v>23.9</v>
      </c>
      <c r="T32" s="99">
        <f t="shared" si="0"/>
        <v>47.8</v>
      </c>
      <c r="U32" s="100">
        <v>136</v>
      </c>
      <c r="V32" s="101">
        <f t="shared" si="3"/>
        <v>88.2</v>
      </c>
      <c r="W32" s="102">
        <f t="shared" si="1"/>
        <v>0.64852941176470591</v>
      </c>
      <c r="X32" s="95">
        <f t="shared" si="4"/>
        <v>0</v>
      </c>
    </row>
    <row r="33" spans="1:24" ht="14.25" customHeight="1" x14ac:dyDescent="0.35">
      <c r="A33" s="63">
        <v>11</v>
      </c>
      <c r="B33" s="59"/>
      <c r="C33" s="49" t="s">
        <v>155</v>
      </c>
      <c r="D33" s="49"/>
      <c r="E33" s="49"/>
      <c r="F33" s="49"/>
      <c r="G33" s="49"/>
      <c r="H33" s="49"/>
      <c r="I33" s="59">
        <v>2</v>
      </c>
      <c r="J33" s="60" t="s">
        <v>153</v>
      </c>
      <c r="K33" s="49"/>
      <c r="L33" s="67">
        <v>78</v>
      </c>
      <c r="M33" s="68"/>
      <c r="N33" s="67"/>
      <c r="O33" s="68">
        <f t="shared" si="2"/>
        <v>156</v>
      </c>
      <c r="Q33" s="103">
        <v>78</v>
      </c>
      <c r="R33" s="97">
        <v>5.5</v>
      </c>
      <c r="S33" s="98"/>
      <c r="T33" s="99">
        <f t="shared" si="0"/>
        <v>0</v>
      </c>
      <c r="U33" s="100">
        <v>156</v>
      </c>
      <c r="V33" s="101">
        <f t="shared" si="3"/>
        <v>156</v>
      </c>
      <c r="W33" s="102">
        <f t="shared" si="1"/>
        <v>1</v>
      </c>
      <c r="X33" s="95">
        <f t="shared" si="4"/>
        <v>0</v>
      </c>
    </row>
    <row r="34" spans="1:24" ht="14.25" customHeight="1" x14ac:dyDescent="0.35">
      <c r="A34" s="63">
        <v>12</v>
      </c>
      <c r="B34" s="59"/>
      <c r="C34" s="49" t="s">
        <v>156</v>
      </c>
      <c r="D34" s="49"/>
      <c r="E34" s="49"/>
      <c r="F34" s="49"/>
      <c r="G34" s="49"/>
      <c r="H34" s="49"/>
      <c r="I34" s="59">
        <v>1</v>
      </c>
      <c r="J34" s="60" t="s">
        <v>27</v>
      </c>
      <c r="K34" s="49"/>
      <c r="L34" s="67">
        <v>1613.7</v>
      </c>
      <c r="M34" s="68"/>
      <c r="N34" s="67"/>
      <c r="O34" s="68">
        <f t="shared" si="2"/>
        <v>1613.7</v>
      </c>
      <c r="Q34" s="103">
        <v>9.9</v>
      </c>
      <c r="R34" s="97">
        <v>5.5</v>
      </c>
      <c r="S34" s="98">
        <v>896.5</v>
      </c>
      <c r="T34" s="99">
        <f t="shared" si="0"/>
        <v>896.5</v>
      </c>
      <c r="U34" s="100">
        <v>1222.5</v>
      </c>
      <c r="V34" s="101">
        <f t="shared" si="3"/>
        <v>717.2</v>
      </c>
      <c r="W34" s="102">
        <f t="shared" si="1"/>
        <v>0.44444444444444448</v>
      </c>
      <c r="X34" s="95">
        <f t="shared" si="4"/>
        <v>391.20000000000005</v>
      </c>
    </row>
    <row r="35" spans="1:24" ht="14.25" customHeight="1" x14ac:dyDescent="0.35">
      <c r="A35" s="63">
        <v>13</v>
      </c>
      <c r="B35" s="59"/>
      <c r="C35" s="49" t="s">
        <v>157</v>
      </c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>
        <v>1200</v>
      </c>
      <c r="Q35" s="104"/>
      <c r="R35" s="97"/>
      <c r="S35" s="98"/>
      <c r="T35" s="99"/>
      <c r="U35" s="100">
        <v>1200</v>
      </c>
      <c r="V35" s="101">
        <f t="shared" si="3"/>
        <v>1200</v>
      </c>
      <c r="W35" s="102"/>
      <c r="X35" s="95">
        <v>1200</v>
      </c>
    </row>
    <row r="36" spans="1:24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104"/>
      <c r="R36" s="97"/>
      <c r="S36" s="98"/>
      <c r="T36" s="99"/>
      <c r="U36" s="100"/>
      <c r="V36" s="101">
        <f t="shared" si="3"/>
        <v>0</v>
      </c>
      <c r="W36" s="102"/>
    </row>
    <row r="37" spans="1:24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104"/>
      <c r="R37" s="97"/>
      <c r="S37" s="98"/>
      <c r="T37" s="99"/>
      <c r="U37" s="100"/>
      <c r="V37" s="101">
        <f t="shared" si="3"/>
        <v>0</v>
      </c>
      <c r="W37" s="102"/>
    </row>
    <row r="38" spans="1:24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104"/>
      <c r="R38" s="97"/>
      <c r="S38" s="98"/>
      <c r="T38" s="99"/>
      <c r="U38" s="100"/>
      <c r="V38" s="101">
        <f t="shared" si="3"/>
        <v>0</v>
      </c>
      <c r="W38" s="102"/>
    </row>
    <row r="39" spans="1:24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104"/>
      <c r="R39" s="97"/>
      <c r="S39" s="98"/>
      <c r="T39" s="99"/>
      <c r="U39" s="100"/>
      <c r="V39" s="101">
        <f t="shared" si="3"/>
        <v>0</v>
      </c>
      <c r="W39" s="102"/>
    </row>
    <row r="40" spans="1:24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  <c r="Q40" s="104"/>
      <c r="R40" s="97"/>
      <c r="S40" s="98"/>
      <c r="T40" s="99"/>
      <c r="U40" s="100"/>
      <c r="V40" s="101">
        <f t="shared" si="3"/>
        <v>0</v>
      </c>
      <c r="W40" s="102"/>
    </row>
    <row r="41" spans="1:24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  <c r="Q41" s="49"/>
      <c r="R41" s="49"/>
    </row>
    <row r="42" spans="1:24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  <c r="Q42" s="49"/>
      <c r="R42" s="49"/>
    </row>
    <row r="43" spans="1:24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  <c r="Q43" s="49"/>
      <c r="R43" s="49"/>
    </row>
    <row r="44" spans="1:24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  <c r="Q44" s="49"/>
      <c r="R44" s="49"/>
    </row>
    <row r="45" spans="1:24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  <c r="Q45" s="49"/>
      <c r="R45" s="49"/>
    </row>
    <row r="46" spans="1:24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4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4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24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24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24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24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24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24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45990.7</v>
      </c>
      <c r="Q54" s="105"/>
      <c r="R54" s="105"/>
      <c r="S54" s="105"/>
      <c r="T54" s="105">
        <f>SUM(T23:T52)</f>
        <v>30138.899999999998</v>
      </c>
      <c r="U54" s="105">
        <f t="shared" ref="U54:X54" si="5">SUM(U23:U52)</f>
        <v>35702.699999999997</v>
      </c>
      <c r="V54" s="105">
        <f t="shared" si="5"/>
        <v>15851.800000000001</v>
      </c>
      <c r="W54" s="105"/>
      <c r="X54" s="105">
        <f t="shared" si="5"/>
        <v>11488</v>
      </c>
    </row>
    <row r="55" spans="1:24" ht="14.25" customHeight="1" x14ac:dyDescent="0.35">
      <c r="A55" s="49" t="s">
        <v>158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  <c r="V55" s="95">
        <f>SUM(O54-T54)</f>
        <v>15851.8</v>
      </c>
    </row>
    <row r="56" spans="1:24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24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24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24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24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24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24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24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24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F310-0358-4475-A317-1E546C6B6068}">
  <dimension ref="A1:X1000"/>
  <sheetViews>
    <sheetView topLeftCell="A16" workbookViewId="0">
      <selection activeCell="C36" sqref="C36"/>
    </sheetView>
  </sheetViews>
  <sheetFormatPr defaultRowHeight="15" customHeight="1" x14ac:dyDescent="0.3"/>
  <cols>
    <col min="1" max="1" width="11.58203125" style="43" customWidth="1"/>
    <col min="2" max="2" width="1.6640625" style="43" customWidth="1"/>
    <col min="3" max="8" width="7.75" style="43" customWidth="1"/>
    <col min="9" max="9" width="6.75" style="43" customWidth="1"/>
    <col min="10" max="10" width="7.83203125" style="43" customWidth="1"/>
    <col min="11" max="11" width="1.6640625" style="43" customWidth="1"/>
    <col min="12" max="12" width="9.75" style="43" customWidth="1"/>
    <col min="13" max="14" width="1.6640625" style="43" customWidth="1"/>
    <col min="15" max="15" width="15.83203125" style="43" customWidth="1"/>
    <col min="16" max="16" width="2.1640625" style="43" customWidth="1"/>
    <col min="17" max="17" width="10.6640625" style="43" bestFit="1" customWidth="1"/>
    <col min="18" max="18" width="6.58203125" style="43" customWidth="1"/>
    <col min="19" max="19" width="9" style="43" customWidth="1"/>
    <col min="20" max="20" width="10" style="43" customWidth="1"/>
    <col min="21" max="21" width="10.1640625" style="43" customWidth="1"/>
    <col min="22" max="22" width="8.75" style="43" customWidth="1"/>
    <col min="23" max="23" width="11.5" style="43" bestFit="1" customWidth="1"/>
    <col min="24" max="24" width="11.25" style="43" customWidth="1"/>
    <col min="25" max="1025" width="12.83203125" style="43" customWidth="1"/>
    <col min="1026" max="1026" width="8.6640625" style="43" customWidth="1"/>
    <col min="1027" max="16384" width="8.6640625" style="43"/>
  </cols>
  <sheetData>
    <row r="1" spans="1:15" ht="14.25" customHeight="1" x14ac:dyDescent="0.3"/>
    <row r="2" spans="1:15" ht="29.25" customHeight="1" x14ac:dyDescent="0.55000000000000004">
      <c r="O2" s="44" t="s">
        <v>0</v>
      </c>
    </row>
    <row r="3" spans="1:15" ht="14.25" customHeight="1" x14ac:dyDescent="0.35">
      <c r="O3" s="45" t="s">
        <v>1</v>
      </c>
    </row>
    <row r="4" spans="1:15" ht="14.25" customHeight="1" x14ac:dyDescent="0.35">
      <c r="O4" s="45" t="s">
        <v>2</v>
      </c>
    </row>
    <row r="5" spans="1:15" ht="14.25" customHeight="1" x14ac:dyDescent="0.35">
      <c r="O5" s="45" t="s">
        <v>3</v>
      </c>
    </row>
    <row r="6" spans="1:15" ht="14.2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5" t="s">
        <v>4</v>
      </c>
    </row>
    <row r="7" spans="1:15" ht="14.25" customHeight="1" x14ac:dyDescent="0.3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1:15" ht="14.25" customHeight="1" x14ac:dyDescent="0.3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5"/>
    </row>
    <row r="9" spans="1:15" ht="18" customHeight="1" x14ac:dyDescent="0.55000000000000004">
      <c r="A9" s="132" t="s">
        <v>159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</row>
    <row r="10" spans="1:15" ht="14.25" customHeight="1" x14ac:dyDescent="0.35">
      <c r="A10" s="46"/>
      <c r="B10" s="46"/>
      <c r="C10" s="85"/>
      <c r="D10" s="46"/>
      <c r="E10" s="46"/>
      <c r="F10" s="46"/>
      <c r="H10" s="46"/>
      <c r="I10" s="46"/>
      <c r="J10" s="46"/>
      <c r="K10" s="46"/>
      <c r="L10" s="46"/>
      <c r="M10" s="46"/>
      <c r="N10" s="85"/>
      <c r="O10" s="45"/>
    </row>
    <row r="11" spans="1:15" ht="14.25" customHeight="1" x14ac:dyDescent="0.35">
      <c r="A11" s="49" t="s">
        <v>5</v>
      </c>
      <c r="B11" s="49" t="s">
        <v>6</v>
      </c>
      <c r="C11" s="50" t="s">
        <v>128</v>
      </c>
      <c r="D11" s="49"/>
      <c r="E11" s="49"/>
      <c r="F11" s="49"/>
      <c r="G11" s="49"/>
      <c r="H11" s="49"/>
      <c r="I11" s="49"/>
      <c r="J11" s="49"/>
      <c r="K11" s="49"/>
      <c r="L11" s="51" t="s">
        <v>160</v>
      </c>
      <c r="M11" s="52" t="s">
        <v>6</v>
      </c>
      <c r="N11" s="49" t="s">
        <v>161</v>
      </c>
      <c r="O11" s="49"/>
    </row>
    <row r="12" spans="1:15" ht="14.25" customHeight="1" x14ac:dyDescent="0.35">
      <c r="A12" s="49" t="s">
        <v>7</v>
      </c>
      <c r="B12" s="49" t="s">
        <v>6</v>
      </c>
      <c r="C12" s="50" t="s">
        <v>131</v>
      </c>
      <c r="D12" s="49"/>
      <c r="E12" s="49"/>
      <c r="F12" s="49"/>
      <c r="G12" s="49"/>
      <c r="H12" s="49"/>
      <c r="I12" s="49"/>
      <c r="J12" s="49"/>
      <c r="K12" s="49"/>
      <c r="L12" s="51" t="s">
        <v>9</v>
      </c>
      <c r="M12" s="52" t="s">
        <v>6</v>
      </c>
      <c r="N12" s="53" t="s">
        <v>132</v>
      </c>
      <c r="O12" s="49"/>
    </row>
    <row r="13" spans="1:15" ht="14.25" customHeigh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1" t="s">
        <v>162</v>
      </c>
      <c r="M13" s="52" t="s">
        <v>6</v>
      </c>
      <c r="N13" s="49" t="s">
        <v>163</v>
      </c>
      <c r="O13" s="49"/>
    </row>
    <row r="14" spans="1:15" ht="14.25" customHeight="1" x14ac:dyDescent="0.35">
      <c r="A14" s="49" t="s">
        <v>10</v>
      </c>
      <c r="B14" s="49" t="s">
        <v>6</v>
      </c>
      <c r="C14" s="50" t="s">
        <v>133</v>
      </c>
      <c r="D14" s="49"/>
      <c r="E14" s="49"/>
      <c r="F14" s="49"/>
      <c r="G14" s="49"/>
      <c r="H14" s="49"/>
      <c r="I14" s="49"/>
      <c r="J14" s="49"/>
      <c r="K14" s="49"/>
      <c r="L14" s="51"/>
      <c r="M14" s="52"/>
      <c r="N14" s="49"/>
      <c r="O14" s="49"/>
    </row>
    <row r="15" spans="1:15" ht="14.25" customHeight="1" x14ac:dyDescent="0.35">
      <c r="A15" s="49"/>
      <c r="B15" s="49"/>
      <c r="C15" s="50" t="s">
        <v>134</v>
      </c>
      <c r="D15" s="49"/>
      <c r="E15" s="49"/>
      <c r="F15" s="49"/>
      <c r="G15" s="49"/>
      <c r="H15" s="49"/>
      <c r="I15" s="49"/>
      <c r="J15" s="49"/>
      <c r="K15" s="49"/>
      <c r="L15" s="51"/>
      <c r="M15" s="52"/>
      <c r="N15" s="49"/>
      <c r="O15" s="49"/>
    </row>
    <row r="16" spans="1:15" ht="14.25" customHeight="1" x14ac:dyDescent="0.35">
      <c r="A16" s="49"/>
      <c r="B16" s="49"/>
      <c r="C16" s="50" t="s">
        <v>135</v>
      </c>
      <c r="D16" s="49"/>
      <c r="E16" s="49"/>
      <c r="F16" s="49"/>
      <c r="G16" s="49"/>
      <c r="H16" s="49"/>
      <c r="I16" s="49"/>
      <c r="J16" s="49"/>
      <c r="K16" s="49"/>
      <c r="L16" s="51"/>
      <c r="M16" s="52"/>
      <c r="N16" s="49"/>
      <c r="O16" s="49"/>
    </row>
    <row r="17" spans="1:24" ht="14.25" customHeight="1" x14ac:dyDescent="0.35">
      <c r="A17" s="49"/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51"/>
      <c r="M17" s="52"/>
      <c r="N17" s="49"/>
      <c r="O17" s="49"/>
      <c r="R17" s="49"/>
    </row>
    <row r="18" spans="1:24" ht="14.25" customHeight="1" x14ac:dyDescent="0.35">
      <c r="A18" s="49" t="s">
        <v>14</v>
      </c>
      <c r="B18" s="49" t="s">
        <v>6</v>
      </c>
      <c r="C18" s="50" t="s">
        <v>138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</row>
    <row r="19" spans="1:24" ht="14.25" customHeight="1" x14ac:dyDescent="0.35">
      <c r="A19" s="49" t="s">
        <v>16</v>
      </c>
      <c r="B19" s="49" t="s">
        <v>6</v>
      </c>
      <c r="C19" s="50" t="s">
        <v>139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24" ht="14.25" customHeight="1" x14ac:dyDescent="0.3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24" ht="14.25" customHeight="1" x14ac:dyDescent="0.35">
      <c r="A21" s="54" t="s">
        <v>18</v>
      </c>
      <c r="B21" s="133" t="s">
        <v>19</v>
      </c>
      <c r="C21" s="133"/>
      <c r="D21" s="133"/>
      <c r="E21" s="133"/>
      <c r="F21" s="133"/>
      <c r="G21" s="133"/>
      <c r="H21" s="133"/>
      <c r="I21" s="134" t="s">
        <v>20</v>
      </c>
      <c r="J21" s="134"/>
      <c r="K21" s="55"/>
      <c r="L21" s="56" t="s">
        <v>21</v>
      </c>
      <c r="M21" s="57"/>
      <c r="N21" s="134" t="s">
        <v>22</v>
      </c>
      <c r="O21" s="134"/>
    </row>
    <row r="22" spans="1:24" ht="14.25" customHeight="1" x14ac:dyDescent="0.35">
      <c r="A22" s="58"/>
      <c r="B22" s="59"/>
      <c r="C22" s="49"/>
      <c r="D22" s="49"/>
      <c r="E22" s="49"/>
      <c r="F22" s="49"/>
      <c r="G22" s="49"/>
      <c r="H22" s="49"/>
      <c r="I22" s="59"/>
      <c r="J22" s="60"/>
      <c r="K22" s="49"/>
      <c r="L22" s="49"/>
      <c r="M22" s="60"/>
      <c r="N22" s="49"/>
      <c r="O22" s="60"/>
      <c r="Q22" s="86" t="s">
        <v>140</v>
      </c>
      <c r="R22" s="86" t="s">
        <v>110</v>
      </c>
      <c r="S22" s="86" t="s">
        <v>21</v>
      </c>
      <c r="T22" s="86" t="s">
        <v>141</v>
      </c>
      <c r="U22" s="86" t="s">
        <v>143</v>
      </c>
      <c r="V22" s="86" t="s">
        <v>144</v>
      </c>
      <c r="W22" s="62" t="s">
        <v>164</v>
      </c>
      <c r="X22" s="106" t="s">
        <v>165</v>
      </c>
    </row>
    <row r="23" spans="1:24" ht="14.25" customHeight="1" x14ac:dyDescent="0.35">
      <c r="A23" s="63">
        <v>1</v>
      </c>
      <c r="B23" s="59"/>
      <c r="C23" s="87" t="s">
        <v>82</v>
      </c>
      <c r="D23" s="49"/>
      <c r="E23" s="49"/>
      <c r="F23" s="49"/>
      <c r="G23" s="49"/>
      <c r="H23" s="49"/>
      <c r="I23" s="59">
        <v>7</v>
      </c>
      <c r="J23" s="60" t="s">
        <v>27</v>
      </c>
      <c r="K23" s="49"/>
      <c r="L23" s="67">
        <v>1936</v>
      </c>
      <c r="M23" s="68"/>
      <c r="N23" s="67"/>
      <c r="O23" s="68">
        <f>SUM(I23*L23)</f>
        <v>13552</v>
      </c>
      <c r="Q23" s="88">
        <v>8.8000000000000007</v>
      </c>
      <c r="R23" s="89">
        <v>7.15</v>
      </c>
      <c r="S23" s="90">
        <v>1573</v>
      </c>
      <c r="T23" s="91">
        <f t="shared" ref="T23:T34" si="0">SUM(I23*S23)</f>
        <v>11011</v>
      </c>
      <c r="U23" s="93">
        <f>SUM(O23-T23)</f>
        <v>2541</v>
      </c>
      <c r="V23" s="94">
        <f>SUM(U23/O23)</f>
        <v>0.1875</v>
      </c>
      <c r="W23" s="107">
        <v>19250</v>
      </c>
      <c r="X23" s="108">
        <f>SUM(W23-O23)</f>
        <v>5698</v>
      </c>
    </row>
    <row r="24" spans="1:24" ht="14.25" customHeight="1" x14ac:dyDescent="0.35">
      <c r="A24" s="63">
        <v>2</v>
      </c>
      <c r="B24" s="59"/>
      <c r="C24" s="49" t="s">
        <v>145</v>
      </c>
      <c r="D24" s="49"/>
      <c r="E24" s="49"/>
      <c r="F24" s="49"/>
      <c r="G24" s="49"/>
      <c r="H24" s="49"/>
      <c r="I24" s="59">
        <v>2</v>
      </c>
      <c r="J24" s="60" t="s">
        <v>27</v>
      </c>
      <c r="K24" s="49"/>
      <c r="L24" s="67">
        <v>3800</v>
      </c>
      <c r="M24" s="68"/>
      <c r="N24" s="67"/>
      <c r="O24" s="68">
        <f t="shared" ref="O24:O34" si="1">SUM(I24*L24)</f>
        <v>7600</v>
      </c>
      <c r="Q24" s="96">
        <v>19</v>
      </c>
      <c r="R24" s="97">
        <v>14</v>
      </c>
      <c r="S24" s="98">
        <v>2800</v>
      </c>
      <c r="T24" s="99">
        <f t="shared" si="0"/>
        <v>5600</v>
      </c>
      <c r="U24" s="101">
        <f t="shared" ref="U24:U40" si="2">SUM(O24-T24)</f>
        <v>2000</v>
      </c>
      <c r="V24" s="102">
        <f t="shared" ref="V24:V35" si="3">SUM(U24/O24)</f>
        <v>0.26315789473684209</v>
      </c>
      <c r="W24" s="107">
        <v>8800</v>
      </c>
      <c r="X24" s="108">
        <f t="shared" ref="X24:X34" si="4">SUM(W24-O24)</f>
        <v>1200</v>
      </c>
    </row>
    <row r="25" spans="1:24" ht="14.25" customHeight="1" x14ac:dyDescent="0.35">
      <c r="A25" s="63">
        <v>3</v>
      </c>
      <c r="B25" s="59"/>
      <c r="C25" s="49" t="s">
        <v>146</v>
      </c>
      <c r="D25" s="49"/>
      <c r="E25" s="49"/>
      <c r="F25" s="49"/>
      <c r="G25" s="49"/>
      <c r="H25" s="49"/>
      <c r="I25" s="59">
        <v>5</v>
      </c>
      <c r="J25" s="60" t="s">
        <v>25</v>
      </c>
      <c r="K25" s="49"/>
      <c r="L25" s="67">
        <v>1000</v>
      </c>
      <c r="M25" s="68"/>
      <c r="N25" s="67"/>
      <c r="O25" s="68">
        <f t="shared" si="1"/>
        <v>5000</v>
      </c>
      <c r="Q25" s="96">
        <v>50</v>
      </c>
      <c r="R25" s="97">
        <v>36</v>
      </c>
      <c r="S25" s="98">
        <v>720</v>
      </c>
      <c r="T25" s="99">
        <f t="shared" si="0"/>
        <v>3600</v>
      </c>
      <c r="U25" s="101">
        <f t="shared" si="2"/>
        <v>1400</v>
      </c>
      <c r="V25" s="102">
        <f t="shared" si="3"/>
        <v>0.28000000000000003</v>
      </c>
      <c r="W25" s="107">
        <v>5800</v>
      </c>
      <c r="X25" s="108">
        <f t="shared" si="4"/>
        <v>800</v>
      </c>
    </row>
    <row r="26" spans="1:24" ht="14.25" customHeight="1" x14ac:dyDescent="0.35">
      <c r="A26" s="63">
        <v>4</v>
      </c>
      <c r="B26" s="59"/>
      <c r="C26" s="49" t="s">
        <v>147</v>
      </c>
      <c r="D26" s="49"/>
      <c r="E26" s="49"/>
      <c r="F26" s="49"/>
      <c r="G26" s="49"/>
      <c r="H26" s="49"/>
      <c r="I26" s="59">
        <v>2</v>
      </c>
      <c r="J26" s="60" t="s">
        <v>25</v>
      </c>
      <c r="K26" s="49"/>
      <c r="L26" s="67">
        <v>270</v>
      </c>
      <c r="M26" s="68"/>
      <c r="N26" s="67"/>
      <c r="O26" s="68">
        <f t="shared" si="1"/>
        <v>540</v>
      </c>
      <c r="Q26" s="96">
        <v>13.5</v>
      </c>
      <c r="R26" s="97">
        <v>10.8</v>
      </c>
      <c r="S26" s="98">
        <v>216</v>
      </c>
      <c r="T26" s="99">
        <f t="shared" si="0"/>
        <v>432</v>
      </c>
      <c r="U26" s="101">
        <f t="shared" si="2"/>
        <v>108</v>
      </c>
      <c r="V26" s="102">
        <f t="shared" si="3"/>
        <v>0.2</v>
      </c>
      <c r="W26" s="107">
        <v>640</v>
      </c>
      <c r="X26" s="108">
        <f t="shared" si="4"/>
        <v>100</v>
      </c>
    </row>
    <row r="27" spans="1:24" ht="14.25" customHeight="1" x14ac:dyDescent="0.35">
      <c r="A27" s="63">
        <v>5</v>
      </c>
      <c r="B27" s="59"/>
      <c r="C27" s="49" t="s">
        <v>148</v>
      </c>
      <c r="D27" s="49"/>
      <c r="E27" s="49"/>
      <c r="F27" s="49"/>
      <c r="G27" s="49"/>
      <c r="H27" s="49"/>
      <c r="I27" s="59">
        <v>6</v>
      </c>
      <c r="J27" s="60" t="s">
        <v>58</v>
      </c>
      <c r="K27" s="49"/>
      <c r="L27" s="67">
        <v>475.2</v>
      </c>
      <c r="M27" s="68"/>
      <c r="N27" s="67"/>
      <c r="O27" s="68">
        <f t="shared" si="1"/>
        <v>2851.2</v>
      </c>
      <c r="Q27" s="96">
        <v>8.8000000000000007</v>
      </c>
      <c r="R27" s="97">
        <v>5.4</v>
      </c>
      <c r="S27" s="98">
        <v>291.60000000000002</v>
      </c>
      <c r="T27" s="99">
        <f t="shared" si="0"/>
        <v>1749.6000000000001</v>
      </c>
      <c r="U27" s="101">
        <f t="shared" si="2"/>
        <v>1101.5999999999997</v>
      </c>
      <c r="V27" s="102">
        <f t="shared" si="3"/>
        <v>0.3863636363636363</v>
      </c>
      <c r="W27" s="107">
        <v>4050</v>
      </c>
      <c r="X27" s="108">
        <f t="shared" si="4"/>
        <v>1198.8000000000002</v>
      </c>
    </row>
    <row r="28" spans="1:24" ht="14.25" customHeight="1" x14ac:dyDescent="0.35">
      <c r="A28" s="63">
        <v>6</v>
      </c>
      <c r="B28" s="59"/>
      <c r="C28" s="49" t="s">
        <v>149</v>
      </c>
      <c r="D28" s="49"/>
      <c r="E28" s="49"/>
      <c r="F28" s="49"/>
      <c r="G28" s="49"/>
      <c r="H28" s="49"/>
      <c r="I28" s="59">
        <v>1</v>
      </c>
      <c r="J28" s="60" t="s">
        <v>25</v>
      </c>
      <c r="K28" s="49"/>
      <c r="L28" s="67">
        <v>640</v>
      </c>
      <c r="M28" s="68"/>
      <c r="N28" s="67"/>
      <c r="O28" s="68">
        <f t="shared" si="1"/>
        <v>640</v>
      </c>
      <c r="Q28" s="96">
        <v>32</v>
      </c>
      <c r="R28" s="97">
        <v>16</v>
      </c>
      <c r="S28" s="98">
        <v>320</v>
      </c>
      <c r="T28" s="99">
        <f t="shared" si="0"/>
        <v>320</v>
      </c>
      <c r="U28" s="101">
        <f t="shared" si="2"/>
        <v>320</v>
      </c>
      <c r="V28" s="102">
        <f t="shared" si="3"/>
        <v>0.5</v>
      </c>
      <c r="W28" s="107">
        <v>740</v>
      </c>
      <c r="X28" s="108">
        <f t="shared" si="4"/>
        <v>100</v>
      </c>
    </row>
    <row r="29" spans="1:24" ht="14.25" customHeight="1" x14ac:dyDescent="0.35">
      <c r="A29" s="63">
        <v>7</v>
      </c>
      <c r="B29" s="59"/>
      <c r="C29" s="49" t="s">
        <v>150</v>
      </c>
      <c r="D29" s="49"/>
      <c r="E29" s="49"/>
      <c r="F29" s="49"/>
      <c r="G29" s="49"/>
      <c r="H29" s="49"/>
      <c r="I29" s="59">
        <v>3</v>
      </c>
      <c r="J29" s="60" t="s">
        <v>58</v>
      </c>
      <c r="K29" s="49"/>
      <c r="L29" s="67">
        <v>675</v>
      </c>
      <c r="M29" s="68"/>
      <c r="N29" s="67"/>
      <c r="O29" s="68">
        <f t="shared" si="1"/>
        <v>2025</v>
      </c>
      <c r="Q29" s="96">
        <v>2.7</v>
      </c>
      <c r="R29" s="97">
        <v>1.3</v>
      </c>
      <c r="S29" s="98">
        <v>390</v>
      </c>
      <c r="T29" s="99">
        <f>SUM(I29*S29)</f>
        <v>1170</v>
      </c>
      <c r="U29" s="101">
        <f>SUM(O29-T29)</f>
        <v>855</v>
      </c>
      <c r="V29" s="102">
        <f t="shared" si="3"/>
        <v>0.42222222222222222</v>
      </c>
      <c r="W29" s="107">
        <v>2625</v>
      </c>
      <c r="X29" s="108">
        <f t="shared" si="4"/>
        <v>600</v>
      </c>
    </row>
    <row r="30" spans="1:24" ht="14.25" customHeight="1" x14ac:dyDescent="0.35">
      <c r="A30" s="63">
        <v>8</v>
      </c>
      <c r="B30" s="59"/>
      <c r="C30" s="49" t="s">
        <v>151</v>
      </c>
      <c r="D30" s="49"/>
      <c r="E30" s="49"/>
      <c r="F30" s="49"/>
      <c r="G30" s="49"/>
      <c r="H30" s="49"/>
      <c r="I30" s="59">
        <v>4</v>
      </c>
      <c r="J30" s="60" t="s">
        <v>59</v>
      </c>
      <c r="K30" s="49"/>
      <c r="L30" s="67">
        <v>120</v>
      </c>
      <c r="M30" s="68"/>
      <c r="N30" s="67"/>
      <c r="O30" s="68">
        <f t="shared" si="1"/>
        <v>480</v>
      </c>
      <c r="Q30" s="96">
        <v>24</v>
      </c>
      <c r="R30" s="97">
        <v>19.5</v>
      </c>
      <c r="S30" s="98">
        <v>97.5</v>
      </c>
      <c r="T30" s="99">
        <f t="shared" si="0"/>
        <v>390</v>
      </c>
      <c r="U30" s="101">
        <f t="shared" si="2"/>
        <v>90</v>
      </c>
      <c r="V30" s="102">
        <f t="shared" si="3"/>
        <v>0.1875</v>
      </c>
      <c r="W30" s="107">
        <v>560</v>
      </c>
      <c r="X30" s="108">
        <f t="shared" si="4"/>
        <v>80</v>
      </c>
    </row>
    <row r="31" spans="1:24" ht="14.25" customHeight="1" x14ac:dyDescent="0.35">
      <c r="A31" s="63">
        <v>9</v>
      </c>
      <c r="B31" s="59"/>
      <c r="C31" s="49" t="s">
        <v>152</v>
      </c>
      <c r="D31" s="49"/>
      <c r="E31" s="49"/>
      <c r="F31" s="49"/>
      <c r="G31" s="49"/>
      <c r="H31" s="49"/>
      <c r="I31" s="59">
        <v>120</v>
      </c>
      <c r="J31" s="60" t="s">
        <v>153</v>
      </c>
      <c r="K31" s="49"/>
      <c r="L31" s="67">
        <v>2.5</v>
      </c>
      <c r="M31" s="68"/>
      <c r="N31" s="67"/>
      <c r="O31" s="68">
        <f t="shared" si="1"/>
        <v>300</v>
      </c>
      <c r="Q31" s="103">
        <v>2.5</v>
      </c>
      <c r="R31" s="97">
        <v>1.5</v>
      </c>
      <c r="S31" s="98">
        <v>1.5</v>
      </c>
      <c r="T31" s="99">
        <f t="shared" si="0"/>
        <v>180</v>
      </c>
      <c r="U31" s="101">
        <f t="shared" si="2"/>
        <v>120</v>
      </c>
      <c r="V31" s="102">
        <f t="shared" si="3"/>
        <v>0.4</v>
      </c>
      <c r="W31" s="107">
        <v>420</v>
      </c>
      <c r="X31" s="108">
        <f t="shared" si="4"/>
        <v>120</v>
      </c>
    </row>
    <row r="32" spans="1:24" ht="14.25" customHeight="1" x14ac:dyDescent="0.35">
      <c r="A32" s="63">
        <v>10</v>
      </c>
      <c r="B32" s="59"/>
      <c r="C32" s="49" t="s">
        <v>154</v>
      </c>
      <c r="D32" s="49"/>
      <c r="E32" s="49"/>
      <c r="F32" s="49"/>
      <c r="G32" s="49"/>
      <c r="H32" s="49"/>
      <c r="I32" s="59">
        <v>2</v>
      </c>
      <c r="J32" s="60" t="s">
        <v>153</v>
      </c>
      <c r="K32" s="49"/>
      <c r="L32" s="67">
        <v>68</v>
      </c>
      <c r="M32" s="68"/>
      <c r="N32" s="67"/>
      <c r="O32" s="68">
        <f t="shared" si="1"/>
        <v>136</v>
      </c>
      <c r="Q32" s="103">
        <v>68</v>
      </c>
      <c r="R32" s="97">
        <v>23.9</v>
      </c>
      <c r="S32" s="98">
        <v>23.9</v>
      </c>
      <c r="T32" s="99">
        <f t="shared" si="0"/>
        <v>47.8</v>
      </c>
      <c r="U32" s="101">
        <f t="shared" si="2"/>
        <v>88.2</v>
      </c>
      <c r="V32" s="102">
        <f t="shared" si="3"/>
        <v>0.64852941176470591</v>
      </c>
      <c r="W32" s="107">
        <v>136</v>
      </c>
      <c r="X32" s="108">
        <f t="shared" si="4"/>
        <v>0</v>
      </c>
    </row>
    <row r="33" spans="1:24" ht="14.25" customHeight="1" x14ac:dyDescent="0.35">
      <c r="A33" s="63">
        <v>11</v>
      </c>
      <c r="B33" s="59"/>
      <c r="C33" s="49" t="s">
        <v>155</v>
      </c>
      <c r="D33" s="49"/>
      <c r="E33" s="49"/>
      <c r="F33" s="49"/>
      <c r="G33" s="49"/>
      <c r="H33" s="49"/>
      <c r="I33" s="59">
        <v>2</v>
      </c>
      <c r="J33" s="60" t="s">
        <v>153</v>
      </c>
      <c r="K33" s="49"/>
      <c r="L33" s="67">
        <v>78</v>
      </c>
      <c r="M33" s="68"/>
      <c r="N33" s="67"/>
      <c r="O33" s="68">
        <f t="shared" si="1"/>
        <v>156</v>
      </c>
      <c r="Q33" s="103">
        <v>78</v>
      </c>
      <c r="R33" s="97"/>
      <c r="S33" s="98"/>
      <c r="T33" s="99">
        <f t="shared" si="0"/>
        <v>0</v>
      </c>
      <c r="U33" s="101">
        <f t="shared" si="2"/>
        <v>156</v>
      </c>
      <c r="V33" s="102">
        <f t="shared" si="3"/>
        <v>1</v>
      </c>
      <c r="W33" s="107">
        <v>156</v>
      </c>
      <c r="X33" s="108">
        <f t="shared" si="4"/>
        <v>0</v>
      </c>
    </row>
    <row r="34" spans="1:24" ht="14.25" customHeight="1" x14ac:dyDescent="0.35">
      <c r="A34" s="63">
        <v>12</v>
      </c>
      <c r="B34" s="59"/>
      <c r="C34" s="49" t="s">
        <v>156</v>
      </c>
      <c r="D34" s="49"/>
      <c r="E34" s="49"/>
      <c r="F34" s="49"/>
      <c r="G34" s="49"/>
      <c r="H34" s="49"/>
      <c r="I34" s="59">
        <v>1</v>
      </c>
      <c r="J34" s="60" t="s">
        <v>27</v>
      </c>
      <c r="K34" s="49"/>
      <c r="L34" s="67">
        <v>1222.5</v>
      </c>
      <c r="M34" s="68"/>
      <c r="N34" s="67"/>
      <c r="O34" s="68">
        <f t="shared" si="1"/>
        <v>1222.5</v>
      </c>
      <c r="Q34" s="103">
        <v>7.5</v>
      </c>
      <c r="R34" s="97">
        <v>5.5</v>
      </c>
      <c r="S34" s="98">
        <v>896.5</v>
      </c>
      <c r="T34" s="99">
        <f t="shared" si="0"/>
        <v>896.5</v>
      </c>
      <c r="U34" s="101">
        <f t="shared" si="2"/>
        <v>326</v>
      </c>
      <c r="V34" s="102">
        <f t="shared" si="3"/>
        <v>0.26666666666666666</v>
      </c>
      <c r="W34" s="107">
        <v>1613.7</v>
      </c>
      <c r="X34" s="108">
        <f t="shared" si="4"/>
        <v>391.20000000000005</v>
      </c>
    </row>
    <row r="35" spans="1:24" ht="14.25" customHeight="1" x14ac:dyDescent="0.35">
      <c r="A35" s="63">
        <v>13</v>
      </c>
      <c r="B35" s="59"/>
      <c r="C35" s="49" t="s">
        <v>157</v>
      </c>
      <c r="D35" s="49"/>
      <c r="E35" s="49"/>
      <c r="F35" s="49"/>
      <c r="G35" s="49"/>
      <c r="H35" s="49"/>
      <c r="I35" s="59"/>
      <c r="J35" s="60"/>
      <c r="K35" s="49"/>
      <c r="L35" s="67"/>
      <c r="M35" s="68"/>
      <c r="N35" s="67"/>
      <c r="O35" s="68">
        <v>1200</v>
      </c>
      <c r="Q35" s="104"/>
      <c r="R35" s="97"/>
      <c r="S35" s="98"/>
      <c r="T35" s="99"/>
      <c r="U35" s="101">
        <f t="shared" si="2"/>
        <v>1200</v>
      </c>
      <c r="V35" s="102">
        <f t="shared" si="3"/>
        <v>1</v>
      </c>
      <c r="W35" s="107">
        <v>1200</v>
      </c>
      <c r="X35" s="109">
        <v>1200</v>
      </c>
    </row>
    <row r="36" spans="1:24" ht="14.25" customHeight="1" x14ac:dyDescent="0.35">
      <c r="A36" s="58"/>
      <c r="B36" s="59"/>
      <c r="C36" s="49"/>
      <c r="D36" s="49"/>
      <c r="E36" s="49"/>
      <c r="F36" s="49"/>
      <c r="G36" s="49"/>
      <c r="H36" s="49"/>
      <c r="I36" s="59"/>
      <c r="J36" s="60"/>
      <c r="K36" s="49"/>
      <c r="L36" s="67"/>
      <c r="M36" s="68"/>
      <c r="N36" s="67"/>
      <c r="O36" s="68"/>
      <c r="Q36" s="104"/>
      <c r="R36" s="97"/>
      <c r="S36" s="98"/>
      <c r="T36" s="99"/>
      <c r="U36" s="101">
        <f t="shared" si="2"/>
        <v>0</v>
      </c>
      <c r="V36" s="102"/>
      <c r="W36" s="95"/>
      <c r="X36" s="95"/>
    </row>
    <row r="37" spans="1:24" ht="14.25" customHeight="1" x14ac:dyDescent="0.35">
      <c r="A37" s="58"/>
      <c r="B37" s="59"/>
      <c r="C37" s="49"/>
      <c r="D37" s="49"/>
      <c r="E37" s="49"/>
      <c r="F37" s="49"/>
      <c r="G37" s="49"/>
      <c r="H37" s="49"/>
      <c r="I37" s="59"/>
      <c r="J37" s="60"/>
      <c r="K37" s="49"/>
      <c r="L37" s="67"/>
      <c r="M37" s="68"/>
      <c r="N37" s="67"/>
      <c r="O37" s="68"/>
      <c r="Q37" s="110"/>
      <c r="R37" s="111"/>
      <c r="S37" s="112"/>
      <c r="T37" s="113"/>
      <c r="U37" s="114">
        <f t="shared" si="2"/>
        <v>0</v>
      </c>
      <c r="V37" s="115"/>
      <c r="W37" s="116"/>
    </row>
    <row r="38" spans="1:24" ht="14.25" customHeight="1" x14ac:dyDescent="0.35">
      <c r="A38" s="58"/>
      <c r="B38" s="59"/>
      <c r="C38" s="49"/>
      <c r="D38" s="49"/>
      <c r="E38" s="49"/>
      <c r="F38" s="49"/>
      <c r="G38" s="49"/>
      <c r="H38" s="49"/>
      <c r="I38" s="59"/>
      <c r="J38" s="60"/>
      <c r="K38" s="49"/>
      <c r="L38" s="67"/>
      <c r="M38" s="68"/>
      <c r="N38" s="67"/>
      <c r="O38" s="68"/>
      <c r="Q38" s="110"/>
      <c r="R38" s="111"/>
      <c r="S38" s="112"/>
      <c r="T38" s="113"/>
      <c r="U38" s="114">
        <f t="shared" si="2"/>
        <v>0</v>
      </c>
      <c r="V38" s="115"/>
      <c r="W38" s="116"/>
    </row>
    <row r="39" spans="1:24" ht="14.25" customHeight="1" x14ac:dyDescent="0.35">
      <c r="A39" s="58"/>
      <c r="B39" s="59"/>
      <c r="C39" s="49"/>
      <c r="D39" s="49"/>
      <c r="E39" s="49"/>
      <c r="F39" s="49"/>
      <c r="G39" s="49"/>
      <c r="H39" s="49"/>
      <c r="I39" s="59"/>
      <c r="J39" s="60"/>
      <c r="K39" s="49"/>
      <c r="L39" s="67"/>
      <c r="M39" s="68"/>
      <c r="N39" s="67"/>
      <c r="O39" s="68"/>
      <c r="Q39" s="110"/>
      <c r="R39" s="111"/>
      <c r="S39" s="112"/>
      <c r="T39" s="113"/>
      <c r="U39" s="114">
        <f t="shared" si="2"/>
        <v>0</v>
      </c>
      <c r="V39" s="115"/>
    </row>
    <row r="40" spans="1:24" ht="14.25" customHeight="1" x14ac:dyDescent="0.35">
      <c r="A40" s="58"/>
      <c r="B40" s="59"/>
      <c r="C40" s="49"/>
      <c r="D40" s="49"/>
      <c r="E40" s="49"/>
      <c r="F40" s="49"/>
      <c r="G40" s="49"/>
      <c r="H40" s="49"/>
      <c r="I40" s="59"/>
      <c r="J40" s="60"/>
      <c r="K40" s="49"/>
      <c r="L40" s="67"/>
      <c r="M40" s="68"/>
      <c r="N40" s="67"/>
      <c r="O40" s="68"/>
      <c r="Q40" s="110"/>
      <c r="R40" s="111"/>
      <c r="S40" s="112"/>
      <c r="T40" s="113"/>
      <c r="U40" s="114">
        <f t="shared" si="2"/>
        <v>0</v>
      </c>
      <c r="V40" s="115"/>
    </row>
    <row r="41" spans="1:24" ht="14.25" customHeight="1" x14ac:dyDescent="0.35">
      <c r="A41" s="58"/>
      <c r="B41" s="59"/>
      <c r="C41" s="49"/>
      <c r="D41" s="49"/>
      <c r="E41" s="49"/>
      <c r="F41" s="49"/>
      <c r="G41" s="49"/>
      <c r="H41" s="49"/>
      <c r="I41" s="59"/>
      <c r="J41" s="60"/>
      <c r="K41" s="49"/>
      <c r="L41" s="67"/>
      <c r="M41" s="68"/>
      <c r="N41" s="67"/>
      <c r="O41" s="68"/>
      <c r="Q41" s="49"/>
      <c r="R41" s="49"/>
    </row>
    <row r="42" spans="1:24" ht="14.25" customHeight="1" x14ac:dyDescent="0.35">
      <c r="A42" s="58"/>
      <c r="B42" s="59"/>
      <c r="C42" s="49"/>
      <c r="D42" s="49"/>
      <c r="E42" s="49"/>
      <c r="F42" s="49"/>
      <c r="G42" s="49"/>
      <c r="H42" s="49"/>
      <c r="I42" s="59"/>
      <c r="J42" s="60"/>
      <c r="K42" s="49"/>
      <c r="L42" s="67"/>
      <c r="M42" s="68"/>
      <c r="N42" s="67"/>
      <c r="O42" s="68"/>
      <c r="Q42" s="49"/>
      <c r="R42" s="49"/>
    </row>
    <row r="43" spans="1:24" ht="14.25" customHeight="1" x14ac:dyDescent="0.35">
      <c r="A43" s="58"/>
      <c r="B43" s="59"/>
      <c r="C43" s="49"/>
      <c r="D43" s="49"/>
      <c r="E43" s="49"/>
      <c r="F43" s="49"/>
      <c r="G43" s="49"/>
      <c r="H43" s="49"/>
      <c r="I43" s="59"/>
      <c r="J43" s="60"/>
      <c r="K43" s="49"/>
      <c r="L43" s="67"/>
      <c r="M43" s="68"/>
      <c r="N43" s="67"/>
      <c r="O43" s="68"/>
      <c r="Q43" s="49"/>
      <c r="R43" s="49"/>
    </row>
    <row r="44" spans="1:24" ht="14.25" customHeight="1" x14ac:dyDescent="0.35">
      <c r="A44" s="58"/>
      <c r="B44" s="59"/>
      <c r="C44" s="49"/>
      <c r="D44" s="49"/>
      <c r="E44" s="49"/>
      <c r="F44" s="49"/>
      <c r="G44" s="49"/>
      <c r="H44" s="49"/>
      <c r="I44" s="59"/>
      <c r="J44" s="60"/>
      <c r="K44" s="49"/>
      <c r="L44" s="67"/>
      <c r="M44" s="68"/>
      <c r="N44" s="67"/>
      <c r="O44" s="68"/>
      <c r="Q44" s="49"/>
      <c r="R44" s="49"/>
    </row>
    <row r="45" spans="1:24" ht="14.25" customHeight="1" x14ac:dyDescent="0.35">
      <c r="A45" s="58"/>
      <c r="B45" s="59"/>
      <c r="C45" s="49"/>
      <c r="D45" s="49"/>
      <c r="E45" s="49"/>
      <c r="F45" s="49"/>
      <c r="G45" s="49"/>
      <c r="H45" s="49"/>
      <c r="I45" s="59"/>
      <c r="J45" s="60"/>
      <c r="K45" s="49"/>
      <c r="L45" s="67"/>
      <c r="M45" s="68"/>
      <c r="N45" s="67"/>
      <c r="O45" s="68"/>
      <c r="Q45" s="49"/>
      <c r="R45" s="49"/>
    </row>
    <row r="46" spans="1:24" ht="14.25" customHeight="1" x14ac:dyDescent="0.35">
      <c r="A46" s="58"/>
      <c r="B46" s="59"/>
      <c r="C46" s="49"/>
      <c r="D46" s="49"/>
      <c r="E46" s="49"/>
      <c r="F46" s="49"/>
      <c r="G46" s="49"/>
      <c r="H46" s="49"/>
      <c r="I46" s="59"/>
      <c r="J46" s="60"/>
      <c r="K46" s="49"/>
      <c r="L46" s="67"/>
      <c r="M46" s="68"/>
      <c r="N46" s="67"/>
      <c r="O46" s="68"/>
    </row>
    <row r="47" spans="1:24" ht="14.25" customHeight="1" x14ac:dyDescent="0.35">
      <c r="A47" s="58"/>
      <c r="B47" s="59"/>
      <c r="C47" s="49"/>
      <c r="D47" s="49"/>
      <c r="E47" s="49"/>
      <c r="F47" s="49"/>
      <c r="G47" s="49"/>
      <c r="H47" s="49"/>
      <c r="I47" s="59"/>
      <c r="J47" s="60"/>
      <c r="K47" s="49"/>
      <c r="L47" s="67"/>
      <c r="M47" s="68"/>
      <c r="N47" s="67"/>
      <c r="O47" s="68"/>
    </row>
    <row r="48" spans="1:24" ht="14.25" customHeight="1" x14ac:dyDescent="0.35">
      <c r="A48" s="58"/>
      <c r="B48" s="59"/>
      <c r="C48" s="49"/>
      <c r="D48" s="49"/>
      <c r="E48" s="49"/>
      <c r="F48" s="49"/>
      <c r="G48" s="49"/>
      <c r="H48" s="49"/>
      <c r="I48" s="59"/>
      <c r="J48" s="60"/>
      <c r="K48" s="49"/>
      <c r="L48" s="67"/>
      <c r="M48" s="68"/>
      <c r="N48" s="67"/>
      <c r="O48" s="68"/>
    </row>
    <row r="49" spans="1:24" ht="14.25" customHeight="1" x14ac:dyDescent="0.35">
      <c r="A49" s="58"/>
      <c r="B49" s="59"/>
      <c r="C49" s="49"/>
      <c r="D49" s="49"/>
      <c r="E49" s="49"/>
      <c r="F49" s="49"/>
      <c r="G49" s="49"/>
      <c r="H49" s="49"/>
      <c r="I49" s="59"/>
      <c r="J49" s="60"/>
      <c r="K49" s="49"/>
      <c r="L49" s="67"/>
      <c r="M49" s="68"/>
      <c r="N49" s="67"/>
      <c r="O49" s="68"/>
    </row>
    <row r="50" spans="1:24" ht="14.25" customHeight="1" x14ac:dyDescent="0.35">
      <c r="A50" s="58"/>
      <c r="B50" s="59"/>
      <c r="C50" s="49"/>
      <c r="D50" s="49"/>
      <c r="E50" s="49"/>
      <c r="F50" s="49"/>
      <c r="G50" s="49"/>
      <c r="H50" s="49"/>
      <c r="I50" s="59"/>
      <c r="J50" s="60"/>
      <c r="K50" s="49"/>
      <c r="L50" s="67"/>
      <c r="M50" s="68"/>
      <c r="N50" s="67"/>
      <c r="O50" s="68"/>
    </row>
    <row r="51" spans="1:24" ht="14.25" customHeight="1" x14ac:dyDescent="0.35">
      <c r="A51" s="58"/>
      <c r="B51" s="59"/>
      <c r="C51" s="49"/>
      <c r="D51" s="49"/>
      <c r="E51" s="49"/>
      <c r="F51" s="49"/>
      <c r="G51" s="49"/>
      <c r="H51" s="49"/>
      <c r="I51" s="59"/>
      <c r="J51" s="60"/>
      <c r="K51" s="49"/>
      <c r="L51" s="67"/>
      <c r="M51" s="68"/>
      <c r="N51" s="67"/>
      <c r="O51" s="68"/>
    </row>
    <row r="52" spans="1:24" ht="14.25" customHeight="1" x14ac:dyDescent="0.35">
      <c r="A52" s="58"/>
      <c r="B52" s="59"/>
      <c r="C52" s="49"/>
      <c r="D52" s="49"/>
      <c r="E52" s="49"/>
      <c r="F52" s="49"/>
      <c r="G52" s="49"/>
      <c r="H52" s="49"/>
      <c r="I52" s="59"/>
      <c r="J52" s="60"/>
      <c r="K52" s="49"/>
      <c r="L52" s="67"/>
      <c r="M52" s="68"/>
      <c r="N52" s="67"/>
      <c r="O52" s="68"/>
    </row>
    <row r="53" spans="1:24" ht="14.25" customHeight="1" x14ac:dyDescent="0.35">
      <c r="A53" s="72"/>
      <c r="B53" s="73"/>
      <c r="C53" s="74"/>
      <c r="D53" s="74"/>
      <c r="E53" s="74"/>
      <c r="F53" s="74"/>
      <c r="G53" s="74"/>
      <c r="H53" s="74"/>
      <c r="I53" s="73"/>
      <c r="J53" s="75"/>
      <c r="K53" s="74"/>
      <c r="L53" s="76"/>
      <c r="M53" s="77"/>
      <c r="N53" s="76"/>
      <c r="O53" s="77"/>
    </row>
    <row r="54" spans="1:24" ht="14.25" customHeight="1" x14ac:dyDescent="0.35">
      <c r="A54" s="78" t="s">
        <v>28</v>
      </c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80" t="s">
        <v>29</v>
      </c>
      <c r="M54" s="80"/>
      <c r="N54" s="81"/>
      <c r="O54" s="82">
        <f>SUM(O23:O53)</f>
        <v>35702.699999999997</v>
      </c>
      <c r="T54" s="105">
        <f>SUM(T23:T52)</f>
        <v>25396.899999999998</v>
      </c>
      <c r="U54" s="117">
        <f>SUM(U23:U52)</f>
        <v>10305.799999999999</v>
      </c>
      <c r="V54" s="118">
        <f t="shared" ref="V54" si="5">SUM(U54/O54)</f>
        <v>0.28865604001938228</v>
      </c>
      <c r="W54" s="117">
        <f>SUM(W23:W52)</f>
        <v>45990.7</v>
      </c>
      <c r="X54" s="117">
        <f>SUM(X23:X52)</f>
        <v>11488</v>
      </c>
    </row>
    <row r="55" spans="1:24" ht="14.25" customHeight="1" x14ac:dyDescent="0.35">
      <c r="A55" s="49" t="s">
        <v>166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67"/>
      <c r="M55" s="67"/>
      <c r="N55" s="67"/>
      <c r="O55" s="67"/>
      <c r="U55" s="95">
        <f>SUM(O54-T54)</f>
        <v>10305.799999999999</v>
      </c>
    </row>
    <row r="56" spans="1:24" ht="14.25" customHeight="1" x14ac:dyDescent="0.3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67"/>
      <c r="M56" s="67"/>
      <c r="N56" s="67"/>
      <c r="O56" s="67"/>
    </row>
    <row r="57" spans="1:24" ht="14.25" customHeight="1" x14ac:dyDescent="0.35">
      <c r="A57" s="49" t="s">
        <v>30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67"/>
      <c r="M57" s="67"/>
      <c r="N57" s="67"/>
      <c r="O57" s="67"/>
    </row>
    <row r="58" spans="1:24" ht="14.25" customHeight="1" x14ac:dyDescent="0.35">
      <c r="A58" s="49" t="s">
        <v>31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67"/>
      <c r="M58" s="67"/>
      <c r="N58" s="67"/>
      <c r="O58" s="67"/>
    </row>
    <row r="59" spans="1:24" ht="14.25" customHeight="1" x14ac:dyDescent="0.35">
      <c r="A59" s="49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67"/>
      <c r="M59" s="67"/>
      <c r="N59" s="67"/>
      <c r="O59" s="67"/>
    </row>
    <row r="60" spans="1:24" ht="14.25" customHeight="1" x14ac:dyDescent="0.35">
      <c r="A60" s="49" t="s">
        <v>33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67"/>
      <c r="M60" s="67"/>
      <c r="N60" s="67"/>
      <c r="O60" s="67"/>
    </row>
    <row r="61" spans="1:24" ht="14.25" customHeight="1" x14ac:dyDescent="0.35">
      <c r="A61" s="49" t="s">
        <v>34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67"/>
      <c r="M61" s="67"/>
      <c r="N61" s="67"/>
      <c r="O61" s="67"/>
    </row>
    <row r="62" spans="1:24" ht="14.25" customHeight="1" x14ac:dyDescent="0.3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67"/>
      <c r="M62" s="67"/>
      <c r="N62" s="67"/>
      <c r="O62" s="67"/>
    </row>
    <row r="63" spans="1:24" ht="14.25" customHeight="1" x14ac:dyDescent="0.3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67"/>
      <c r="M63" s="67"/>
      <c r="N63" s="67"/>
      <c r="O63" s="67"/>
    </row>
    <row r="64" spans="1:24" ht="14.25" customHeight="1" x14ac:dyDescent="0.3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6"/>
      <c r="M64" s="76"/>
      <c r="N64" s="76"/>
      <c r="O64" s="76"/>
    </row>
    <row r="65" spans="1:15" ht="14.25" customHeight="1" x14ac:dyDescent="0.35">
      <c r="A65" s="49" t="s">
        <v>35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67"/>
      <c r="M65" s="67"/>
      <c r="N65" s="67"/>
      <c r="O65" s="67"/>
    </row>
    <row r="66" spans="1:15" ht="14.25" customHeight="1" x14ac:dyDescent="0.3">
      <c r="L66" s="83"/>
      <c r="M66" s="83"/>
      <c r="N66" s="83"/>
      <c r="O66" s="83"/>
    </row>
    <row r="67" spans="1:15" ht="14.25" customHeight="1" x14ac:dyDescent="0.3">
      <c r="L67" s="83"/>
      <c r="M67" s="83"/>
      <c r="N67" s="83"/>
      <c r="O67" s="83"/>
    </row>
    <row r="68" spans="1:15" ht="14.25" customHeight="1" x14ac:dyDescent="0.3">
      <c r="L68" s="83"/>
      <c r="M68" s="83"/>
      <c r="N68" s="83"/>
      <c r="O68" s="83"/>
    </row>
    <row r="69" spans="1:15" ht="14.25" customHeight="1" x14ac:dyDescent="0.3">
      <c r="L69" s="83"/>
      <c r="M69" s="83"/>
      <c r="N69" s="83"/>
      <c r="O69" s="83"/>
    </row>
    <row r="70" spans="1:15" ht="14.25" customHeight="1" x14ac:dyDescent="0.3">
      <c r="L70" s="83"/>
      <c r="M70" s="83"/>
      <c r="N70" s="83"/>
      <c r="O70" s="83"/>
    </row>
    <row r="71" spans="1:15" ht="14.25" customHeight="1" x14ac:dyDescent="0.3">
      <c r="L71" s="83"/>
      <c r="M71" s="83"/>
      <c r="N71" s="83"/>
      <c r="O71" s="83"/>
    </row>
    <row r="72" spans="1:15" ht="14.25" customHeight="1" x14ac:dyDescent="0.3">
      <c r="L72" s="83"/>
      <c r="M72" s="83"/>
      <c r="N72" s="83"/>
      <c r="O72" s="83"/>
    </row>
    <row r="73" spans="1:15" ht="14.25" customHeight="1" x14ac:dyDescent="0.3">
      <c r="L73" s="83"/>
      <c r="M73" s="83"/>
      <c r="N73" s="83"/>
      <c r="O73" s="83"/>
    </row>
    <row r="74" spans="1:15" ht="14.25" customHeight="1" x14ac:dyDescent="0.3">
      <c r="L74" s="83"/>
      <c r="M74" s="83"/>
      <c r="N74" s="83"/>
      <c r="O74" s="83"/>
    </row>
    <row r="75" spans="1:15" ht="14.25" customHeight="1" x14ac:dyDescent="0.3">
      <c r="L75" s="83"/>
      <c r="M75" s="83"/>
      <c r="N75" s="83"/>
      <c r="O75" s="83"/>
    </row>
    <row r="76" spans="1:15" ht="14.25" customHeight="1" x14ac:dyDescent="0.3">
      <c r="L76" s="83"/>
      <c r="M76" s="83"/>
      <c r="N76" s="83"/>
      <c r="O76" s="83"/>
    </row>
    <row r="77" spans="1:15" ht="14.25" customHeight="1" x14ac:dyDescent="0.3">
      <c r="L77" s="83"/>
      <c r="M77" s="83"/>
      <c r="N77" s="83"/>
      <c r="O77" s="83"/>
    </row>
    <row r="78" spans="1:15" ht="14.25" customHeight="1" x14ac:dyDescent="0.3">
      <c r="L78" s="83"/>
      <c r="M78" s="83"/>
      <c r="N78" s="83"/>
      <c r="O78" s="83"/>
    </row>
    <row r="79" spans="1:15" ht="14.25" customHeight="1" x14ac:dyDescent="0.3">
      <c r="L79" s="83"/>
      <c r="M79" s="83"/>
      <c r="N79" s="83"/>
      <c r="O79" s="83"/>
    </row>
    <row r="80" spans="1:15" ht="14.25" customHeight="1" x14ac:dyDescent="0.3">
      <c r="L80" s="83"/>
      <c r="M80" s="83"/>
      <c r="N80" s="83"/>
      <c r="O80" s="83"/>
    </row>
    <row r="81" spans="12:15" ht="14.25" customHeight="1" x14ac:dyDescent="0.3">
      <c r="L81" s="83"/>
      <c r="M81" s="83"/>
      <c r="N81" s="83"/>
      <c r="O81" s="83"/>
    </row>
    <row r="82" spans="12:15" ht="14.25" customHeight="1" x14ac:dyDescent="0.3">
      <c r="L82" s="83"/>
      <c r="M82" s="83"/>
      <c r="N82" s="83"/>
      <c r="O82" s="83"/>
    </row>
    <row r="83" spans="12:15" ht="14.25" customHeight="1" x14ac:dyDescent="0.3">
      <c r="L83" s="83"/>
      <c r="M83" s="83"/>
      <c r="N83" s="83"/>
      <c r="O83" s="83"/>
    </row>
    <row r="84" spans="12:15" ht="14.25" customHeight="1" x14ac:dyDescent="0.3">
      <c r="L84" s="83"/>
      <c r="M84" s="83"/>
      <c r="N84" s="83"/>
      <c r="O84" s="83"/>
    </row>
    <row r="85" spans="12:15" ht="14.25" customHeight="1" x14ac:dyDescent="0.3">
      <c r="L85" s="83"/>
      <c r="M85" s="83"/>
      <c r="N85" s="83"/>
      <c r="O85" s="83"/>
    </row>
    <row r="86" spans="12:15" ht="14.25" customHeight="1" x14ac:dyDescent="0.3">
      <c r="L86" s="83"/>
      <c r="M86" s="83"/>
      <c r="N86" s="83"/>
      <c r="O86" s="83"/>
    </row>
    <row r="87" spans="12:15" ht="14.25" customHeight="1" x14ac:dyDescent="0.3">
      <c r="L87" s="83"/>
      <c r="M87" s="83"/>
      <c r="N87" s="83"/>
      <c r="O87" s="83"/>
    </row>
    <row r="88" spans="12:15" ht="14.25" customHeight="1" x14ac:dyDescent="0.3">
      <c r="L88" s="83"/>
      <c r="M88" s="83"/>
      <c r="N88" s="83"/>
      <c r="O88" s="83"/>
    </row>
    <row r="89" spans="12:15" ht="14.25" customHeight="1" x14ac:dyDescent="0.3">
      <c r="L89" s="83"/>
      <c r="M89" s="83"/>
      <c r="N89" s="83"/>
      <c r="O89" s="83"/>
    </row>
    <row r="90" spans="12:15" ht="14.25" customHeight="1" x14ac:dyDescent="0.3">
      <c r="L90" s="83"/>
      <c r="M90" s="83"/>
      <c r="N90" s="83"/>
      <c r="O90" s="83"/>
    </row>
    <row r="91" spans="12:15" ht="14.25" customHeight="1" x14ac:dyDescent="0.3">
      <c r="L91" s="83"/>
      <c r="M91" s="83"/>
      <c r="N91" s="83"/>
      <c r="O91" s="83"/>
    </row>
    <row r="92" spans="12:15" ht="14.25" customHeight="1" x14ac:dyDescent="0.3">
      <c r="L92" s="83"/>
      <c r="M92" s="83"/>
      <c r="N92" s="83"/>
      <c r="O92" s="83"/>
    </row>
    <row r="93" spans="12:15" ht="14.25" customHeight="1" x14ac:dyDescent="0.3">
      <c r="L93" s="83"/>
      <c r="M93" s="83"/>
      <c r="N93" s="83"/>
      <c r="O93" s="83"/>
    </row>
    <row r="94" spans="12:15" ht="14.25" customHeight="1" x14ac:dyDescent="0.3">
      <c r="L94" s="83"/>
      <c r="M94" s="83"/>
      <c r="N94" s="83"/>
      <c r="O94" s="83"/>
    </row>
    <row r="95" spans="12:15" ht="14.25" customHeight="1" x14ac:dyDescent="0.3">
      <c r="L95" s="83"/>
      <c r="M95" s="83"/>
      <c r="N95" s="83"/>
      <c r="O95" s="83"/>
    </row>
    <row r="96" spans="12:15" ht="14.25" customHeight="1" x14ac:dyDescent="0.3">
      <c r="L96" s="83"/>
      <c r="M96" s="83"/>
      <c r="N96" s="83"/>
      <c r="O96" s="83"/>
    </row>
    <row r="97" spans="12:15" ht="14.25" customHeight="1" x14ac:dyDescent="0.3">
      <c r="L97" s="83"/>
      <c r="M97" s="83"/>
      <c r="N97" s="83"/>
      <c r="O97" s="83"/>
    </row>
    <row r="98" spans="12:15" ht="14.25" customHeight="1" x14ac:dyDescent="0.3">
      <c r="L98" s="83"/>
      <c r="M98" s="83"/>
      <c r="N98" s="83"/>
      <c r="O98" s="83"/>
    </row>
    <row r="99" spans="12:15" ht="14.25" customHeight="1" x14ac:dyDescent="0.3">
      <c r="L99" s="83"/>
      <c r="M99" s="83"/>
      <c r="N99" s="83"/>
      <c r="O99" s="83"/>
    </row>
    <row r="100" spans="12:15" ht="14.25" customHeight="1" x14ac:dyDescent="0.3">
      <c r="L100" s="83"/>
      <c r="M100" s="83"/>
      <c r="N100" s="83"/>
      <c r="O100" s="83"/>
    </row>
    <row r="101" spans="12:15" ht="14.25" customHeight="1" x14ac:dyDescent="0.3">
      <c r="L101" s="83"/>
      <c r="M101" s="83"/>
      <c r="N101" s="83"/>
      <c r="O101" s="83"/>
    </row>
    <row r="102" spans="12:15" ht="14.25" customHeight="1" x14ac:dyDescent="0.3">
      <c r="L102" s="83"/>
      <c r="M102" s="83"/>
      <c r="N102" s="83"/>
      <c r="O102" s="83"/>
    </row>
    <row r="103" spans="12:15" ht="14.25" customHeight="1" x14ac:dyDescent="0.3">
      <c r="L103" s="83"/>
      <c r="M103" s="83"/>
      <c r="N103" s="83"/>
      <c r="O103" s="83"/>
    </row>
    <row r="104" spans="12:15" ht="14.25" customHeight="1" x14ac:dyDescent="0.3">
      <c r="L104" s="83"/>
      <c r="M104" s="83"/>
      <c r="N104" s="83"/>
      <c r="O104" s="83"/>
    </row>
    <row r="105" spans="12:15" ht="14.25" customHeight="1" x14ac:dyDescent="0.3">
      <c r="L105" s="83"/>
      <c r="M105" s="83"/>
      <c r="N105" s="83"/>
      <c r="O105" s="83"/>
    </row>
    <row r="106" spans="12:15" ht="14.25" customHeight="1" x14ac:dyDescent="0.3">
      <c r="L106" s="83"/>
      <c r="M106" s="83"/>
      <c r="N106" s="83"/>
      <c r="O106" s="83"/>
    </row>
    <row r="107" spans="12:15" ht="14.25" customHeight="1" x14ac:dyDescent="0.3">
      <c r="L107" s="83"/>
      <c r="M107" s="83"/>
      <c r="N107" s="83"/>
      <c r="O107" s="83"/>
    </row>
    <row r="108" spans="12:15" ht="14.25" customHeight="1" x14ac:dyDescent="0.3">
      <c r="L108" s="83"/>
      <c r="M108" s="83"/>
      <c r="N108" s="83"/>
      <c r="O108" s="83"/>
    </row>
    <row r="109" spans="12:15" ht="14.25" customHeight="1" x14ac:dyDescent="0.3">
      <c r="L109" s="83"/>
      <c r="M109" s="83"/>
      <c r="N109" s="83"/>
      <c r="O109" s="83"/>
    </row>
    <row r="110" spans="12:15" ht="14.25" customHeight="1" x14ac:dyDescent="0.3">
      <c r="L110" s="83"/>
      <c r="M110" s="83"/>
      <c r="N110" s="83"/>
      <c r="O110" s="83"/>
    </row>
    <row r="111" spans="12:15" ht="14.25" customHeight="1" x14ac:dyDescent="0.3">
      <c r="L111" s="83"/>
      <c r="M111" s="83"/>
      <c r="N111" s="83"/>
      <c r="O111" s="83"/>
    </row>
    <row r="112" spans="12:15" ht="14.25" customHeight="1" x14ac:dyDescent="0.3">
      <c r="L112" s="83"/>
      <c r="M112" s="83"/>
      <c r="N112" s="83"/>
      <c r="O112" s="83"/>
    </row>
    <row r="113" spans="12:15" ht="14.25" customHeight="1" x14ac:dyDescent="0.3">
      <c r="L113" s="83"/>
      <c r="M113" s="83"/>
      <c r="N113" s="83"/>
      <c r="O113" s="83"/>
    </row>
    <row r="114" spans="12:15" ht="14.25" customHeight="1" x14ac:dyDescent="0.3">
      <c r="L114" s="83"/>
      <c r="M114" s="83"/>
      <c r="N114" s="83"/>
      <c r="O114" s="83"/>
    </row>
    <row r="115" spans="12:15" ht="14.25" customHeight="1" x14ac:dyDescent="0.3">
      <c r="L115" s="83"/>
      <c r="M115" s="83"/>
      <c r="N115" s="83"/>
      <c r="O115" s="83"/>
    </row>
    <row r="116" spans="12:15" ht="14.25" customHeight="1" x14ac:dyDescent="0.3">
      <c r="L116" s="83"/>
      <c r="M116" s="83"/>
      <c r="N116" s="83"/>
      <c r="O116" s="83"/>
    </row>
    <row r="117" spans="12:15" ht="14.25" customHeight="1" x14ac:dyDescent="0.3">
      <c r="L117" s="83"/>
      <c r="M117" s="83"/>
      <c r="N117" s="83"/>
      <c r="O117" s="83"/>
    </row>
    <row r="118" spans="12:15" ht="14.25" customHeight="1" x14ac:dyDescent="0.3">
      <c r="L118" s="83"/>
      <c r="M118" s="83"/>
      <c r="N118" s="83"/>
      <c r="O118" s="83"/>
    </row>
    <row r="119" spans="12:15" ht="14.25" customHeight="1" x14ac:dyDescent="0.3">
      <c r="L119" s="83"/>
      <c r="M119" s="83"/>
      <c r="N119" s="83"/>
      <c r="O119" s="83"/>
    </row>
    <row r="120" spans="12:15" ht="14.25" customHeight="1" x14ac:dyDescent="0.3">
      <c r="L120" s="83"/>
      <c r="M120" s="83"/>
      <c r="N120" s="83"/>
      <c r="O120" s="83"/>
    </row>
    <row r="121" spans="12:15" ht="14.25" customHeight="1" x14ac:dyDescent="0.3">
      <c r="L121" s="83"/>
      <c r="M121" s="83"/>
      <c r="N121" s="83"/>
      <c r="O121" s="83"/>
    </row>
    <row r="122" spans="12:15" ht="14.25" customHeight="1" x14ac:dyDescent="0.3">
      <c r="L122" s="83"/>
      <c r="M122" s="83"/>
      <c r="N122" s="83"/>
      <c r="O122" s="83"/>
    </row>
    <row r="123" spans="12:15" ht="14.25" customHeight="1" x14ac:dyDescent="0.3">
      <c r="L123" s="83"/>
      <c r="M123" s="83"/>
      <c r="N123" s="83"/>
      <c r="O123" s="83"/>
    </row>
    <row r="124" spans="12:15" ht="14.25" customHeight="1" x14ac:dyDescent="0.3">
      <c r="L124" s="83"/>
      <c r="M124" s="83"/>
      <c r="N124" s="83"/>
      <c r="O124" s="83"/>
    </row>
    <row r="125" spans="12:15" ht="14.25" customHeight="1" x14ac:dyDescent="0.3">
      <c r="L125" s="83"/>
      <c r="M125" s="83"/>
      <c r="N125" s="83"/>
      <c r="O125" s="83"/>
    </row>
    <row r="126" spans="12:15" ht="14.25" customHeight="1" x14ac:dyDescent="0.3">
      <c r="L126" s="83"/>
      <c r="M126" s="83"/>
      <c r="N126" s="83"/>
      <c r="O126" s="83"/>
    </row>
    <row r="127" spans="12:15" ht="14.25" customHeight="1" x14ac:dyDescent="0.3">
      <c r="L127" s="83"/>
      <c r="M127" s="83"/>
      <c r="N127" s="83"/>
      <c r="O127" s="83"/>
    </row>
    <row r="128" spans="12:15" ht="14.25" customHeight="1" x14ac:dyDescent="0.3">
      <c r="L128" s="83"/>
      <c r="M128" s="83"/>
      <c r="N128" s="83"/>
      <c r="O128" s="83"/>
    </row>
    <row r="129" spans="12:15" ht="14.25" customHeight="1" x14ac:dyDescent="0.3">
      <c r="L129" s="83"/>
      <c r="M129" s="83"/>
      <c r="N129" s="83"/>
      <c r="O129" s="83"/>
    </row>
    <row r="130" spans="12:15" ht="14.25" customHeight="1" x14ac:dyDescent="0.3">
      <c r="L130" s="83"/>
      <c r="M130" s="83"/>
      <c r="N130" s="83"/>
      <c r="O130" s="83"/>
    </row>
    <row r="131" spans="12:15" ht="14.25" customHeight="1" x14ac:dyDescent="0.3">
      <c r="L131" s="83"/>
      <c r="M131" s="83"/>
      <c r="N131" s="83"/>
      <c r="O131" s="83"/>
    </row>
    <row r="132" spans="12:15" ht="14.25" customHeight="1" x14ac:dyDescent="0.3">
      <c r="L132" s="83"/>
      <c r="M132" s="83"/>
      <c r="N132" s="83"/>
      <c r="O132" s="83"/>
    </row>
    <row r="133" spans="12:15" ht="14.25" customHeight="1" x14ac:dyDescent="0.3"/>
    <row r="134" spans="12:15" ht="14.25" customHeight="1" x14ac:dyDescent="0.3"/>
    <row r="135" spans="12:15" ht="14.25" customHeight="1" x14ac:dyDescent="0.3"/>
    <row r="136" spans="12:15" ht="14.25" customHeight="1" x14ac:dyDescent="0.3"/>
    <row r="137" spans="12:15" ht="14.25" customHeight="1" x14ac:dyDescent="0.3"/>
    <row r="138" spans="12:15" ht="14.25" customHeight="1" x14ac:dyDescent="0.3"/>
    <row r="139" spans="12:15" ht="14.25" customHeight="1" x14ac:dyDescent="0.3"/>
    <row r="140" spans="12:15" ht="14.25" customHeight="1" x14ac:dyDescent="0.3"/>
    <row r="141" spans="12:15" ht="14.25" customHeight="1" x14ac:dyDescent="0.3"/>
    <row r="142" spans="12:15" ht="14.25" customHeight="1" x14ac:dyDescent="0.3"/>
    <row r="143" spans="12:15" ht="14.25" customHeight="1" x14ac:dyDescent="0.3"/>
    <row r="144" spans="12:15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9:O9"/>
    <mergeCell ref="B21:H21"/>
    <mergeCell ref="I21:J21"/>
    <mergeCell ref="N21:O21"/>
  </mergeCells>
  <pageMargins left="0.78740157480314965" right="0.39370078740157483" top="0.39370078740157483" bottom="0.19685039370078741" header="0.39370078740157483" footer="0"/>
  <pageSetup scale="80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21</vt:i4>
      </vt:variant>
    </vt:vector>
  </HeadingPairs>
  <TitlesOfParts>
    <vt:vector size="47" baseType="lpstr">
      <vt:lpstr>PROInv1121</vt:lpstr>
      <vt:lpstr>PROInv200422 LLL</vt:lpstr>
      <vt:lpstr>PROInv170522 Megapower</vt:lpstr>
      <vt:lpstr>PROInv171022 IK</vt:lpstr>
      <vt:lpstr>PROInv150623 WSA</vt:lpstr>
      <vt:lpstr>PROInv140723 PMC</vt:lpstr>
      <vt:lpstr>Inv DEKS Resources_SF +5%</vt:lpstr>
      <vt:lpstr>Inv5xx76 DEKS Resources_SF</vt:lpstr>
      <vt:lpstr>Inv5xx76 DEKS actual to SF</vt:lpstr>
      <vt:lpstr>Inv SF PI071223 </vt:lpstr>
      <vt:lpstr>PROInv220124 PMC </vt:lpstr>
      <vt:lpstr>PROInv140524 Cash_Hafiz</vt:lpstr>
      <vt:lpstr>PROInv100724 TICE</vt:lpstr>
      <vt:lpstr>PROInv150724 Shikh Aziz</vt:lpstr>
      <vt:lpstr>PROInv120924 Vinz Yew Kok Wah</vt:lpstr>
      <vt:lpstr>PROInv101224 Bukit Antarabangsa</vt:lpstr>
      <vt:lpstr>PROInv131224 </vt:lpstr>
      <vt:lpstr>PROInv 241224 </vt:lpstr>
      <vt:lpstr>PROInv301224 Bukit Antarabangsa</vt:lpstr>
      <vt:lpstr>PROInv130125 PMC</vt:lpstr>
      <vt:lpstr>PROInv 230125 S&amp;J_Bank YMM</vt:lpstr>
      <vt:lpstr>PROInv 010325 PMC</vt:lpstr>
      <vt:lpstr>PROInv 100325 PMC</vt:lpstr>
      <vt:lpstr>PROInv 140325 Cash GK</vt:lpstr>
      <vt:lpstr>PROInv 260325 PMC</vt:lpstr>
      <vt:lpstr>PROInv 070425 PMC </vt:lpstr>
      <vt:lpstr>'Inv DEKS Resources_SF +5%'!Print_Area</vt:lpstr>
      <vt:lpstr>'Inv SF PI071223 '!Print_Area</vt:lpstr>
      <vt:lpstr>'Inv5xx76 DEKS actual to SF'!Print_Area</vt:lpstr>
      <vt:lpstr>'Inv5xx76 DEKS Resources_SF'!Print_Area</vt:lpstr>
      <vt:lpstr>'PROInv 010325 PMC'!Print_Area</vt:lpstr>
      <vt:lpstr>'PROInv 070425 PMC '!Print_Area</vt:lpstr>
      <vt:lpstr>'PROInv 100325 PMC'!Print_Area</vt:lpstr>
      <vt:lpstr>'PROInv 140325 Cash GK'!Print_Area</vt:lpstr>
      <vt:lpstr>'PROInv 230125 S&amp;J_Bank YMM'!Print_Area</vt:lpstr>
      <vt:lpstr>'PROInv 241224 '!Print_Area</vt:lpstr>
      <vt:lpstr>'PROInv 260325 PMC'!Print_Area</vt:lpstr>
      <vt:lpstr>'PROInv100724 TICE'!Print_Area</vt:lpstr>
      <vt:lpstr>'PROInv101224 Bukit Antarabangsa'!Print_Area</vt:lpstr>
      <vt:lpstr>'PROInv120924 Vinz Yew Kok Wah'!Print_Area</vt:lpstr>
      <vt:lpstr>'PROInv130125 PMC'!Print_Area</vt:lpstr>
      <vt:lpstr>'PROInv131224 '!Print_Area</vt:lpstr>
      <vt:lpstr>'PROInv140524 Cash_Hafiz'!Print_Area</vt:lpstr>
      <vt:lpstr>'PROInv140723 PMC'!Print_Area</vt:lpstr>
      <vt:lpstr>'PROInv150724 Shikh Aziz'!Print_Area</vt:lpstr>
      <vt:lpstr>'PROInv220124 PMC '!Print_Area</vt:lpstr>
      <vt:lpstr>'PROInv301224 Bukit Antarabangsa'!Print_Area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2025-04-07T04:32:02Z</cp:lastPrinted>
  <dcterms:created xsi:type="dcterms:W3CDTF">2021-11-08T03:47:56Z</dcterms:created>
  <dcterms:modified xsi:type="dcterms:W3CDTF">2025-04-07T17:15:57Z</dcterms:modified>
</cp:coreProperties>
</file>