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D3099BD2-D10C-4633-8D7B-0847854EC53F}" xr6:coauthVersionLast="47" xr6:coauthVersionMax="47" xr10:uidLastSave="{00000000-0000-0000-0000-000000000000}"/>
  <bookViews>
    <workbookView xWindow="-110" yWindow="-110" windowWidth="19420" windowHeight="10300" tabRatio="894" firstSheet="14" activeTab="22" xr2:uid="{AE5C16A9-7A98-4235-A8BF-6163CA1BFA08}"/>
  </bookViews>
  <sheets>
    <sheet name="SOA_SF 0622" sheetId="1" r:id="rId1"/>
    <sheet name="SOA_SF 0722" sheetId="2" r:id="rId2"/>
    <sheet name="SOA_SF 0822" sheetId="3" r:id="rId3"/>
    <sheet name="SOA_SF 0922" sheetId="4" r:id="rId4"/>
    <sheet name="SOA_SF 1222" sheetId="5" r:id="rId5"/>
    <sheet name="SOA_SF 0123" sheetId="7" r:id="rId6"/>
    <sheet name="SOA_SF 0223" sheetId="8" r:id="rId7"/>
    <sheet name="SOA_SF 0323" sheetId="9" r:id="rId8"/>
    <sheet name="SOA_SF 0423" sheetId="10" r:id="rId9"/>
    <sheet name="SOA_SF 0523" sheetId="11" r:id="rId10"/>
    <sheet name="SOA_SF 0623" sheetId="12" r:id="rId11"/>
    <sheet name="SOA_SF 0723" sheetId="13" r:id="rId12"/>
    <sheet name="SOA_SF 0823" sheetId="14" r:id="rId13"/>
    <sheet name="SOA_SF 0923" sheetId="15" r:id="rId14"/>
    <sheet name="SOA_SF 1223" sheetId="16" r:id="rId15"/>
    <sheet name="SOA_SF 0124" sheetId="17" r:id="rId16"/>
    <sheet name="SOA_SF 0324" sheetId="18" r:id="rId17"/>
    <sheet name="SOA_SF 0424" sheetId="19" r:id="rId18"/>
    <sheet name="SOA_SF 0724 " sheetId="21" r:id="rId19"/>
    <sheet name="SOA_SF 0924 " sheetId="22" r:id="rId20"/>
    <sheet name="SOA_SF 1024" sheetId="23" r:id="rId21"/>
    <sheet name="SOA_SF 0125" sheetId="24" r:id="rId22"/>
    <sheet name="SOA_SF 0325" sheetId="25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25" l="1"/>
  <c r="M60" i="25"/>
  <c r="J60" i="25"/>
  <c r="P22" i="25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M60" i="24"/>
  <c r="J60" i="24"/>
  <c r="P22" i="24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M60" i="23"/>
  <c r="J60" i="23"/>
  <c r="P60" i="23" s="1"/>
  <c r="P22" i="23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2" i="22"/>
  <c r="P51" i="22"/>
  <c r="P50" i="22"/>
  <c r="P60" i="25" l="1"/>
  <c r="P60" i="24"/>
  <c r="M60" i="22"/>
  <c r="J60" i="22"/>
  <c r="P22" i="22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M52" i="21"/>
  <c r="J52" i="21"/>
  <c r="P52" i="21" s="1"/>
  <c r="P22" i="2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M52" i="19"/>
  <c r="J52" i="19"/>
  <c r="P52" i="19" s="1"/>
  <c r="P22" i="19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M52" i="18"/>
  <c r="J52" i="18"/>
  <c r="P52" i="18" s="1"/>
  <c r="P22" i="18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M52" i="17"/>
  <c r="J52" i="17"/>
  <c r="P52" i="17" s="1"/>
  <c r="P22" i="17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60" i="22" l="1"/>
  <c r="P47" i="16"/>
  <c r="P48" i="16" s="1"/>
  <c r="P49" i="16" s="1"/>
  <c r="P42" i="16"/>
  <c r="P43" i="16" s="1"/>
  <c r="P44" i="16" s="1"/>
  <c r="P45" i="16" s="1"/>
  <c r="P46" i="16" s="1"/>
  <c r="M52" i="16" l="1"/>
  <c r="J52" i="16"/>
  <c r="P22" i="16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0" i="15"/>
  <c r="P41" i="15"/>
  <c r="P52" i="16" l="1"/>
  <c r="M52" i="15"/>
  <c r="J52" i="15"/>
  <c r="P22" i="15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52" i="14"/>
  <c r="M52" i="14"/>
  <c r="J52" i="14"/>
  <c r="P22" i="14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39" i="13"/>
  <c r="M52" i="13"/>
  <c r="J52" i="13"/>
  <c r="P22" i="13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8" i="12"/>
  <c r="M52" i="12"/>
  <c r="J52" i="12"/>
  <c r="P52" i="12" s="1"/>
  <c r="P22" i="12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M52" i="11"/>
  <c r="J52" i="11"/>
  <c r="P52" i="11" s="1"/>
  <c r="P22" i="1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6" i="10"/>
  <c r="P37" i="10" s="1"/>
  <c r="P52" i="15" l="1"/>
  <c r="P52" i="13"/>
  <c r="P34" i="10"/>
  <c r="P35" i="10" s="1"/>
  <c r="M52" i="10" l="1"/>
  <c r="J52" i="10"/>
  <c r="P22" i="10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2" i="9"/>
  <c r="P33" i="9" s="1"/>
  <c r="P52" i="10" l="1"/>
  <c r="M52" i="9"/>
  <c r="J52" i="9"/>
  <c r="P22" i="9"/>
  <c r="P23" i="9" s="1"/>
  <c r="P24" i="9" s="1"/>
  <c r="P25" i="9" s="1"/>
  <c r="P26" i="9" s="1"/>
  <c r="P27" i="9" s="1"/>
  <c r="P28" i="9" s="1"/>
  <c r="P29" i="9" s="1"/>
  <c r="P30" i="9" s="1"/>
  <c r="P31" i="9" s="1"/>
  <c r="P28" i="8"/>
  <c r="P29" i="8" s="1"/>
  <c r="P30" i="8" s="1"/>
  <c r="P31" i="8" s="1"/>
  <c r="P52" i="9" l="1"/>
  <c r="M52" i="8"/>
  <c r="J52" i="8"/>
  <c r="P23" i="8"/>
  <c r="P24" i="8" s="1"/>
  <c r="P25" i="8" s="1"/>
  <c r="P26" i="8" s="1"/>
  <c r="P27" i="8" s="1"/>
  <c r="P22" i="8"/>
  <c r="P22" i="7"/>
  <c r="J52" i="7"/>
  <c r="P52" i="8" l="1"/>
  <c r="M52" i="7" l="1"/>
  <c r="P52" i="7" s="1"/>
  <c r="P23" i="7"/>
  <c r="P24" i="7" s="1"/>
  <c r="P25" i="7" s="1"/>
  <c r="P26" i="7" s="1"/>
  <c r="P27" i="7" s="1"/>
  <c r="M52" i="5"/>
  <c r="J52" i="5"/>
  <c r="P52" i="5" s="1"/>
  <c r="P22" i="5" l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M52" i="4"/>
  <c r="J52" i="4"/>
  <c r="P22" i="4"/>
  <c r="P23" i="4" s="1"/>
  <c r="P24" i="4" s="1"/>
  <c r="P25" i="4" s="1"/>
  <c r="P26" i="4" s="1"/>
  <c r="P27" i="4" s="1"/>
  <c r="P28" i="4" s="1"/>
  <c r="P29" i="4" s="1"/>
  <c r="P30" i="4" s="1"/>
  <c r="M52" i="3"/>
  <c r="J52" i="3"/>
  <c r="P22" i="3"/>
  <c r="P23" i="3" s="1"/>
  <c r="P24" i="3" s="1"/>
  <c r="P25" i="3" s="1"/>
  <c r="M52" i="2"/>
  <c r="J52" i="2"/>
  <c r="P52" i="2" s="1"/>
  <c r="P22" i="2"/>
  <c r="P23" i="2" s="1"/>
  <c r="P24" i="2" s="1"/>
  <c r="P25" i="2" s="1"/>
  <c r="M52" i="1"/>
  <c r="J52" i="1"/>
  <c r="P52" i="3" l="1"/>
  <c r="P52" i="1"/>
  <c r="P22" i="1" l="1"/>
  <c r="P23" i="1" s="1"/>
  <c r="P24" i="1" s="1"/>
</calcChain>
</file>

<file path=xl/sharedStrings.xml><?xml version="1.0" encoding="utf-8"?>
<sst xmlns="http://schemas.openxmlformats.org/spreadsheetml/2006/main" count="2029" uniqueCount="106">
  <si>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</si>
  <si>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</si>
  <si>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</si>
  <si>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</si>
  <si>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</si>
  <si>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</si>
  <si>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</si>
  <si>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</si>
  <si>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</si>
  <si>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</si>
  <si>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</si>
  <si>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</si>
  <si>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</si>
  <si>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</si>
  <si>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</si>
  <si>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</si>
  <si>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</si>
  <si>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</si>
  <si>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</si>
  <si>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</si>
  <si>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</si>
  <si>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</si>
  <si>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</si>
  <si>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</si>
  <si>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</si>
  <si>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</si>
  <si>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</si>
  <si>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31-May-2022</t>
  </si>
  <si>
    <t>30-Jun-2022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</si>
  <si>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</si>
  <si>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</si>
  <si>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</si>
  <si>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</si>
  <si>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</si>
  <si>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</si>
  <si>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</si>
  <si>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30-Apr-2022</t>
  </si>
  <si>
    <t>Selangor Darul Ehsan</t>
  </si>
  <si>
    <t>SF Engineering Solution</t>
  </si>
  <si>
    <t>C00000022</t>
  </si>
  <si>
    <t>Lot 1032A, Lorong 4</t>
  </si>
  <si>
    <t>Kg Merbau Sempak</t>
  </si>
  <si>
    <t>47000 Sungai Buluh</t>
  </si>
  <si>
    <t>En Doal</t>
  </si>
  <si>
    <t>017-2003574</t>
  </si>
  <si>
    <t>INV00000262</t>
  </si>
  <si>
    <t>INV00000279</t>
  </si>
  <si>
    <t>INV00000283</t>
  </si>
  <si>
    <t>Bank Transfer</t>
  </si>
  <si>
    <t>Payment Inv 00000262(partial)</t>
  </si>
  <si>
    <t>INV00000334</t>
  </si>
  <si>
    <t>INV00000335</t>
  </si>
  <si>
    <t>Payment Inv 00000262(partial), 00000279(partial)</t>
  </si>
  <si>
    <t>Payment Inv 00000279(partial), 00000283(partial)</t>
  </si>
  <si>
    <t>Payment Inv 00000283(partial), 00000334(partial), 00000335(partial)</t>
  </si>
  <si>
    <t>30-Sept-2022</t>
  </si>
  <si>
    <t>31-Oct-2022</t>
  </si>
  <si>
    <t>INV00000385</t>
  </si>
  <si>
    <t>INV00000378</t>
  </si>
  <si>
    <t>INV00000363</t>
  </si>
  <si>
    <t>Payment Inv 00000363, 383</t>
  </si>
  <si>
    <t>INV00000391</t>
  </si>
  <si>
    <t>Balance b/f</t>
  </si>
  <si>
    <t>INV00000383</t>
  </si>
  <si>
    <t>30-Nov-2022</t>
  </si>
  <si>
    <t>31-Dec-2022</t>
  </si>
  <si>
    <t>INV00000408</t>
  </si>
  <si>
    <t>INV00000413</t>
  </si>
  <si>
    <t>INV00000420</t>
  </si>
  <si>
    <t>Payment Inv 00000378, 391</t>
  </si>
  <si>
    <t>Payment Inv 00000385(partial)</t>
  </si>
  <si>
    <t>Payment Inv 00000385(partial), 408, 413(partial)</t>
  </si>
  <si>
    <t>INV00000424</t>
  </si>
  <si>
    <t>INV00000428</t>
  </si>
  <si>
    <t>INV00000438</t>
  </si>
  <si>
    <t>8/2/2023</t>
  </si>
  <si>
    <t>9/2/2023</t>
  </si>
  <si>
    <t>16/2/2023</t>
  </si>
  <si>
    <t>28-Feb-2023</t>
  </si>
  <si>
    <t>31-Jan-2023</t>
  </si>
  <si>
    <t>Payment Inv 00000413(partial), 420, 424(partial)</t>
  </si>
  <si>
    <t>INV00000447</t>
  </si>
  <si>
    <t>31-Mar-2023</t>
  </si>
  <si>
    <t>8/4/2023</t>
  </si>
  <si>
    <t>INV00000478</t>
  </si>
  <si>
    <t>INV00000488</t>
  </si>
  <si>
    <t>Payment Inv 00000424(partial)</t>
  </si>
  <si>
    <t>INV00000495</t>
  </si>
  <si>
    <t>30-Apr-2023</t>
  </si>
  <si>
    <t>Payment Inv 00000424(partial), 428,438,447partial</t>
  </si>
  <si>
    <t>31-May-2023</t>
  </si>
  <si>
    <t>30-Jun-2023</t>
  </si>
  <si>
    <t>INV00000566</t>
  </si>
  <si>
    <t>31-Jul-2023</t>
  </si>
  <si>
    <t xml:space="preserve">Payment </t>
  </si>
  <si>
    <t>INV00000648</t>
  </si>
  <si>
    <t>30-Sept-2023</t>
  </si>
  <si>
    <t>14/10/2023</t>
  </si>
  <si>
    <t>INV00000668</t>
  </si>
  <si>
    <t>INV00000673</t>
  </si>
  <si>
    <t>INV00000678</t>
  </si>
  <si>
    <t>31-Oct-2023</t>
  </si>
  <si>
    <t>INV00000733</t>
  </si>
  <si>
    <t>INV00000734</t>
  </si>
  <si>
    <t>INV00000750</t>
  </si>
  <si>
    <t>31-Dec-2023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</si>
</sst>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6" fillId="0" borderId="0" xfId="0" applyFont="1" applyAlignment="1">
      <alignment horizontal="left"/>
    </xf>
    <xf numFmtId="43" fontId="5" fillId="0" borderId="0" xfId="1" applyFont="1"/>
    <xf numFmtId="43" fontId="5" fillId="0" borderId="0" xfId="1" applyFont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8" fillId="6" borderId="5" xfId="0" applyFont="1" applyFill="1" applyBorder="1"/>
    <xf numFmtId="0" fontId="5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43" fontId="5" fillId="0" borderId="7" xfId="1" applyFont="1" applyBorder="1"/>
    <xf numFmtId="43" fontId="5" fillId="0" borderId="8" xfId="1" applyFont="1" applyBorder="1"/>
    <xf numFmtId="14" fontId="6" fillId="0" borderId="7" xfId="0" applyNumberFormat="1" applyFont="1" applyBorder="1" applyAlignment="1">
      <alignment horizontal="center"/>
    </xf>
    <xf numFmtId="0" fontId="5" fillId="0" borderId="9" xfId="0" applyFont="1" applyBorder="1"/>
    <xf numFmtId="43" fontId="6" fillId="0" borderId="9" xfId="1" applyFont="1" applyBorder="1" applyAlignment="1">
      <alignment horizontal="right"/>
    </xf>
    <xf numFmtId="43" fontId="4" fillId="0" borderId="8" xfId="1" applyFont="1" applyBorder="1"/>
    <xf numFmtId="43" fontId="5" fillId="0" borderId="0" xfId="1" applyFont="1" applyBorder="1"/>
    <xf numFmtId="43" fontId="5" fillId="0" borderId="0" xfId="1" applyFont="1" applyBorder="1" applyAlignment="1">
      <alignment horizontal="right"/>
    </xf>
    <xf numFmtId="0" fontId="5" fillId="0" borderId="0" xfId="0" applyFont="1" applyAlignment="1">
      <alignment horizontal="left"/>
    </xf>
    <xf numFmtId="14" fontId="5" fillId="0" borderId="6" xfId="0" applyNumberFormat="1" applyFont="1" applyBorder="1" applyAlignment="1">
      <alignment horizontal="center"/>
    </xf>
    <xf numFmtId="43" fontId="5" fillId="0" borderId="9" xfId="1" applyFont="1" applyBorder="1"/>
    <xf numFmtId="14" fontId="2" fillId="0" borderId="7" xfId="0" applyNumberFormat="1" applyFont="1" applyBorder="1" applyAlignment="1">
      <alignment horizontal="center"/>
    </xf>
    <xf numFmtId="4" fontId="5" fillId="0" borderId="9" xfId="0" applyNumberFormat="1" applyFont="1" applyBorder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43" fontId="5" fillId="0" borderId="12" xfId="1" applyFont="1" applyBorder="1"/>
    <xf numFmtId="43" fontId="5" fillId="0" borderId="13" xfId="1" applyFont="1" applyBorder="1"/>
    <xf numFmtId="43" fontId="5" fillId="0" borderId="14" xfId="1" applyFont="1" applyBorder="1"/>
    <xf numFmtId="0" fontId="5" fillId="2" borderId="15" xfId="0" applyFont="1" applyFill="1" applyBorder="1"/>
    <xf numFmtId="0" fontId="5" fillId="2" borderId="16" xfId="0" applyFont="1" applyFill="1" applyBorder="1"/>
    <xf numFmtId="43" fontId="9" fillId="2" borderId="16" xfId="0" applyNumberFormat="1" applyFont="1" applyFill="1" applyBorder="1"/>
    <xf numFmtId="0" fontId="5" fillId="7" borderId="16" xfId="0" applyFont="1" applyFill="1" applyBorder="1"/>
    <xf numFmtId="43" fontId="5" fillId="2" borderId="17" xfId="1" applyFont="1" applyFill="1" applyBorder="1"/>
    <xf numFmtId="0" fontId="5" fillId="0" borderId="0" xfId="0" quotePrefix="1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12" fillId="0" borderId="0" xfId="0" applyFont="1"/>
    <xf numFmtId="0" fontId="0" fillId="0" borderId="10" xfId="0" applyBorder="1"/>
    <xf numFmtId="43" fontId="10" fillId="0" borderId="7" xfId="1" applyFont="1" applyBorder="1"/>
    <xf numFmtId="43" fontId="10" fillId="0" borderId="8" xfId="1" applyFont="1" applyBorder="1"/>
    <xf numFmtId="43" fontId="10" fillId="0" borderId="0" xfId="1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5" fillId="3" borderId="18" xfId="1" quotePrefix="1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15" fontId="5" fillId="3" borderId="18" xfId="0" quotePrefix="1" applyNumberFormat="1" applyFont="1" applyFill="1" applyBorder="1" applyAlignment="1">
      <alignment horizontal="center"/>
    </xf>
    <xf numFmtId="164" fontId="5" fillId="3" borderId="19" xfId="1" quotePrefix="1" applyNumberFormat="1" applyFont="1" applyFill="1" applyBorder="1" applyAlignment="1">
      <alignment horizontal="center"/>
    </xf>
    <xf numFmtId="164" fontId="5" fillId="3" borderId="20" xfId="1" quotePrefix="1" applyNumberFormat="1" applyFont="1" applyFill="1" applyBorder="1" applyAlignment="1">
      <alignment horizontal="center"/>
    </xf>
    <xf numFmtId="164" fontId="5" fillId="3" borderId="21" xfId="1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3" borderId="4" xfId="0" applyFont="1" applyFill="1" applyBorder="1"/>
    <xf numFmtId="0" fontId="5" fillId="2" borderId="5" xfId="0" applyFont="1" applyFill="1" applyBorder="1" applyAlignment="1">
      <alignment horizontal="center"/>
    </xf>
    <xf numFmtId="0" fontId="8" fillId="0" borderId="4" xfId="0" applyFont="1" applyBorder="1"/>
    <xf numFmtId="0" fontId="10" fillId="0" borderId="0" xfId="0" applyFont="1" applyAlignment="1">
      <alignment horizontal="center"/>
    </xf>
    <xf numFmtId="15" fontId="5" fillId="3" borderId="19" xfId="0" quotePrefix="1" applyNumberFormat="1" applyFont="1" applyFill="1" applyBorder="1" applyAlignment="1">
      <alignment horizontal="center"/>
    </xf>
    <xf numFmtId="15" fontId="5" fillId="3" borderId="21" xfId="0" quotePrefix="1" applyNumberFormat="1" applyFont="1" applyFill="1" applyBorder="1" applyAlignment="1">
      <alignment horizontal="center"/>
    </xf>
    <xf numFmtId="15" fontId="5" fillId="3" borderId="20" xfId="0" quotePrefix="1" applyNumberFormat="1" applyFont="1" applyFill="1" applyBorder="1" applyAlignment="1">
      <alignment horizontal="center"/>
    </xf>
    <xf numFmtId="164" fontId="5" fillId="0" borderId="22" xfId="1" quotePrefix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  <xf numFmtId="15" fontId="5" fillId="0" borderId="22" xfId="0" quotePrefix="1" applyNumberFormat="1" applyFont="1" applyBorder="1" applyAlignment="1">
      <alignment horizontal="center"/>
    </xf>
    <xf numFmtId="15" fontId="5" fillId="0" borderId="9" xfId="0" quotePrefix="1" applyNumberFormat="1" applyFont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5" fontId="5" fillId="0" borderId="0" xfId="0" quotePrefix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3A70436-464D-4A80-9AC0-8BDFE2BB6B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81383F4-B3D1-4553-BAB7-E2F739F7A5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23FA195-AC9F-4209-9EF4-7200F0E3C4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F922BD6-9E40-4F00-865E-D03999F355D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D6551C8-5A15-409A-8D79-3BDCE108C8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D886D93-A42A-419B-A54F-F85117044C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E31D582-B30E-4478-B163-1E1951B2A8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D5107BB-68AA-42DB-8C58-3B51B9818FC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97BFBE9-83AC-47C8-B4AE-C4A14DE376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82A65FC-981E-42AA-B557-0E9CB6A89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83DDCED-E18C-45A1-A511-8C1C2503D5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BB36A05-8EFC-42EC-B1C8-7679795F82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F249095-4395-4197-BCD2-2EB3179BB7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29EBBE7-A53B-41F0-8D4E-019329921E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5ACB565-4203-442C-B7E8-A42BE581F67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C568D81-839A-44CC-B006-3EED9B0926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3A4820-C7C2-42C5-B3FA-B439830058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9931294-BD75-4359-B73C-8D483E025B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1044160-7131-428A-B9DE-B4C7B43E66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47ED86-7046-42E2-89AA-D75CF02D8B2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4A610D-83F4-4216-9E76-5040AC20653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6F8A7A1-554B-4D62-802A-FA64FB7F34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2FBE9E4-7E9B-430C-8354-D659C93E61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12C1-DF62-40DA-834B-1FC80EDBE141}">
  <sheetPr>
    <pageSetUpPr fitToPage="1"/>
  </sheetPr>
  <dimension ref="A1:R1002"/>
  <sheetViews>
    <sheetView topLeftCell="A3" zoomScaleNormal="100" workbookViewId="0">
      <selection activeCell="A25" sqref="A2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44742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8541.9</v>
      </c>
      <c r="K52" s="43"/>
      <c r="L52" s="43"/>
      <c r="M52" s="44">
        <f>SUM(M22:M51)</f>
        <v>0</v>
      </c>
      <c r="N52" s="43"/>
      <c r="O52" s="45"/>
      <c r="P52" s="46">
        <f>J52-M52</f>
        <v>8541.9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36</v>
      </c>
      <c r="E55" s="62"/>
      <c r="F55" s="62"/>
      <c r="G55" s="62" t="s">
        <v>27</v>
      </c>
      <c r="H55" s="62"/>
      <c r="I55" s="62" t="s">
        <v>28</v>
      </c>
      <c r="J55" s="62"/>
      <c r="K55" s="62" t="s">
        <v>29</v>
      </c>
      <c r="L55" s="62"/>
      <c r="M55" s="62"/>
      <c r="N55" s="62" t="s">
        <v>30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4317.8999999999996</v>
      </c>
      <c r="H56" s="60"/>
      <c r="I56" s="60">
        <v>4224</v>
      </c>
      <c r="J56" s="60"/>
      <c r="K56" s="63">
        <v>0</v>
      </c>
      <c r="L56" s="64"/>
      <c r="M56" s="65"/>
      <c r="N56" s="60">
        <v>0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1227-DE95-474E-BE34-081AB35D3F74}">
  <sheetPr>
    <pageSetUpPr fitToPage="1"/>
  </sheetPr>
  <dimension ref="A1:R1002"/>
  <sheetViews>
    <sheetView topLeftCell="A11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7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29281.9</v>
      </c>
      <c r="K52" s="43"/>
      <c r="L52" s="43"/>
      <c r="M52" s="44">
        <f>SUM(M22:M51)</f>
        <v>22164.7</v>
      </c>
      <c r="N52" s="43"/>
      <c r="O52" s="45"/>
      <c r="P52" s="46">
        <f>SUM(J52-M52)</f>
        <v>7117.2000000000007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65</v>
      </c>
      <c r="E55" s="62"/>
      <c r="F55" s="62"/>
      <c r="G55" s="62" t="s">
        <v>79</v>
      </c>
      <c r="H55" s="62"/>
      <c r="I55" s="62" t="s">
        <v>78</v>
      </c>
      <c r="J55" s="62"/>
      <c r="K55" s="62" t="s">
        <v>82</v>
      </c>
      <c r="L55" s="62"/>
      <c r="M55" s="62"/>
      <c r="N55" s="62" t="s">
        <v>88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0</v>
      </c>
      <c r="H56" s="60"/>
      <c r="I56" s="60">
        <v>554</v>
      </c>
      <c r="J56" s="60"/>
      <c r="K56" s="63">
        <v>1936</v>
      </c>
      <c r="L56" s="64"/>
      <c r="M56" s="65"/>
      <c r="N56" s="60">
        <v>4627.2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561C-E41A-4C68-BC6C-32B3B6ECEFDD}">
  <sheetPr>
    <pageSetUpPr fitToPage="1"/>
  </sheetPr>
  <dimension ref="A1:R1002"/>
  <sheetViews>
    <sheetView topLeftCell="A8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8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29281.9</v>
      </c>
      <c r="K52" s="43"/>
      <c r="L52" s="43"/>
      <c r="M52" s="44">
        <f>SUM(M22:M51)</f>
        <v>23664.7</v>
      </c>
      <c r="N52" s="43"/>
      <c r="O52" s="45"/>
      <c r="P52" s="46">
        <f>SUM(J52-M52)</f>
        <v>5617.2000000000007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82</v>
      </c>
      <c r="E55" s="62"/>
      <c r="F55" s="62"/>
      <c r="G55" s="62" t="s">
        <v>88</v>
      </c>
      <c r="H55" s="62"/>
      <c r="I55" s="62" t="s">
        <v>90</v>
      </c>
      <c r="J55" s="62"/>
      <c r="K55" s="62" t="s">
        <v>91</v>
      </c>
      <c r="L55" s="62"/>
      <c r="M55" s="62"/>
      <c r="N55" s="82"/>
      <c r="O55" s="82"/>
      <c r="P55" s="83"/>
    </row>
    <row r="56" spans="1:16" ht="14.25" customHeight="1" x14ac:dyDescent="0.35">
      <c r="A56" s="61" t="s">
        <v>31</v>
      </c>
      <c r="B56" s="61"/>
      <c r="C56" s="61"/>
      <c r="D56" s="60">
        <v>990</v>
      </c>
      <c r="E56" s="60"/>
      <c r="F56" s="60"/>
      <c r="G56" s="60">
        <v>4627.2</v>
      </c>
      <c r="H56" s="60"/>
      <c r="I56" s="60">
        <v>0</v>
      </c>
      <c r="J56" s="60"/>
      <c r="K56" s="63">
        <v>0</v>
      </c>
      <c r="L56" s="64"/>
      <c r="M56" s="65"/>
      <c r="N56" s="80"/>
      <c r="O56" s="80"/>
      <c r="P56" s="8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4919-69F8-405D-B586-56543C50CA73}">
  <sheetPr>
    <pageSetUpPr fitToPage="1"/>
  </sheetPr>
  <dimension ref="A1:R1002"/>
  <sheetViews>
    <sheetView topLeftCell="A14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29381.9</v>
      </c>
      <c r="K52" s="43"/>
      <c r="L52" s="43"/>
      <c r="M52" s="44">
        <f>SUM(M22:M51)</f>
        <v>23664.7</v>
      </c>
      <c r="N52" s="43"/>
      <c r="O52" s="45"/>
      <c r="P52" s="46">
        <f>SUM(J52-M52)</f>
        <v>5717.2000000000007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82</v>
      </c>
      <c r="E55" s="62"/>
      <c r="F55" s="62"/>
      <c r="G55" s="62" t="s">
        <v>88</v>
      </c>
      <c r="H55" s="62"/>
      <c r="I55" s="62" t="s">
        <v>90</v>
      </c>
      <c r="J55" s="62"/>
      <c r="K55" s="62" t="s">
        <v>91</v>
      </c>
      <c r="L55" s="62"/>
      <c r="M55" s="62"/>
      <c r="N55" s="62" t="s">
        <v>93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990</v>
      </c>
      <c r="E56" s="60"/>
      <c r="F56" s="60"/>
      <c r="G56" s="60">
        <v>4627.2</v>
      </c>
      <c r="H56" s="60"/>
      <c r="I56" s="60">
        <v>0</v>
      </c>
      <c r="J56" s="60"/>
      <c r="K56" s="63">
        <v>0</v>
      </c>
      <c r="L56" s="64"/>
      <c r="M56" s="65"/>
      <c r="N56" s="60">
        <v>100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EB1D-8462-43D9-B74A-6BFA5E3AA357}">
  <sheetPr>
    <pageSetUpPr fitToPage="1"/>
  </sheetPr>
  <dimension ref="A1:R1002"/>
  <sheetViews>
    <sheetView topLeftCell="A14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29381.9</v>
      </c>
      <c r="K52" s="43"/>
      <c r="L52" s="43"/>
      <c r="M52" s="44">
        <f>SUM(M22:M51)</f>
        <v>23664.7</v>
      </c>
      <c r="N52" s="43"/>
      <c r="O52" s="45"/>
      <c r="P52" s="46">
        <f>SUM(J52-M52)</f>
        <v>5717.2000000000007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82</v>
      </c>
      <c r="E55" s="62"/>
      <c r="F55" s="62"/>
      <c r="G55" s="62" t="s">
        <v>88</v>
      </c>
      <c r="H55" s="62"/>
      <c r="I55" s="62" t="s">
        <v>90</v>
      </c>
      <c r="J55" s="62"/>
      <c r="K55" s="62" t="s">
        <v>91</v>
      </c>
      <c r="L55" s="62"/>
      <c r="M55" s="62"/>
      <c r="N55" s="62" t="s">
        <v>93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990</v>
      </c>
      <c r="E56" s="60"/>
      <c r="F56" s="60"/>
      <c r="G56" s="60">
        <v>4627.2</v>
      </c>
      <c r="H56" s="60"/>
      <c r="I56" s="60">
        <v>0</v>
      </c>
      <c r="J56" s="60"/>
      <c r="K56" s="63">
        <v>0</v>
      </c>
      <c r="L56" s="64"/>
      <c r="M56" s="65"/>
      <c r="N56" s="60">
        <v>100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296E-7DC3-49E1-B88F-D73CA3160152}">
  <sheetPr>
    <pageSetUpPr fitToPage="1"/>
  </sheetPr>
  <dimension ref="A1:R1002"/>
  <sheetViews>
    <sheetView topLeftCell="A13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41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36080.9</v>
      </c>
      <c r="K52" s="43"/>
      <c r="L52" s="43"/>
      <c r="M52" s="44">
        <f>SUM(M22:M51)</f>
        <v>28664.7</v>
      </c>
      <c r="N52" s="43"/>
      <c r="O52" s="45"/>
      <c r="P52" s="46">
        <f>SUM(J52-M52)</f>
        <v>7416.2000000000007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88</v>
      </c>
      <c r="E55" s="62"/>
      <c r="F55" s="62"/>
      <c r="G55" s="62" t="s">
        <v>93</v>
      </c>
      <c r="H55" s="62"/>
      <c r="I55" s="62" t="s">
        <v>96</v>
      </c>
      <c r="J55" s="62"/>
      <c r="K55" s="85"/>
      <c r="L55" s="85"/>
      <c r="M55" s="85"/>
      <c r="N55" s="85"/>
      <c r="O55" s="85"/>
      <c r="P55" s="85"/>
    </row>
    <row r="56" spans="1:16" ht="14.25" customHeight="1" x14ac:dyDescent="0.35">
      <c r="A56" s="61" t="s">
        <v>31</v>
      </c>
      <c r="B56" s="61"/>
      <c r="C56" s="61"/>
      <c r="D56" s="60">
        <v>617.20000000000005</v>
      </c>
      <c r="E56" s="60"/>
      <c r="F56" s="60"/>
      <c r="G56" s="60">
        <v>100</v>
      </c>
      <c r="H56" s="60"/>
      <c r="I56" s="60">
        <v>6699</v>
      </c>
      <c r="J56" s="60"/>
      <c r="K56" s="84"/>
      <c r="L56" s="84"/>
      <c r="M56" s="84"/>
      <c r="N56" s="84"/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46DC-06CD-490C-B39E-4C9C90ADB7A9}">
  <sheetPr>
    <pageSetUpPr fitToPage="1"/>
  </sheetPr>
  <dimension ref="A1:R1002"/>
  <sheetViews>
    <sheetView topLeftCell="A16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45291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4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6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6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7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6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6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6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19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51248.9</v>
      </c>
      <c r="K52" s="43"/>
      <c r="L52" s="43"/>
      <c r="M52" s="44">
        <f>SUM(M22:M51)</f>
        <v>37464.699999999997</v>
      </c>
      <c r="N52" s="43"/>
      <c r="O52" s="45"/>
      <c r="P52" s="46">
        <f>SUM(J52-M52)</f>
        <v>13784.200000000004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96</v>
      </c>
      <c r="E55" s="62"/>
      <c r="F55" s="62"/>
      <c r="G55" s="77" t="s">
        <v>101</v>
      </c>
      <c r="H55" s="78"/>
      <c r="I55" s="62" t="s">
        <v>105</v>
      </c>
      <c r="J55" s="62"/>
      <c r="K55" s="83"/>
      <c r="L55" s="85"/>
      <c r="M55" s="85"/>
      <c r="N55" s="85"/>
      <c r="O55" s="85"/>
      <c r="P55" s="85"/>
    </row>
    <row r="56" spans="1:16" ht="14.25" customHeight="1" x14ac:dyDescent="0.35">
      <c r="A56" s="61" t="s">
        <v>31</v>
      </c>
      <c r="B56" s="61"/>
      <c r="C56" s="61"/>
      <c r="D56" s="60">
        <v>3316.2</v>
      </c>
      <c r="E56" s="60"/>
      <c r="F56" s="60"/>
      <c r="G56" s="60">
        <v>6150</v>
      </c>
      <c r="H56" s="60"/>
      <c r="I56" s="60">
        <v>4318</v>
      </c>
      <c r="J56" s="60"/>
      <c r="K56" s="81"/>
      <c r="L56" s="84"/>
      <c r="M56" s="84"/>
      <c r="N56" s="84"/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1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AF11-4B5B-43F6-A67E-03EC492FEB31}">
  <sheetPr>
    <pageSetUpPr fitToPage="1"/>
  </sheetPr>
  <dimension ref="A1:R1002"/>
  <sheetViews>
    <sheetView topLeftCell="A17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45322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4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6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6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7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6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6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6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94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51248.9</v>
      </c>
      <c r="K52" s="43"/>
      <c r="L52" s="43"/>
      <c r="M52" s="44">
        <f>SUM(M22:M51)</f>
        <v>37464.699999999997</v>
      </c>
      <c r="N52" s="43"/>
      <c r="O52" s="45"/>
      <c r="P52" s="46">
        <f>SUM(J52-M52)</f>
        <v>13784.200000000004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96</v>
      </c>
      <c r="E55" s="62"/>
      <c r="F55" s="62"/>
      <c r="G55" s="77" t="s">
        <v>101</v>
      </c>
      <c r="H55" s="78"/>
      <c r="I55" s="62" t="s">
        <v>105</v>
      </c>
      <c r="J55" s="62"/>
      <c r="K55" s="83"/>
      <c r="L55" s="85"/>
      <c r="M55" s="85"/>
      <c r="N55" s="85"/>
      <c r="O55" s="85"/>
      <c r="P55" s="85"/>
    </row>
    <row r="56" spans="1:16" ht="14.25" customHeight="1" x14ac:dyDescent="0.35">
      <c r="A56" s="61" t="s">
        <v>31</v>
      </c>
      <c r="B56" s="61"/>
      <c r="C56" s="61"/>
      <c r="D56" s="60">
        <v>3316.2</v>
      </c>
      <c r="E56" s="60"/>
      <c r="F56" s="60"/>
      <c r="G56" s="60">
        <v>6150</v>
      </c>
      <c r="H56" s="60"/>
      <c r="I56" s="60">
        <v>4318</v>
      </c>
      <c r="J56" s="60"/>
      <c r="K56" s="81"/>
      <c r="L56" s="84"/>
      <c r="M56" s="84"/>
      <c r="N56" s="84"/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BB9D-3074-4E81-A489-F7640E47EC69}">
  <sheetPr>
    <pageSetUpPr fitToPage="1"/>
  </sheetPr>
  <dimension ref="A1:R1002"/>
  <sheetViews>
    <sheetView topLeftCell="A10" zoomScaleNormal="100" workbookViewId="0">
      <selection activeCell="Q37" sqref="Q3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45382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4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6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6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7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6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6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6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94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51248.9</v>
      </c>
      <c r="K52" s="43"/>
      <c r="L52" s="43"/>
      <c r="M52" s="44">
        <f>SUM(M22:M51)</f>
        <v>37464.699999999997</v>
      </c>
      <c r="N52" s="43"/>
      <c r="O52" s="45"/>
      <c r="P52" s="46">
        <f>SUM(J52-M52)</f>
        <v>13784.200000000004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96</v>
      </c>
      <c r="E55" s="62"/>
      <c r="F55" s="62"/>
      <c r="G55" s="77" t="s">
        <v>101</v>
      </c>
      <c r="H55" s="78"/>
      <c r="I55" s="62" t="s">
        <v>105</v>
      </c>
      <c r="J55" s="62"/>
      <c r="K55" s="83"/>
      <c r="L55" s="85"/>
      <c r="M55" s="85"/>
      <c r="N55" s="85"/>
      <c r="O55" s="85"/>
      <c r="P55" s="85"/>
    </row>
    <row r="56" spans="1:16" ht="14.25" customHeight="1" x14ac:dyDescent="0.35">
      <c r="A56" s="61" t="s">
        <v>31</v>
      </c>
      <c r="B56" s="61"/>
      <c r="C56" s="61"/>
      <c r="D56" s="60">
        <v>3316.2</v>
      </c>
      <c r="E56" s="60"/>
      <c r="F56" s="60"/>
      <c r="G56" s="60">
        <v>6150</v>
      </c>
      <c r="H56" s="60"/>
      <c r="I56" s="60">
        <v>4318</v>
      </c>
      <c r="J56" s="60"/>
      <c r="K56" s="81"/>
      <c r="L56" s="84"/>
      <c r="M56" s="84"/>
      <c r="N56" s="84"/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1154-BB7E-4585-A34A-88D4858A6E20}">
  <sheetPr>
    <pageSetUpPr fitToPage="1"/>
  </sheetPr>
  <dimension ref="A1:R1002"/>
  <sheetViews>
    <sheetView topLeftCell="A13" zoomScaleNormal="100" workbookViewId="0">
      <selection activeCell="D54" sqref="D54:F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45412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4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8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8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9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8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8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8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94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51248.9</v>
      </c>
      <c r="K52" s="43"/>
      <c r="L52" s="43"/>
      <c r="M52" s="44">
        <f>SUM(M22:M51)</f>
        <v>37464.699999999997</v>
      </c>
      <c r="N52" s="43"/>
      <c r="O52" s="45"/>
      <c r="P52" s="46">
        <f>SUM(J52-M52)</f>
        <v>13784.200000000004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96</v>
      </c>
      <c r="E55" s="62"/>
      <c r="F55" s="62"/>
      <c r="G55" s="77" t="s">
        <v>101</v>
      </c>
      <c r="H55" s="78"/>
      <c r="I55" s="62" t="s">
        <v>105</v>
      </c>
      <c r="J55" s="62"/>
      <c r="K55" s="83"/>
      <c r="L55" s="85"/>
      <c r="M55" s="85"/>
      <c r="N55" s="85"/>
      <c r="O55" s="85"/>
      <c r="P55" s="85"/>
    </row>
    <row r="56" spans="1:16" ht="14.25" customHeight="1" x14ac:dyDescent="0.35">
      <c r="A56" s="61" t="s">
        <v>31</v>
      </c>
      <c r="B56" s="61"/>
      <c r="C56" s="61"/>
      <c r="D56" s="60">
        <v>3316.2</v>
      </c>
      <c r="E56" s="60"/>
      <c r="F56" s="60"/>
      <c r="G56" s="60">
        <v>6150</v>
      </c>
      <c r="H56" s="60"/>
      <c r="I56" s="60">
        <v>4318</v>
      </c>
      <c r="J56" s="60"/>
      <c r="K56" s="81"/>
      <c r="L56" s="84"/>
      <c r="M56" s="84"/>
      <c r="N56" s="84"/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B3F6-5CC5-45A2-9935-602AE9230182}">
  <sheetPr>
    <pageSetUpPr fitToPage="1"/>
  </sheetPr>
  <dimension ref="A1:R1002"/>
  <sheetViews>
    <sheetView topLeftCell="A40" zoomScaleNormal="100" workbookViewId="0">
      <selection activeCell="Q50" sqref="Q5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45504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4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8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8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9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8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8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8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19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51248.9</v>
      </c>
      <c r="K52" s="43"/>
      <c r="L52" s="43"/>
      <c r="M52" s="44">
        <f>SUM(M22:M51)</f>
        <v>37464.699999999997</v>
      </c>
      <c r="N52" s="43"/>
      <c r="O52" s="45"/>
      <c r="P52" s="46">
        <f>SUM(J52-M52)</f>
        <v>13784.200000000004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96</v>
      </c>
      <c r="E55" s="62"/>
      <c r="F55" s="62"/>
      <c r="G55" s="77" t="s">
        <v>101</v>
      </c>
      <c r="H55" s="78"/>
      <c r="I55" s="62" t="s">
        <v>105</v>
      </c>
      <c r="J55" s="62"/>
      <c r="K55" s="83"/>
      <c r="L55" s="85"/>
      <c r="M55" s="85"/>
      <c r="N55" s="85"/>
      <c r="O55" s="85"/>
      <c r="P55" s="85"/>
    </row>
    <row r="56" spans="1:16" ht="14.25" customHeight="1" x14ac:dyDescent="0.35">
      <c r="A56" s="61" t="s">
        <v>31</v>
      </c>
      <c r="B56" s="61"/>
      <c r="C56" s="61"/>
      <c r="D56" s="60">
        <v>3316.2</v>
      </c>
      <c r="E56" s="60"/>
      <c r="F56" s="60"/>
      <c r="G56" s="60">
        <v>6150</v>
      </c>
      <c r="H56" s="60"/>
      <c r="I56" s="60">
        <v>4318</v>
      </c>
      <c r="J56" s="60"/>
      <c r="K56" s="81"/>
      <c r="L56" s="84"/>
      <c r="M56" s="84"/>
      <c r="N56" s="84"/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B073-502B-4797-9494-D9052476E3DD}">
  <sheetPr>
    <pageSetUpPr fitToPage="1"/>
  </sheetPr>
  <dimension ref="A1:R1002"/>
  <sheetViews>
    <sheetView topLeftCell="A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44773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8541.9</v>
      </c>
      <c r="K52" s="43"/>
      <c r="L52" s="43"/>
      <c r="M52" s="44">
        <f>SUM(M22:M51)</f>
        <v>3000</v>
      </c>
      <c r="N52" s="43"/>
      <c r="O52" s="45"/>
      <c r="P52" s="46">
        <f>J52-M52</f>
        <v>5541.9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36</v>
      </c>
      <c r="E55" s="62"/>
      <c r="F55" s="62"/>
      <c r="G55" s="62" t="s">
        <v>27</v>
      </c>
      <c r="H55" s="62"/>
      <c r="I55" s="62" t="s">
        <v>28</v>
      </c>
      <c r="J55" s="62"/>
      <c r="K55" s="62" t="s">
        <v>29</v>
      </c>
      <c r="L55" s="62"/>
      <c r="M55" s="62"/>
      <c r="N55" s="62" t="s">
        <v>30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1317.9</v>
      </c>
      <c r="H56" s="60"/>
      <c r="I56" s="60">
        <v>4224</v>
      </c>
      <c r="J56" s="60"/>
      <c r="K56" s="63">
        <v>0</v>
      </c>
      <c r="L56" s="64"/>
      <c r="M56" s="65"/>
      <c r="N56" s="60">
        <v>0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E4CA-08C8-4899-A8BC-E26D486C5962}">
  <sheetPr>
    <pageSetUpPr fitToPage="1"/>
  </sheetPr>
  <dimension ref="A1:R1010"/>
  <sheetViews>
    <sheetView topLeftCell="A46" zoomScaleNormal="100" workbookViewId="0">
      <selection activeCell="N63" sqref="N63:P6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45565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52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8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8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9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8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8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8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19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.25" customHeight="1" x14ac:dyDescent="0.35">
      <c r="A50" s="30">
        <v>45510</v>
      </c>
      <c r="B50" s="19"/>
      <c r="C50" s="20" t="s">
        <v>48</v>
      </c>
      <c r="D50" s="6"/>
      <c r="E50" s="6" t="s">
        <v>94</v>
      </c>
      <c r="F50" s="6"/>
      <c r="G50" s="6"/>
      <c r="H50" s="6"/>
      <c r="I50" s="6"/>
      <c r="J50" s="21"/>
      <c r="K50" s="22"/>
      <c r="L50" s="12"/>
      <c r="M50" s="12">
        <v>3970</v>
      </c>
      <c r="N50" s="22"/>
      <c r="O50" s="12"/>
      <c r="P50" s="22">
        <f t="shared" si="1"/>
        <v>9814.2000000000007</v>
      </c>
    </row>
    <row r="51" spans="1:16" ht="14.25" customHeight="1" x14ac:dyDescent="0.35">
      <c r="A51" s="30">
        <v>45512</v>
      </c>
      <c r="B51" s="19"/>
      <c r="C51" s="20" t="s">
        <v>48</v>
      </c>
      <c r="D51" s="6"/>
      <c r="E51" s="6" t="s">
        <v>94</v>
      </c>
      <c r="F51" s="6"/>
      <c r="G51" s="6"/>
      <c r="H51" s="6"/>
      <c r="I51" s="6"/>
      <c r="J51" s="21"/>
      <c r="K51" s="22"/>
      <c r="L51" s="12"/>
      <c r="M51" s="12">
        <v>4000</v>
      </c>
      <c r="N51" s="22"/>
      <c r="O51" s="12"/>
      <c r="P51" s="22">
        <f t="shared" si="1"/>
        <v>5814.2000000000007</v>
      </c>
    </row>
    <row r="52" spans="1:16" ht="14.25" customHeight="1" x14ac:dyDescent="0.35">
      <c r="A52" s="30">
        <v>45561</v>
      </c>
      <c r="B52" s="19"/>
      <c r="C52" s="20" t="s">
        <v>48</v>
      </c>
      <c r="D52" s="6"/>
      <c r="E52" s="6" t="s">
        <v>94</v>
      </c>
      <c r="F52" s="6"/>
      <c r="G52" s="6"/>
      <c r="H52" s="6"/>
      <c r="I52" s="6"/>
      <c r="J52" s="21"/>
      <c r="K52" s="22"/>
      <c r="L52" s="12"/>
      <c r="M52" s="12">
        <v>5000</v>
      </c>
      <c r="N52" s="22"/>
      <c r="O52" s="12"/>
      <c r="P52" s="22">
        <f t="shared" si="1"/>
        <v>814.20000000000073</v>
      </c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18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35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40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44">
        <f>SUM(J22:J59)</f>
        <v>51248.9</v>
      </c>
      <c r="K60" s="43"/>
      <c r="L60" s="43"/>
      <c r="M60" s="44">
        <f>SUM(M22:M59)</f>
        <v>50434.7</v>
      </c>
      <c r="N60" s="43"/>
      <c r="O60" s="45"/>
      <c r="P60" s="46">
        <f>SUM(J60-M60)</f>
        <v>814.20000000000437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76" t="s">
        <v>21</v>
      </c>
      <c r="E62" s="76"/>
      <c r="F62" s="76"/>
      <c r="G62" s="76" t="s">
        <v>22</v>
      </c>
      <c r="H62" s="76"/>
      <c r="I62" s="76" t="s">
        <v>23</v>
      </c>
      <c r="J62" s="76"/>
      <c r="K62" s="76" t="s">
        <v>24</v>
      </c>
      <c r="L62" s="76"/>
      <c r="M62" s="76"/>
      <c r="N62" s="76" t="s">
        <v>25</v>
      </c>
      <c r="O62" s="76"/>
      <c r="P62" s="76"/>
    </row>
    <row r="63" spans="1:16" ht="14.25" customHeight="1" x14ac:dyDescent="0.35">
      <c r="A63" s="61" t="s">
        <v>26</v>
      </c>
      <c r="B63" s="61"/>
      <c r="C63" s="61"/>
      <c r="D63" s="62" t="s">
        <v>96</v>
      </c>
      <c r="E63" s="62"/>
      <c r="F63" s="62"/>
      <c r="G63" s="77" t="s">
        <v>101</v>
      </c>
      <c r="H63" s="78"/>
      <c r="I63" s="62" t="s">
        <v>105</v>
      </c>
      <c r="J63" s="62"/>
      <c r="K63" s="83"/>
      <c r="L63" s="85"/>
      <c r="M63" s="85"/>
      <c r="N63" s="85"/>
      <c r="O63" s="85"/>
      <c r="P63" s="85"/>
    </row>
    <row r="64" spans="1:16" ht="14.25" customHeight="1" x14ac:dyDescent="0.35">
      <c r="A64" s="61" t="s">
        <v>31</v>
      </c>
      <c r="B64" s="61"/>
      <c r="C64" s="61"/>
      <c r="D64" s="60">
        <v>0</v>
      </c>
      <c r="E64" s="60"/>
      <c r="F64" s="60"/>
      <c r="G64" s="60">
        <v>0</v>
      </c>
      <c r="H64" s="60"/>
      <c r="I64" s="60">
        <v>814.2</v>
      </c>
      <c r="J64" s="60"/>
      <c r="K64" s="81"/>
      <c r="L64" s="84"/>
      <c r="M64" s="84"/>
      <c r="N64" s="84"/>
      <c r="O64" s="84"/>
      <c r="P64" s="84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47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47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48"/>
      <c r="B71" s="48"/>
      <c r="C71" s="48"/>
      <c r="D71" s="48"/>
      <c r="E71" s="48"/>
      <c r="F71" s="48"/>
      <c r="G71" s="48"/>
      <c r="H71" s="49"/>
      <c r="I71" s="49"/>
      <c r="J71" s="48"/>
      <c r="K71" s="48"/>
      <c r="L71" s="48"/>
      <c r="M71" s="48"/>
      <c r="N71" s="48"/>
      <c r="O71" s="48"/>
      <c r="P71" s="48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N64:P64"/>
    <mergeCell ref="A63:C63"/>
    <mergeCell ref="D63:F63"/>
    <mergeCell ref="G63:H63"/>
    <mergeCell ref="I63:J63"/>
    <mergeCell ref="K63:M63"/>
    <mergeCell ref="N63:P63"/>
    <mergeCell ref="A64:C64"/>
    <mergeCell ref="D64:F64"/>
    <mergeCell ref="G64:H64"/>
    <mergeCell ref="I64:J64"/>
    <mergeCell ref="K64:M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397-4253-48F6-AF07-41D148562528}">
  <sheetPr>
    <pageSetUpPr fitToPage="1"/>
  </sheetPr>
  <dimension ref="A1:R1010"/>
  <sheetViews>
    <sheetView topLeftCell="A46" zoomScaleNormal="100" workbookViewId="0">
      <selection activeCell="P61" sqref="P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45596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52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8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8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9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8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8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8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19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.25" customHeight="1" x14ac:dyDescent="0.35">
      <c r="A50" s="30">
        <v>45510</v>
      </c>
      <c r="B50" s="19"/>
      <c r="C50" s="20" t="s">
        <v>48</v>
      </c>
      <c r="D50" s="6"/>
      <c r="E50" s="6" t="s">
        <v>94</v>
      </c>
      <c r="F50" s="6"/>
      <c r="G50" s="6"/>
      <c r="H50" s="6"/>
      <c r="I50" s="6"/>
      <c r="J50" s="21"/>
      <c r="K50" s="22"/>
      <c r="L50" s="12"/>
      <c r="M50" s="12">
        <v>3970</v>
      </c>
      <c r="N50" s="22"/>
      <c r="O50" s="12"/>
      <c r="P50" s="22">
        <f t="shared" si="1"/>
        <v>9814.2000000000007</v>
      </c>
    </row>
    <row r="51" spans="1:16" ht="14.25" customHeight="1" x14ac:dyDescent="0.35">
      <c r="A51" s="30">
        <v>45512</v>
      </c>
      <c r="B51" s="19"/>
      <c r="C51" s="20" t="s">
        <v>48</v>
      </c>
      <c r="D51" s="6"/>
      <c r="E51" s="6" t="s">
        <v>94</v>
      </c>
      <c r="F51" s="6"/>
      <c r="G51" s="6"/>
      <c r="H51" s="6"/>
      <c r="I51" s="6"/>
      <c r="J51" s="21"/>
      <c r="K51" s="22"/>
      <c r="L51" s="12"/>
      <c r="M51" s="12">
        <v>4000</v>
      </c>
      <c r="N51" s="22"/>
      <c r="O51" s="12"/>
      <c r="P51" s="22">
        <f t="shared" si="1"/>
        <v>5814.2000000000007</v>
      </c>
    </row>
    <row r="52" spans="1:16" ht="14.25" customHeight="1" x14ac:dyDescent="0.35">
      <c r="A52" s="30">
        <v>45561</v>
      </c>
      <c r="B52" s="19"/>
      <c r="C52" s="20" t="s">
        <v>48</v>
      </c>
      <c r="D52" s="6"/>
      <c r="E52" s="6" t="s">
        <v>94</v>
      </c>
      <c r="F52" s="6"/>
      <c r="G52" s="6"/>
      <c r="H52" s="6"/>
      <c r="I52" s="6"/>
      <c r="J52" s="21"/>
      <c r="K52" s="22"/>
      <c r="L52" s="12"/>
      <c r="M52" s="12">
        <v>5000</v>
      </c>
      <c r="N52" s="22"/>
      <c r="O52" s="12"/>
      <c r="P52" s="22">
        <f t="shared" si="1"/>
        <v>814.20000000000073</v>
      </c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18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35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40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44">
        <f>SUM(J22:J59)</f>
        <v>51248.9</v>
      </c>
      <c r="K60" s="43"/>
      <c r="L60" s="43"/>
      <c r="M60" s="44">
        <f>SUM(M22:M59)</f>
        <v>50434.7</v>
      </c>
      <c r="N60" s="43"/>
      <c r="O60" s="45"/>
      <c r="P60" s="46">
        <f>SUM(J60-M60)</f>
        <v>814.20000000000437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76" t="s">
        <v>21</v>
      </c>
      <c r="E62" s="76"/>
      <c r="F62" s="76"/>
      <c r="G62" s="76" t="s">
        <v>22</v>
      </c>
      <c r="H62" s="76"/>
      <c r="I62" s="76" t="s">
        <v>23</v>
      </c>
      <c r="J62" s="76"/>
      <c r="K62" s="76" t="s">
        <v>24</v>
      </c>
      <c r="L62" s="76"/>
      <c r="M62" s="76"/>
      <c r="N62" s="76" t="s">
        <v>25</v>
      </c>
      <c r="O62" s="76"/>
      <c r="P62" s="76"/>
    </row>
    <row r="63" spans="1:16" ht="14.25" customHeight="1" x14ac:dyDescent="0.35">
      <c r="A63" s="61" t="s">
        <v>26</v>
      </c>
      <c r="B63" s="61"/>
      <c r="C63" s="61"/>
      <c r="D63" s="62" t="s">
        <v>96</v>
      </c>
      <c r="E63" s="62"/>
      <c r="F63" s="62"/>
      <c r="G63" s="77" t="s">
        <v>101</v>
      </c>
      <c r="H63" s="78"/>
      <c r="I63" s="62" t="s">
        <v>105</v>
      </c>
      <c r="J63" s="62"/>
      <c r="K63" s="83"/>
      <c r="L63" s="85"/>
      <c r="M63" s="85"/>
      <c r="N63" s="85"/>
      <c r="O63" s="85"/>
      <c r="P63" s="85"/>
    </row>
    <row r="64" spans="1:16" ht="14.25" customHeight="1" x14ac:dyDescent="0.35">
      <c r="A64" s="61" t="s">
        <v>31</v>
      </c>
      <c r="B64" s="61"/>
      <c r="C64" s="61"/>
      <c r="D64" s="60">
        <v>0</v>
      </c>
      <c r="E64" s="60"/>
      <c r="F64" s="60"/>
      <c r="G64" s="60">
        <v>0</v>
      </c>
      <c r="H64" s="60"/>
      <c r="I64" s="60">
        <v>814.2</v>
      </c>
      <c r="J64" s="60"/>
      <c r="K64" s="81"/>
      <c r="L64" s="84"/>
      <c r="M64" s="84"/>
      <c r="N64" s="84"/>
      <c r="O64" s="84"/>
      <c r="P64" s="84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47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47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48"/>
      <c r="B71" s="48"/>
      <c r="C71" s="48"/>
      <c r="D71" s="48"/>
      <c r="E71" s="48"/>
      <c r="F71" s="48"/>
      <c r="G71" s="48"/>
      <c r="H71" s="49"/>
      <c r="I71" s="49"/>
      <c r="J71" s="48"/>
      <c r="K71" s="48"/>
      <c r="L71" s="48"/>
      <c r="M71" s="48"/>
      <c r="N71" s="48"/>
      <c r="O71" s="48"/>
      <c r="P71" s="48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N64:P64"/>
    <mergeCell ref="A63:C63"/>
    <mergeCell ref="D63:F63"/>
    <mergeCell ref="G63:H63"/>
    <mergeCell ref="I63:J63"/>
    <mergeCell ref="K63:M63"/>
    <mergeCell ref="N63:P63"/>
    <mergeCell ref="A64:C64"/>
    <mergeCell ref="D64:F64"/>
    <mergeCell ref="G64:H64"/>
    <mergeCell ref="I64:J64"/>
    <mergeCell ref="K64:M64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09A9-6D23-4212-8634-F4F0F959AC22}">
  <sheetPr>
    <pageSetUpPr fitToPage="1"/>
  </sheetPr>
  <dimension ref="A1:R1010"/>
  <sheetViews>
    <sheetView topLeftCell="A49" zoomScaleNormal="100" workbookViewId="0">
      <selection activeCell="A53" sqref="A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45688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53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8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8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9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8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8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8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19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.25" customHeight="1" x14ac:dyDescent="0.35">
      <c r="A50" s="30">
        <v>45510</v>
      </c>
      <c r="B50" s="19"/>
      <c r="C50" s="20" t="s">
        <v>48</v>
      </c>
      <c r="D50" s="6"/>
      <c r="E50" s="6" t="s">
        <v>94</v>
      </c>
      <c r="F50" s="6"/>
      <c r="G50" s="6"/>
      <c r="H50" s="6"/>
      <c r="I50" s="6"/>
      <c r="J50" s="21"/>
      <c r="K50" s="22"/>
      <c r="L50" s="12"/>
      <c r="M50" s="12">
        <v>3970</v>
      </c>
      <c r="N50" s="22"/>
      <c r="O50" s="12"/>
      <c r="P50" s="22">
        <f t="shared" si="1"/>
        <v>9814.2000000000007</v>
      </c>
    </row>
    <row r="51" spans="1:16" ht="14.25" customHeight="1" x14ac:dyDescent="0.35">
      <c r="A51" s="30">
        <v>45512</v>
      </c>
      <c r="B51" s="19"/>
      <c r="C51" s="20" t="s">
        <v>48</v>
      </c>
      <c r="D51" s="6"/>
      <c r="E51" s="6" t="s">
        <v>94</v>
      </c>
      <c r="F51" s="6"/>
      <c r="G51" s="6"/>
      <c r="H51" s="6"/>
      <c r="I51" s="6"/>
      <c r="J51" s="21"/>
      <c r="K51" s="22"/>
      <c r="L51" s="12"/>
      <c r="M51" s="12">
        <v>4000</v>
      </c>
      <c r="N51" s="22"/>
      <c r="O51" s="12"/>
      <c r="P51" s="22">
        <f t="shared" si="1"/>
        <v>5814.2000000000007</v>
      </c>
    </row>
    <row r="52" spans="1:16" ht="14.25" customHeight="1" x14ac:dyDescent="0.35">
      <c r="A52" s="30">
        <v>45561</v>
      </c>
      <c r="B52" s="19"/>
      <c r="C52" s="20" t="s">
        <v>48</v>
      </c>
      <c r="D52" s="6"/>
      <c r="E52" s="6" t="s">
        <v>94</v>
      </c>
      <c r="F52" s="6"/>
      <c r="G52" s="6"/>
      <c r="H52" s="6"/>
      <c r="I52" s="6"/>
      <c r="J52" s="21"/>
      <c r="K52" s="22"/>
      <c r="L52" s="12"/>
      <c r="M52" s="12">
        <v>5000</v>
      </c>
      <c r="N52" s="22"/>
      <c r="O52" s="12"/>
      <c r="P52" s="22">
        <f t="shared" si="1"/>
        <v>814.20000000000073</v>
      </c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18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35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40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44">
        <f>SUM(J22:J59)</f>
        <v>51248.9</v>
      </c>
      <c r="K60" s="43"/>
      <c r="L60" s="43"/>
      <c r="M60" s="44">
        <f>SUM(M22:M59)</f>
        <v>50434.7</v>
      </c>
      <c r="N60" s="43"/>
      <c r="O60" s="45"/>
      <c r="P60" s="46">
        <f>SUM(J60-M60)</f>
        <v>814.20000000000437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76" t="s">
        <v>21</v>
      </c>
      <c r="E62" s="76"/>
      <c r="F62" s="76"/>
      <c r="G62" s="76" t="s">
        <v>22</v>
      </c>
      <c r="H62" s="76"/>
      <c r="I62" s="76" t="s">
        <v>23</v>
      </c>
      <c r="J62" s="76"/>
      <c r="K62" s="76" t="s">
        <v>24</v>
      </c>
      <c r="L62" s="76"/>
      <c r="M62" s="76"/>
      <c r="N62" s="76" t="s">
        <v>25</v>
      </c>
      <c r="O62" s="76"/>
      <c r="P62" s="76"/>
    </row>
    <row r="63" spans="1:16" ht="14.25" customHeight="1" x14ac:dyDescent="0.35">
      <c r="A63" s="61" t="s">
        <v>26</v>
      </c>
      <c r="B63" s="61"/>
      <c r="C63" s="61"/>
      <c r="D63" s="62" t="s">
        <v>96</v>
      </c>
      <c r="E63" s="62"/>
      <c r="F63" s="62"/>
      <c r="G63" s="77" t="s">
        <v>101</v>
      </c>
      <c r="H63" s="78"/>
      <c r="I63" s="62" t="s">
        <v>105</v>
      </c>
      <c r="J63" s="62"/>
      <c r="K63" s="83"/>
      <c r="L63" s="85"/>
      <c r="M63" s="85"/>
      <c r="N63" s="85"/>
      <c r="O63" s="85"/>
      <c r="P63" s="85"/>
    </row>
    <row r="64" spans="1:16" ht="14.25" customHeight="1" x14ac:dyDescent="0.35">
      <c r="A64" s="61" t="s">
        <v>31</v>
      </c>
      <c r="B64" s="61"/>
      <c r="C64" s="61"/>
      <c r="D64" s="60">
        <v>0</v>
      </c>
      <c r="E64" s="60"/>
      <c r="F64" s="60"/>
      <c r="G64" s="60">
        <v>0</v>
      </c>
      <c r="H64" s="60"/>
      <c r="I64" s="60">
        <v>814.2</v>
      </c>
      <c r="J64" s="60"/>
      <c r="K64" s="81"/>
      <c r="L64" s="84"/>
      <c r="M64" s="84"/>
      <c r="N64" s="84"/>
      <c r="O64" s="84"/>
      <c r="P64" s="84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47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47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48"/>
      <c r="B71" s="48"/>
      <c r="C71" s="48"/>
      <c r="D71" s="48"/>
      <c r="E71" s="48"/>
      <c r="F71" s="48"/>
      <c r="G71" s="48"/>
      <c r="H71" s="49"/>
      <c r="I71" s="49"/>
      <c r="J71" s="48"/>
      <c r="K71" s="48"/>
      <c r="L71" s="48"/>
      <c r="M71" s="48"/>
      <c r="N71" s="48"/>
      <c r="O71" s="48"/>
      <c r="P71" s="48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N64:P64"/>
    <mergeCell ref="A63:C63"/>
    <mergeCell ref="D63:F63"/>
    <mergeCell ref="G63:H63"/>
    <mergeCell ref="I63:J63"/>
    <mergeCell ref="K63:M63"/>
    <mergeCell ref="N63:P63"/>
    <mergeCell ref="A64:C64"/>
    <mergeCell ref="D64:F64"/>
    <mergeCell ref="G64:H64"/>
    <mergeCell ref="I64:J64"/>
    <mergeCell ref="K64:M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42A9-16CA-4965-B4A1-FFA9AACBD0D9}">
  <sheetPr>
    <pageSetUpPr fitToPage="1"/>
  </sheetPr>
  <dimension ref="A1:R1010"/>
  <sheetViews>
    <sheetView tabSelected="1" topLeftCell="A49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45747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53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>
        <v>45184</v>
      </c>
      <c r="B40" s="19"/>
      <c r="C40" s="20" t="s">
        <v>48</v>
      </c>
      <c r="D40" s="6"/>
      <c r="E40" s="6" t="s">
        <v>94</v>
      </c>
      <c r="F40" s="6"/>
      <c r="G40" s="6"/>
      <c r="H40" s="6"/>
      <c r="I40" s="6"/>
      <c r="J40" s="21"/>
      <c r="K40" s="22"/>
      <c r="L40" s="12"/>
      <c r="M40" s="12">
        <v>5000</v>
      </c>
      <c r="N40" s="22"/>
      <c r="O40" s="12"/>
      <c r="P40" s="22">
        <f t="shared" si="1"/>
        <v>717.20000000000073</v>
      </c>
    </row>
    <row r="41" spans="1:16" ht="14.25" customHeight="1" x14ac:dyDescent="0.35">
      <c r="A41" s="30">
        <v>45187</v>
      </c>
      <c r="B41" s="19"/>
      <c r="C41" s="20" t="s">
        <v>95</v>
      </c>
      <c r="D41" s="6"/>
      <c r="E41" s="6" t="s">
        <v>19</v>
      </c>
      <c r="F41" s="6"/>
      <c r="G41" s="6"/>
      <c r="H41" s="6"/>
      <c r="I41" s="6"/>
      <c r="J41" s="21">
        <v>6699</v>
      </c>
      <c r="K41" s="22"/>
      <c r="L41" s="12"/>
      <c r="M41" s="12"/>
      <c r="N41" s="22"/>
      <c r="O41" s="12"/>
      <c r="P41" s="22">
        <f t="shared" si="1"/>
        <v>7416.2000000000007</v>
      </c>
    </row>
    <row r="42" spans="1:16" ht="14.25" customHeight="1" x14ac:dyDescent="0.35">
      <c r="A42" s="58">
        <v>45205</v>
      </c>
      <c r="B42" s="19"/>
      <c r="C42" s="20" t="s">
        <v>98</v>
      </c>
      <c r="D42" s="6"/>
      <c r="E42" s="6" t="s">
        <v>19</v>
      </c>
      <c r="F42" s="6"/>
      <c r="G42" s="6"/>
      <c r="H42" s="6"/>
      <c r="I42" s="6"/>
      <c r="J42" s="21">
        <v>4068</v>
      </c>
      <c r="K42" s="22"/>
      <c r="L42" s="12"/>
      <c r="M42" s="12"/>
      <c r="N42" s="22"/>
      <c r="O42" s="12"/>
      <c r="P42" s="22">
        <f t="shared" si="1"/>
        <v>11484.2</v>
      </c>
    </row>
    <row r="43" spans="1:16" ht="14.25" customHeight="1" x14ac:dyDescent="0.35">
      <c r="A43" s="58">
        <v>45209</v>
      </c>
      <c r="B43" s="19"/>
      <c r="C43" s="20" t="s">
        <v>99</v>
      </c>
      <c r="D43" s="6"/>
      <c r="E43" s="6" t="s">
        <v>19</v>
      </c>
      <c r="F43" s="6"/>
      <c r="G43" s="6"/>
      <c r="H43" s="6"/>
      <c r="I43" s="6"/>
      <c r="J43" s="21">
        <v>344</v>
      </c>
      <c r="K43" s="22"/>
      <c r="L43" s="12"/>
      <c r="M43" s="12"/>
      <c r="N43" s="22"/>
      <c r="O43" s="12"/>
      <c r="P43" s="22">
        <f t="shared" si="1"/>
        <v>11828.2</v>
      </c>
    </row>
    <row r="44" spans="1:16" ht="14.25" customHeight="1" x14ac:dyDescent="0.35">
      <c r="A44" s="59" t="s">
        <v>97</v>
      </c>
      <c r="B44" s="19"/>
      <c r="C44" s="20" t="s">
        <v>100</v>
      </c>
      <c r="D44" s="6"/>
      <c r="E44" s="6" t="s">
        <v>19</v>
      </c>
      <c r="F44" s="6"/>
      <c r="G44" s="6"/>
      <c r="H44" s="6"/>
      <c r="I44" s="6"/>
      <c r="J44" s="21">
        <v>1738</v>
      </c>
      <c r="K44" s="22"/>
      <c r="L44" s="12"/>
      <c r="M44" s="12"/>
      <c r="N44" s="22"/>
      <c r="O44" s="12"/>
      <c r="P44" s="22">
        <f t="shared" si="1"/>
        <v>13566.2</v>
      </c>
    </row>
    <row r="45" spans="1:16" ht="14.25" customHeight="1" x14ac:dyDescent="0.35">
      <c r="A45" s="58">
        <v>45267</v>
      </c>
      <c r="B45" s="19"/>
      <c r="C45" s="20" t="s">
        <v>48</v>
      </c>
      <c r="D45" s="6"/>
      <c r="E45" s="6" t="s">
        <v>94</v>
      </c>
      <c r="F45" s="6"/>
      <c r="G45" s="6"/>
      <c r="H45" s="6"/>
      <c r="I45" s="6"/>
      <c r="J45" s="21"/>
      <c r="K45" s="22"/>
      <c r="L45" s="12"/>
      <c r="M45" s="12">
        <v>4100</v>
      </c>
      <c r="N45" s="22"/>
      <c r="O45" s="12"/>
      <c r="P45" s="22">
        <f t="shared" si="1"/>
        <v>9466.2000000000007</v>
      </c>
    </row>
    <row r="46" spans="1:16" ht="14.25" customHeight="1" x14ac:dyDescent="0.35">
      <c r="A46" s="58">
        <v>45268</v>
      </c>
      <c r="B46" s="19"/>
      <c r="C46" s="20" t="s">
        <v>102</v>
      </c>
      <c r="D46" s="6"/>
      <c r="E46" s="6" t="s">
        <v>19</v>
      </c>
      <c r="F46" s="6"/>
      <c r="G46" s="6"/>
      <c r="H46" s="6"/>
      <c r="I46" s="6"/>
      <c r="J46" s="21">
        <v>250</v>
      </c>
      <c r="K46" s="22"/>
      <c r="L46" s="12"/>
      <c r="M46" s="12"/>
      <c r="N46" s="22"/>
      <c r="O46" s="12"/>
      <c r="P46" s="22">
        <f t="shared" si="1"/>
        <v>9716.2000000000007</v>
      </c>
    </row>
    <row r="47" spans="1:16" ht="14.25" customHeight="1" x14ac:dyDescent="0.35">
      <c r="A47" s="58">
        <v>45268</v>
      </c>
      <c r="B47" s="19"/>
      <c r="C47" s="20" t="s">
        <v>103</v>
      </c>
      <c r="D47" s="6"/>
      <c r="E47" s="6" t="s">
        <v>19</v>
      </c>
      <c r="F47" s="6"/>
      <c r="G47" s="6"/>
      <c r="H47" s="6"/>
      <c r="I47" s="6"/>
      <c r="J47" s="21">
        <v>4068</v>
      </c>
      <c r="K47" s="22"/>
      <c r="L47" s="12"/>
      <c r="M47" s="12"/>
      <c r="N47" s="22"/>
      <c r="O47" s="12"/>
      <c r="P47" s="22">
        <f t="shared" si="1"/>
        <v>13784.2</v>
      </c>
    </row>
    <row r="48" spans="1:16" ht="14.25" customHeight="1" x14ac:dyDescent="0.35">
      <c r="A48" s="30">
        <v>45279</v>
      </c>
      <c r="B48" s="19"/>
      <c r="C48" s="20" t="s">
        <v>104</v>
      </c>
      <c r="D48" s="6"/>
      <c r="E48" s="6" t="s">
        <v>19</v>
      </c>
      <c r="F48" s="6"/>
      <c r="G48" s="6"/>
      <c r="H48" s="6"/>
      <c r="I48" s="6"/>
      <c r="J48" s="21">
        <v>4700</v>
      </c>
      <c r="K48" s="22"/>
      <c r="L48" s="12"/>
      <c r="M48" s="12"/>
      <c r="N48" s="22"/>
      <c r="O48" s="12"/>
      <c r="P48" s="22">
        <f t="shared" si="1"/>
        <v>18484.2</v>
      </c>
    </row>
    <row r="49" spans="1:16" ht="14.25" customHeight="1" x14ac:dyDescent="0.35">
      <c r="A49" s="30">
        <v>45279</v>
      </c>
      <c r="B49" s="19"/>
      <c r="C49" s="20" t="s">
        <v>48</v>
      </c>
      <c r="D49" s="6"/>
      <c r="E49" s="6" t="s">
        <v>94</v>
      </c>
      <c r="F49" s="6"/>
      <c r="G49" s="6"/>
      <c r="H49" s="6"/>
      <c r="I49" s="6"/>
      <c r="J49" s="21"/>
      <c r="K49" s="22"/>
      <c r="L49" s="12"/>
      <c r="M49" s="12">
        <v>4700</v>
      </c>
      <c r="N49" s="22"/>
      <c r="O49" s="12"/>
      <c r="P49" s="22">
        <f t="shared" si="1"/>
        <v>13784.2</v>
      </c>
    </row>
    <row r="50" spans="1:16" ht="14.25" customHeight="1" x14ac:dyDescent="0.35">
      <c r="A50" s="30">
        <v>45510</v>
      </c>
      <c r="B50" s="19"/>
      <c r="C50" s="20" t="s">
        <v>48</v>
      </c>
      <c r="D50" s="6"/>
      <c r="E50" s="6" t="s">
        <v>94</v>
      </c>
      <c r="F50" s="6"/>
      <c r="G50" s="6"/>
      <c r="H50" s="6"/>
      <c r="I50" s="6"/>
      <c r="J50" s="21"/>
      <c r="K50" s="22"/>
      <c r="L50" s="12"/>
      <c r="M50" s="12">
        <v>3970</v>
      </c>
      <c r="N50" s="22"/>
      <c r="O50" s="12"/>
      <c r="P50" s="22">
        <f t="shared" si="1"/>
        <v>9814.2000000000007</v>
      </c>
    </row>
    <row r="51" spans="1:16" ht="14.25" customHeight="1" x14ac:dyDescent="0.35">
      <c r="A51" s="30">
        <v>45512</v>
      </c>
      <c r="B51" s="19"/>
      <c r="C51" s="20" t="s">
        <v>48</v>
      </c>
      <c r="D51" s="6"/>
      <c r="E51" s="6" t="s">
        <v>94</v>
      </c>
      <c r="F51" s="6"/>
      <c r="G51" s="6"/>
      <c r="H51" s="6"/>
      <c r="I51" s="6"/>
      <c r="J51" s="21"/>
      <c r="K51" s="22"/>
      <c r="L51" s="12"/>
      <c r="M51" s="12">
        <v>4000</v>
      </c>
      <c r="N51" s="22"/>
      <c r="O51" s="12"/>
      <c r="P51" s="22">
        <f t="shared" si="1"/>
        <v>5814.2000000000007</v>
      </c>
    </row>
    <row r="52" spans="1:16" ht="14.25" customHeight="1" x14ac:dyDescent="0.35">
      <c r="A52" s="30">
        <v>45561</v>
      </c>
      <c r="B52" s="19"/>
      <c r="C52" s="20" t="s">
        <v>48</v>
      </c>
      <c r="D52" s="6"/>
      <c r="E52" s="6" t="s">
        <v>94</v>
      </c>
      <c r="F52" s="6"/>
      <c r="G52" s="6"/>
      <c r="H52" s="6"/>
      <c r="I52" s="6"/>
      <c r="J52" s="21"/>
      <c r="K52" s="22"/>
      <c r="L52" s="12"/>
      <c r="M52" s="12">
        <v>5000</v>
      </c>
      <c r="N52" s="22"/>
      <c r="O52" s="12"/>
      <c r="P52" s="22">
        <f t="shared" si="1"/>
        <v>814.20000000000073</v>
      </c>
    </row>
    <row r="53" spans="1:16" ht="14.25" customHeight="1" x14ac:dyDescent="0.35">
      <c r="A53" s="30">
        <v>45734</v>
      </c>
      <c r="B53" s="19"/>
      <c r="C53" s="20" t="s">
        <v>48</v>
      </c>
      <c r="D53" s="6"/>
      <c r="E53" s="6" t="s">
        <v>94</v>
      </c>
      <c r="F53" s="6"/>
      <c r="G53" s="6"/>
      <c r="H53" s="6"/>
      <c r="I53" s="6"/>
      <c r="J53" s="21"/>
      <c r="K53" s="22"/>
      <c r="L53" s="12"/>
      <c r="M53" s="12">
        <v>300</v>
      </c>
      <c r="N53" s="22"/>
      <c r="O53" s="12"/>
      <c r="P53" s="22">
        <f t="shared" si="1"/>
        <v>514.20000000000073</v>
      </c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18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35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40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44">
        <f>SUM(J22:J59)</f>
        <v>51248.9</v>
      </c>
      <c r="K60" s="43"/>
      <c r="L60" s="43"/>
      <c r="M60" s="44">
        <f>SUM(M22:M59)</f>
        <v>50734.7</v>
      </c>
      <c r="N60" s="43"/>
      <c r="O60" s="45"/>
      <c r="P60" s="46">
        <f>SUM(J60-M60)</f>
        <v>514.20000000000437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76" t="s">
        <v>21</v>
      </c>
      <c r="E62" s="76"/>
      <c r="F62" s="76"/>
      <c r="G62" s="76" t="s">
        <v>22</v>
      </c>
      <c r="H62" s="76"/>
      <c r="I62" s="76" t="s">
        <v>23</v>
      </c>
      <c r="J62" s="76"/>
      <c r="K62" s="76" t="s">
        <v>24</v>
      </c>
      <c r="L62" s="76"/>
      <c r="M62" s="76"/>
      <c r="N62" s="76" t="s">
        <v>25</v>
      </c>
      <c r="O62" s="76"/>
      <c r="P62" s="76"/>
    </row>
    <row r="63" spans="1:16" ht="14.25" customHeight="1" x14ac:dyDescent="0.35">
      <c r="A63" s="61" t="s">
        <v>26</v>
      </c>
      <c r="B63" s="61"/>
      <c r="C63" s="61"/>
      <c r="D63" s="62" t="s">
        <v>96</v>
      </c>
      <c r="E63" s="62"/>
      <c r="F63" s="62"/>
      <c r="G63" s="77" t="s">
        <v>101</v>
      </c>
      <c r="H63" s="78"/>
      <c r="I63" s="62" t="s">
        <v>105</v>
      </c>
      <c r="J63" s="62"/>
      <c r="K63" s="83"/>
      <c r="L63" s="85"/>
      <c r="M63" s="85"/>
      <c r="N63" s="85"/>
      <c r="O63" s="85"/>
      <c r="P63" s="85"/>
    </row>
    <row r="64" spans="1:16" ht="14.25" customHeight="1" x14ac:dyDescent="0.35">
      <c r="A64" s="61" t="s">
        <v>31</v>
      </c>
      <c r="B64" s="61"/>
      <c r="C64" s="61"/>
      <c r="D64" s="60">
        <v>0</v>
      </c>
      <c r="E64" s="60"/>
      <c r="F64" s="60"/>
      <c r="G64" s="60">
        <v>0</v>
      </c>
      <c r="H64" s="60"/>
      <c r="I64" s="60">
        <v>514.20000000000005</v>
      </c>
      <c r="J64" s="60"/>
      <c r="K64" s="81"/>
      <c r="L64" s="84"/>
      <c r="M64" s="84"/>
      <c r="N64" s="84"/>
      <c r="O64" s="84"/>
      <c r="P64" s="84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47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47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48"/>
      <c r="B71" s="48"/>
      <c r="C71" s="48"/>
      <c r="D71" s="48"/>
      <c r="E71" s="48"/>
      <c r="F71" s="48"/>
      <c r="G71" s="48"/>
      <c r="H71" s="49"/>
      <c r="I71" s="49"/>
      <c r="J71" s="48"/>
      <c r="K71" s="48"/>
      <c r="L71" s="48"/>
      <c r="M71" s="48"/>
      <c r="N71" s="48"/>
      <c r="O71" s="48"/>
      <c r="P71" s="48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A64:C64"/>
    <mergeCell ref="D64:F64"/>
    <mergeCell ref="G64:H64"/>
    <mergeCell ref="I64:J64"/>
    <mergeCell ref="K64:M64"/>
    <mergeCell ref="N64:P64"/>
    <mergeCell ref="A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7284-AD07-4F65-B569-93980343CC72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44804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0"/>
      <c r="B28" s="19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0"/>
      <c r="B29" s="19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0"/>
      <c r="B30" s="19"/>
      <c r="C30" s="50"/>
      <c r="D30" s="6"/>
      <c r="E30" s="51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8541.9</v>
      </c>
      <c r="K52" s="43"/>
      <c r="L52" s="43"/>
      <c r="M52" s="44">
        <f>SUM(M22:M51)</f>
        <v>3000</v>
      </c>
      <c r="N52" s="43"/>
      <c r="O52" s="45"/>
      <c r="P52" s="46">
        <f>J52-M52</f>
        <v>5541.9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27</v>
      </c>
      <c r="E55" s="62"/>
      <c r="F55" s="62"/>
      <c r="G55" s="62" t="s">
        <v>28</v>
      </c>
      <c r="H55" s="62"/>
      <c r="I55" s="62" t="s">
        <v>29</v>
      </c>
      <c r="J55" s="62"/>
      <c r="K55" s="62" t="s">
        <v>30</v>
      </c>
      <c r="L55" s="62"/>
      <c r="M55" s="62"/>
      <c r="N55" s="62" t="s">
        <v>55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1317.9</v>
      </c>
      <c r="E56" s="60"/>
      <c r="F56" s="60"/>
      <c r="G56" s="60">
        <v>4224</v>
      </c>
      <c r="H56" s="60"/>
      <c r="I56" s="60">
        <v>0</v>
      </c>
      <c r="J56" s="60"/>
      <c r="K56" s="63">
        <v>0</v>
      </c>
      <c r="L56" s="64"/>
      <c r="M56" s="65"/>
      <c r="N56" s="60">
        <v>0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1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19D-C0BB-4218-AF7D-87C680A8519A}">
  <sheetPr>
    <pageSetUpPr fitToPage="1"/>
  </sheetPr>
  <dimension ref="A1:R1002"/>
  <sheetViews>
    <sheetView topLeftCell="A13" zoomScaleNormal="100" workbookViewId="0">
      <selection activeCell="P52" sqref="P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44834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>
        <v>44829</v>
      </c>
      <c r="B26" s="19"/>
      <c r="C26" s="11" t="s">
        <v>48</v>
      </c>
      <c r="D26" s="24"/>
      <c r="E26" s="6" t="s">
        <v>52</v>
      </c>
      <c r="F26" s="29"/>
      <c r="G26" s="6"/>
      <c r="H26" s="6"/>
      <c r="I26" s="6"/>
      <c r="J26" s="25"/>
      <c r="K26" s="22"/>
      <c r="L26" s="12"/>
      <c r="M26" s="12">
        <v>3000</v>
      </c>
      <c r="N26" s="22"/>
      <c r="O26" s="12"/>
      <c r="P26" s="22">
        <f t="shared" ref="P26:P30" si="1">P25+J26-M26</f>
        <v>2541.8999999999996</v>
      </c>
    </row>
    <row r="27" spans="1:18" ht="14.25" customHeight="1" x14ac:dyDescent="0.35">
      <c r="A27" s="30">
        <v>44829</v>
      </c>
      <c r="B27" s="19"/>
      <c r="C27" s="11" t="s">
        <v>48</v>
      </c>
      <c r="D27" s="24"/>
      <c r="E27" s="6" t="s">
        <v>53</v>
      </c>
      <c r="F27" s="6"/>
      <c r="G27" s="6"/>
      <c r="H27" s="6"/>
      <c r="I27" s="6"/>
      <c r="J27" s="31"/>
      <c r="K27" s="22"/>
      <c r="L27" s="12"/>
      <c r="M27" s="12">
        <v>1000</v>
      </c>
      <c r="N27" s="22"/>
      <c r="O27" s="12"/>
      <c r="P27" s="22">
        <f t="shared" si="1"/>
        <v>1541.8999999999996</v>
      </c>
    </row>
    <row r="28" spans="1:18" ht="14.25" customHeight="1" x14ac:dyDescent="0.35">
      <c r="A28" s="30">
        <v>44830</v>
      </c>
      <c r="B28" s="19"/>
      <c r="C28" t="s">
        <v>50</v>
      </c>
      <c r="D28" s="24"/>
      <c r="E28" s="6" t="s">
        <v>19</v>
      </c>
      <c r="F28" s="6"/>
      <c r="G28" s="6"/>
      <c r="H28" s="6"/>
      <c r="I28" s="6"/>
      <c r="J28" s="33">
        <v>2968.8</v>
      </c>
      <c r="K28" s="22"/>
      <c r="L28" s="12"/>
      <c r="M28" s="12"/>
      <c r="N28" s="22"/>
      <c r="O28" s="12"/>
      <c r="P28" s="22">
        <f t="shared" si="1"/>
        <v>4510.7</v>
      </c>
    </row>
    <row r="29" spans="1:18" ht="14.25" customHeight="1" x14ac:dyDescent="0.35">
      <c r="A29" s="30">
        <v>44830</v>
      </c>
      <c r="B29" s="19"/>
      <c r="C29" t="s">
        <v>51</v>
      </c>
      <c r="D29" s="24"/>
      <c r="E29" s="6" t="s">
        <v>19</v>
      </c>
      <c r="F29" s="6"/>
      <c r="G29" s="6"/>
      <c r="H29" s="6"/>
      <c r="I29" s="6"/>
      <c r="J29" s="33">
        <v>840</v>
      </c>
      <c r="K29" s="22"/>
      <c r="L29" s="12"/>
      <c r="M29" s="12"/>
      <c r="N29" s="22"/>
      <c r="O29" s="12"/>
      <c r="P29" s="22">
        <f t="shared" si="1"/>
        <v>5350.7</v>
      </c>
    </row>
    <row r="30" spans="1:18" ht="14.25" customHeight="1" x14ac:dyDescent="0.35">
      <c r="A30" s="30">
        <v>44833</v>
      </c>
      <c r="B30" s="19"/>
      <c r="C30" s="50" t="s">
        <v>48</v>
      </c>
      <c r="D30" s="6"/>
      <c r="E30" s="3" t="s">
        <v>54</v>
      </c>
      <c r="F30" s="6"/>
      <c r="G30" s="6"/>
      <c r="H30" s="6"/>
      <c r="I30" s="6"/>
      <c r="J30" s="33"/>
      <c r="K30" s="22"/>
      <c r="L30" s="12"/>
      <c r="M30" s="12">
        <v>5350.7</v>
      </c>
      <c r="N30" s="22"/>
      <c r="O30" s="12"/>
      <c r="P30" s="22">
        <f t="shared" si="1"/>
        <v>0</v>
      </c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12350.7</v>
      </c>
      <c r="K52" s="43"/>
      <c r="L52" s="43"/>
      <c r="M52" s="44">
        <f>SUM(M22:M51)</f>
        <v>12350.7</v>
      </c>
      <c r="N52" s="43"/>
      <c r="O52" s="45"/>
      <c r="P52" s="46">
        <v>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28</v>
      </c>
      <c r="E55" s="62"/>
      <c r="F55" s="62"/>
      <c r="G55" s="62" t="s">
        <v>29</v>
      </c>
      <c r="H55" s="62"/>
      <c r="I55" s="62" t="s">
        <v>30</v>
      </c>
      <c r="J55" s="62"/>
      <c r="K55" s="62" t="s">
        <v>55</v>
      </c>
      <c r="L55" s="62"/>
      <c r="M55" s="62"/>
      <c r="N55" s="62" t="s">
        <v>56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0</v>
      </c>
      <c r="H56" s="60"/>
      <c r="I56" s="60">
        <v>0</v>
      </c>
      <c r="J56" s="60"/>
      <c r="K56" s="63">
        <v>0</v>
      </c>
      <c r="L56" s="64"/>
      <c r="M56" s="65"/>
      <c r="N56" s="60">
        <v>0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9D53-778A-4FA0-9A1A-3C8E161C3235}">
  <sheetPr>
    <pageSetUpPr fitToPage="1"/>
  </sheetPr>
  <dimension ref="A1:R1002"/>
  <sheetViews>
    <sheetView topLeftCell="A33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>
        <v>44829</v>
      </c>
      <c r="B26" s="19"/>
      <c r="C26" s="11" t="s">
        <v>48</v>
      </c>
      <c r="D26" s="24"/>
      <c r="E26" s="6" t="s">
        <v>52</v>
      </c>
      <c r="F26" s="29"/>
      <c r="G26" s="6"/>
      <c r="H26" s="6"/>
      <c r="I26" s="6"/>
      <c r="J26" s="25"/>
      <c r="K26" s="22"/>
      <c r="L26" s="12"/>
      <c r="M26" s="12">
        <v>3000</v>
      </c>
      <c r="N26" s="22"/>
      <c r="O26" s="12"/>
      <c r="P26" s="22">
        <f t="shared" ref="P26:P36" si="1">P25+J26-M26</f>
        <v>2541.8999999999996</v>
      </c>
    </row>
    <row r="27" spans="1:18" ht="14.25" customHeight="1" x14ac:dyDescent="0.35">
      <c r="A27" s="30">
        <v>44829</v>
      </c>
      <c r="B27" s="19"/>
      <c r="C27" s="11" t="s">
        <v>48</v>
      </c>
      <c r="D27" s="24"/>
      <c r="E27" s="6" t="s">
        <v>53</v>
      </c>
      <c r="F27" s="6"/>
      <c r="G27" s="6"/>
      <c r="H27" s="6"/>
      <c r="I27" s="6"/>
      <c r="J27" s="31"/>
      <c r="K27" s="22"/>
      <c r="L27" s="12"/>
      <c r="M27" s="12">
        <v>1000</v>
      </c>
      <c r="N27" s="22"/>
      <c r="O27" s="12"/>
      <c r="P27" s="22">
        <f t="shared" si="1"/>
        <v>1541.8999999999996</v>
      </c>
    </row>
    <row r="28" spans="1:18" ht="14.25" customHeight="1" x14ac:dyDescent="0.35">
      <c r="A28" s="30">
        <v>44830</v>
      </c>
      <c r="B28" s="19"/>
      <c r="C28" t="s">
        <v>50</v>
      </c>
      <c r="D28" s="24"/>
      <c r="E28" s="6" t="s">
        <v>19</v>
      </c>
      <c r="F28" s="6"/>
      <c r="G28" s="6"/>
      <c r="H28" s="6"/>
      <c r="I28" s="6"/>
      <c r="J28" s="33">
        <v>2968.8</v>
      </c>
      <c r="K28" s="22"/>
      <c r="L28" s="12"/>
      <c r="M28" s="12"/>
      <c r="N28" s="22"/>
      <c r="O28" s="12"/>
      <c r="P28" s="22">
        <f t="shared" si="1"/>
        <v>4510.7</v>
      </c>
    </row>
    <row r="29" spans="1:18" ht="14.25" customHeight="1" x14ac:dyDescent="0.35">
      <c r="A29" s="30">
        <v>44830</v>
      </c>
      <c r="B29" s="19"/>
      <c r="C29" t="s">
        <v>51</v>
      </c>
      <c r="D29" s="24"/>
      <c r="E29" s="6" t="s">
        <v>19</v>
      </c>
      <c r="F29" s="6"/>
      <c r="G29" s="6"/>
      <c r="H29" s="6"/>
      <c r="I29" s="6"/>
      <c r="J29" s="33">
        <v>840</v>
      </c>
      <c r="K29" s="22"/>
      <c r="L29" s="12"/>
      <c r="M29" s="12"/>
      <c r="N29" s="22"/>
      <c r="O29" s="12"/>
      <c r="P29" s="22">
        <f t="shared" si="1"/>
        <v>5350.7</v>
      </c>
    </row>
    <row r="30" spans="1:18" ht="14.25" customHeight="1" x14ac:dyDescent="0.35">
      <c r="A30" s="30">
        <v>44833</v>
      </c>
      <c r="B30" s="19"/>
      <c r="C30" s="50" t="s">
        <v>48</v>
      </c>
      <c r="D30" s="6"/>
      <c r="E30" s="3" t="s">
        <v>54</v>
      </c>
      <c r="F30" s="6"/>
      <c r="G30" s="6"/>
      <c r="H30" s="6"/>
      <c r="I30" s="6"/>
      <c r="J30" s="33"/>
      <c r="K30" s="22"/>
      <c r="L30" s="12"/>
      <c r="M30" s="12">
        <v>5350.7</v>
      </c>
      <c r="N30" s="22"/>
      <c r="O30" s="12"/>
      <c r="P30" s="22">
        <f t="shared" si="1"/>
        <v>0</v>
      </c>
    </row>
    <row r="31" spans="1:18" ht="14.25" customHeight="1" x14ac:dyDescent="0.35">
      <c r="A31" s="30">
        <v>44872</v>
      </c>
      <c r="B31" s="19"/>
      <c r="C31" s="34" t="s">
        <v>59</v>
      </c>
      <c r="D31" s="6"/>
      <c r="E31" s="6" t="s">
        <v>19</v>
      </c>
      <c r="F31" s="6"/>
      <c r="G31" s="6"/>
      <c r="H31" s="6"/>
      <c r="I31" s="6"/>
      <c r="J31" s="31">
        <v>1316</v>
      </c>
      <c r="K31" s="22"/>
      <c r="L31" s="12"/>
      <c r="M31" s="12"/>
      <c r="N31" s="22"/>
      <c r="O31" s="12"/>
      <c r="P31" s="22">
        <f t="shared" si="1"/>
        <v>1316</v>
      </c>
    </row>
    <row r="32" spans="1:18" ht="14.25" customHeight="1" x14ac:dyDescent="0.35">
      <c r="A32" s="30">
        <v>44896</v>
      </c>
      <c r="B32" s="19"/>
      <c r="C32" s="50" t="s">
        <v>58</v>
      </c>
      <c r="D32" s="6"/>
      <c r="E32" s="6" t="s">
        <v>19</v>
      </c>
      <c r="F32" s="6"/>
      <c r="G32" s="6"/>
      <c r="H32" s="6"/>
      <c r="I32" s="6"/>
      <c r="J32" s="21">
        <v>855</v>
      </c>
      <c r="K32" s="22"/>
      <c r="L32" s="12"/>
      <c r="M32" s="12"/>
      <c r="N32" s="22"/>
      <c r="O32" s="12"/>
      <c r="P32" s="22">
        <f t="shared" si="1"/>
        <v>2171</v>
      </c>
    </row>
    <row r="33" spans="1:16" ht="14.25" customHeight="1" x14ac:dyDescent="0.35">
      <c r="A33" s="30">
        <v>44900</v>
      </c>
      <c r="B33" s="19"/>
      <c r="C33" s="34" t="s">
        <v>63</v>
      </c>
      <c r="D33" s="6"/>
      <c r="E33" s="6" t="s">
        <v>19</v>
      </c>
      <c r="F33" s="6"/>
      <c r="G33" s="6"/>
      <c r="H33" s="6"/>
      <c r="I33" s="6"/>
      <c r="J33" s="21">
        <v>93</v>
      </c>
      <c r="K33" s="22"/>
      <c r="L33" s="12"/>
      <c r="M33" s="12"/>
      <c r="N33" s="22"/>
      <c r="O33" s="12"/>
      <c r="P33" s="22">
        <f t="shared" si="1"/>
        <v>2264</v>
      </c>
    </row>
    <row r="34" spans="1:16" ht="14.25" customHeight="1" x14ac:dyDescent="0.35">
      <c r="A34" s="30">
        <v>44902</v>
      </c>
      <c r="B34" s="19"/>
      <c r="C34" s="50" t="s">
        <v>57</v>
      </c>
      <c r="D34" s="6"/>
      <c r="E34" s="6" t="s">
        <v>19</v>
      </c>
      <c r="F34" s="6"/>
      <c r="G34" s="6"/>
      <c r="H34" s="6"/>
      <c r="I34" s="6"/>
      <c r="J34" s="21">
        <v>2024</v>
      </c>
      <c r="K34" s="22"/>
      <c r="L34" s="12"/>
      <c r="M34" s="12"/>
      <c r="N34" s="22"/>
      <c r="O34" s="12"/>
      <c r="P34" s="22">
        <f>P33+J34-M34</f>
        <v>4288</v>
      </c>
    </row>
    <row r="35" spans="1:16" ht="14.25" customHeight="1" x14ac:dyDescent="0.35">
      <c r="A35" s="30">
        <v>44915</v>
      </c>
      <c r="B35" s="19"/>
      <c r="C35" s="34" t="s">
        <v>48</v>
      </c>
      <c r="D35" s="6"/>
      <c r="E35" s="6" t="s">
        <v>60</v>
      </c>
      <c r="F35" s="6"/>
      <c r="G35" s="6"/>
      <c r="H35" s="6"/>
      <c r="I35" s="6"/>
      <c r="J35" s="21"/>
      <c r="K35" s="22"/>
      <c r="L35" s="12"/>
      <c r="M35" s="12">
        <v>1409</v>
      </c>
      <c r="N35" s="22"/>
      <c r="O35" s="12"/>
      <c r="P35" s="22">
        <f t="shared" si="1"/>
        <v>2879</v>
      </c>
    </row>
    <row r="36" spans="1:16" ht="14.25" customHeight="1" x14ac:dyDescent="0.35">
      <c r="A36" s="30">
        <v>44917</v>
      </c>
      <c r="B36" s="19"/>
      <c r="C36" s="52" t="s">
        <v>61</v>
      </c>
      <c r="D36" s="6"/>
      <c r="E36" s="6" t="s">
        <v>19</v>
      </c>
      <c r="F36" s="6"/>
      <c r="G36" s="6"/>
      <c r="H36" s="6"/>
      <c r="I36" s="6"/>
      <c r="J36" s="21">
        <v>50</v>
      </c>
      <c r="K36" s="22"/>
      <c r="L36" s="12"/>
      <c r="M36" s="12"/>
      <c r="N36" s="22"/>
      <c r="O36" s="12"/>
      <c r="P36" s="22">
        <f t="shared" si="1"/>
        <v>2929</v>
      </c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16688.7</v>
      </c>
      <c r="K52" s="43"/>
      <c r="L52" s="43"/>
      <c r="M52" s="44">
        <f>SUM(M22:M51)</f>
        <v>13759.7</v>
      </c>
      <c r="N52" s="43"/>
      <c r="O52" s="45"/>
      <c r="P52" s="46">
        <f>SUM(J52-M52)</f>
        <v>2929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30</v>
      </c>
      <c r="E55" s="62"/>
      <c r="F55" s="62"/>
      <c r="G55" s="62" t="s">
        <v>55</v>
      </c>
      <c r="H55" s="62"/>
      <c r="I55" s="62" t="s">
        <v>56</v>
      </c>
      <c r="J55" s="62"/>
      <c r="K55" s="62" t="s">
        <v>64</v>
      </c>
      <c r="L55" s="62"/>
      <c r="M55" s="62"/>
      <c r="N55" s="62" t="s">
        <v>65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0</v>
      </c>
      <c r="H56" s="60"/>
      <c r="I56" s="60">
        <v>0</v>
      </c>
      <c r="J56" s="60"/>
      <c r="K56" s="63">
        <v>0</v>
      </c>
      <c r="L56" s="64"/>
      <c r="M56" s="65"/>
      <c r="N56" s="60">
        <v>2929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F0AE-E6BA-41F5-A0FD-5C78B5AE4095}">
  <sheetPr>
    <pageSetUpPr fitToPage="1"/>
  </sheetPr>
  <dimension ref="A1:R1002"/>
  <sheetViews>
    <sheetView topLeftCell="A15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27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/>
      <c r="B28" s="19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0"/>
      <c r="B29" s="19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0"/>
      <c r="B30" s="19"/>
      <c r="C30" s="50"/>
      <c r="D30" s="6"/>
      <c r="E30" s="3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50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50"/>
      <c r="D34" s="6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19450.7</v>
      </c>
      <c r="K52" s="43"/>
      <c r="L52" s="43"/>
      <c r="M52" s="44">
        <f>SUM(M22:M51)</f>
        <v>16164.7</v>
      </c>
      <c r="N52" s="43"/>
      <c r="O52" s="45"/>
      <c r="P52" s="46">
        <f>SUM(J52-M52)</f>
        <v>3286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55</v>
      </c>
      <c r="E55" s="62"/>
      <c r="F55" s="62"/>
      <c r="G55" s="77" t="s">
        <v>56</v>
      </c>
      <c r="H55" s="78"/>
      <c r="I55" s="62" t="s">
        <v>64</v>
      </c>
      <c r="J55" s="62"/>
      <c r="K55" s="77" t="s">
        <v>65</v>
      </c>
      <c r="L55" s="79"/>
      <c r="M55" s="78"/>
      <c r="N55" s="62" t="s">
        <v>79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0</v>
      </c>
      <c r="H56" s="60"/>
      <c r="I56" s="60">
        <v>0</v>
      </c>
      <c r="J56" s="60"/>
      <c r="K56" s="63">
        <v>524</v>
      </c>
      <c r="L56" s="64"/>
      <c r="M56" s="65"/>
      <c r="N56" s="60">
        <v>2762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3965-3E36-4A20-89D7-BC64BF805068}">
  <sheetPr>
    <pageSetUpPr fitToPage="1"/>
  </sheetPr>
  <dimension ref="A1:R1002"/>
  <sheetViews>
    <sheetView topLeftCell="A13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1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/>
      <c r="B32" s="19"/>
      <c r="C32" s="50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50"/>
      <c r="D34" s="6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22718.7</v>
      </c>
      <c r="K52" s="43"/>
      <c r="L52" s="43"/>
      <c r="M52" s="44">
        <f>SUM(M22:M51)</f>
        <v>18664.7</v>
      </c>
      <c r="N52" s="43"/>
      <c r="O52" s="45"/>
      <c r="P52" s="46">
        <f>SUM(J52-M52)</f>
        <v>4054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56</v>
      </c>
      <c r="E55" s="62"/>
      <c r="F55" s="62"/>
      <c r="G55" s="62" t="s">
        <v>64</v>
      </c>
      <c r="H55" s="62"/>
      <c r="I55" s="62" t="s">
        <v>65</v>
      </c>
      <c r="J55" s="62"/>
      <c r="K55" s="62" t="s">
        <v>79</v>
      </c>
      <c r="L55" s="62"/>
      <c r="M55" s="62"/>
      <c r="N55" s="62" t="s">
        <v>78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0</v>
      </c>
      <c r="H56" s="60"/>
      <c r="I56" s="60">
        <v>0</v>
      </c>
      <c r="J56" s="60"/>
      <c r="K56" s="63">
        <v>786</v>
      </c>
      <c r="L56" s="64"/>
      <c r="M56" s="65"/>
      <c r="N56" s="60">
        <v>3268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60D3-6AA3-47A6-87F6-81F41FBC962C}">
  <sheetPr>
    <pageSetUpPr fitToPage="1"/>
  </sheetPr>
  <dimension ref="A1:R1002"/>
  <sheetViews>
    <sheetView topLeftCell="A10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3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/>
      <c r="B34" s="19"/>
      <c r="C34" s="50"/>
      <c r="D34" s="6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24654.7</v>
      </c>
      <c r="K52" s="43"/>
      <c r="L52" s="43"/>
      <c r="M52" s="44">
        <f>SUM(M22:M51)</f>
        <v>20164.7</v>
      </c>
      <c r="N52" s="43"/>
      <c r="O52" s="45"/>
      <c r="P52" s="46">
        <f>SUM(J52-M52)</f>
        <v>4490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64</v>
      </c>
      <c r="E55" s="62"/>
      <c r="F55" s="62"/>
      <c r="G55" s="62" t="s">
        <v>65</v>
      </c>
      <c r="H55" s="62"/>
      <c r="I55" s="62" t="s">
        <v>79</v>
      </c>
      <c r="J55" s="62"/>
      <c r="K55" s="62" t="s">
        <v>78</v>
      </c>
      <c r="L55" s="62"/>
      <c r="M55" s="62"/>
      <c r="N55" s="62" t="s">
        <v>82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0</v>
      </c>
      <c r="H56" s="60"/>
      <c r="I56" s="60">
        <v>0</v>
      </c>
      <c r="J56" s="60"/>
      <c r="K56" s="63">
        <v>2554</v>
      </c>
      <c r="L56" s="64"/>
      <c r="M56" s="65"/>
      <c r="N56" s="60">
        <v>1936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F17A-720F-4EE4-A6A0-AF7478B6C886}">
  <sheetPr>
    <pageSetUpPr fitToPage="1"/>
  </sheetPr>
  <dimension ref="A1:R1002"/>
  <sheetViews>
    <sheetView topLeftCell="A14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30">
        <v>44926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7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29281.9</v>
      </c>
      <c r="K52" s="43"/>
      <c r="L52" s="43"/>
      <c r="M52" s="44">
        <f>SUM(M22:M51)</f>
        <v>22164.7</v>
      </c>
      <c r="N52" s="43"/>
      <c r="O52" s="45"/>
      <c r="P52" s="46">
        <f>SUM(J52-M52)</f>
        <v>7117.2000000000007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1" t="s">
        <v>26</v>
      </c>
      <c r="B55" s="61"/>
      <c r="C55" s="61"/>
      <c r="D55" s="62" t="s">
        <v>65</v>
      </c>
      <c r="E55" s="62"/>
      <c r="F55" s="62"/>
      <c r="G55" s="62" t="s">
        <v>79</v>
      </c>
      <c r="H55" s="62"/>
      <c r="I55" s="62" t="s">
        <v>78</v>
      </c>
      <c r="J55" s="62"/>
      <c r="K55" s="62" t="s">
        <v>82</v>
      </c>
      <c r="L55" s="62"/>
      <c r="M55" s="62"/>
      <c r="N55" s="62" t="s">
        <v>88</v>
      </c>
      <c r="O55" s="62"/>
      <c r="P55" s="62"/>
    </row>
    <row r="56" spans="1:16" ht="14.25" customHeight="1" x14ac:dyDescent="0.35">
      <c r="A56" s="61" t="s">
        <v>31</v>
      </c>
      <c r="B56" s="61"/>
      <c r="C56" s="61"/>
      <c r="D56" s="60">
        <v>0</v>
      </c>
      <c r="E56" s="60"/>
      <c r="F56" s="60"/>
      <c r="G56" s="60">
        <v>0</v>
      </c>
      <c r="H56" s="60"/>
      <c r="I56" s="60">
        <v>554</v>
      </c>
      <c r="J56" s="60"/>
      <c r="K56" s="63">
        <v>1936</v>
      </c>
      <c r="L56" s="64"/>
      <c r="M56" s="65"/>
      <c r="N56" s="60">
        <v>4627.2</v>
      </c>
      <c r="O56" s="60"/>
      <c r="P56" s="6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SOA_SF 0622</vt:lpstr>
      <vt:lpstr>SOA_SF 0722</vt:lpstr>
      <vt:lpstr>SOA_SF 0822</vt:lpstr>
      <vt:lpstr>SOA_SF 0922</vt:lpstr>
      <vt:lpstr>SOA_SF 1222</vt:lpstr>
      <vt:lpstr>SOA_SF 0123</vt:lpstr>
      <vt:lpstr>SOA_SF 0223</vt:lpstr>
      <vt:lpstr>SOA_SF 0323</vt:lpstr>
      <vt:lpstr>SOA_SF 0423</vt:lpstr>
      <vt:lpstr>SOA_SF 0523</vt:lpstr>
      <vt:lpstr>SOA_SF 0623</vt:lpstr>
      <vt:lpstr>SOA_SF 0723</vt:lpstr>
      <vt:lpstr>SOA_SF 0823</vt:lpstr>
      <vt:lpstr>SOA_SF 0923</vt:lpstr>
      <vt:lpstr>SOA_SF 1223</vt:lpstr>
      <vt:lpstr>SOA_SF 0124</vt:lpstr>
      <vt:lpstr>SOA_SF 0324</vt:lpstr>
      <vt:lpstr>SOA_SF 0424</vt:lpstr>
      <vt:lpstr>SOA_SF 0724 </vt:lpstr>
      <vt:lpstr>SOA_SF 0924 </vt:lpstr>
      <vt:lpstr>SOA_SF 1024</vt:lpstr>
      <vt:lpstr>SOA_SF 0125</vt:lpstr>
      <vt:lpstr>SOA_SF 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2025-04-18T03:50:29Z</cp:lastPrinted>
  <dcterms:created xsi:type="dcterms:W3CDTF">2022-07-14T07:30:39Z</dcterms:created>
  <dcterms:modified xsi:type="dcterms:W3CDTF">2025-04-18T03:52:24Z</dcterms:modified>
</cp:coreProperties>
</file>