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8280EBC4-D227-42DC-A56B-3F951B5AB777}" xr6:coauthVersionLast="47" xr6:coauthVersionMax="47" xr10:uidLastSave="{00000000-0000-0000-0000-000000000000}"/>
  <bookViews>
    <workbookView xWindow="-110" yWindow="-110" windowWidth="19420" windowHeight="10300" firstSheet="23" activeTab="25" xr2:uid="{A404D01C-ED38-4957-AEB9-656F6762F6FB}"/>
  </bookViews>
  <sheets>
    <sheet name="SOA_Transform 0822" sheetId="1" r:id="rId1"/>
    <sheet name="SOA_Transform 0922" sheetId="2" r:id="rId2"/>
    <sheet name="SOA_Transform 1022" sheetId="3" r:id="rId3"/>
    <sheet name="SOA_Transform 1122" sheetId="4" r:id="rId4"/>
    <sheet name="SOA_Transform 1222" sheetId="5" r:id="rId5"/>
    <sheet name="SOA_Transform 0123" sheetId="6" r:id="rId6"/>
    <sheet name="SOA_Transform 0223" sheetId="7" r:id="rId7"/>
    <sheet name="SOA_Transform 0323" sheetId="8" r:id="rId8"/>
    <sheet name="SOA_Transform 0423" sheetId="9" r:id="rId9"/>
    <sheet name="SOA_Transform 0523" sheetId="10" r:id="rId10"/>
    <sheet name="SOA_Transform 0623" sheetId="11" r:id="rId11"/>
    <sheet name="SOA_Transform 0723" sheetId="12" r:id="rId12"/>
    <sheet name="SOA_Transform 0823" sheetId="13" r:id="rId13"/>
    <sheet name="SOA_Transform 1223" sheetId="14" r:id="rId14"/>
    <sheet name="SOA_Transform 0124" sheetId="15" r:id="rId15"/>
    <sheet name="SOA_Transform 0424" sheetId="16" r:id="rId16"/>
    <sheet name="SOA_Transform 0624" sheetId="17" r:id="rId17"/>
    <sheet name="SOA_Transform 0724" sheetId="18" r:id="rId18"/>
    <sheet name="SOA_Transform 0824 " sheetId="19" r:id="rId19"/>
    <sheet name="SOA_Transform 0924" sheetId="20" r:id="rId20"/>
    <sheet name="SOA_Transform 1024" sheetId="21" r:id="rId21"/>
    <sheet name="SOA_Transform 1124" sheetId="22" r:id="rId22"/>
    <sheet name="SOA_Transform 1224" sheetId="24" r:id="rId23"/>
    <sheet name="SOA_Transform 0125" sheetId="25" r:id="rId24"/>
    <sheet name="SOA_Transform 0225" sheetId="26" r:id="rId25"/>
    <sheet name="SOA_Transform 0325" sheetId="27" r:id="rId2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27" l="1"/>
  <c r="J55" i="27"/>
  <c r="P55" i="27" s="1"/>
  <c r="P22" i="27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M55" i="26"/>
  <c r="J55" i="26"/>
  <c r="P55" i="26" s="1"/>
  <c r="P22" i="26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0" i="25"/>
  <c r="P51" i="25" s="1"/>
  <c r="P52" i="25" s="1"/>
  <c r="P53" i="25" s="1"/>
  <c r="M55" i="25"/>
  <c r="J55" i="25"/>
  <c r="P22" i="25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M52" i="24"/>
  <c r="P52" i="24" s="1"/>
  <c r="J52" i="24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22" i="24"/>
  <c r="P49" i="22"/>
  <c r="M52" i="22"/>
  <c r="J52" i="22"/>
  <c r="P52" i="22" s="1"/>
  <c r="P22" i="22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I56" i="21"/>
  <c r="P52" i="21"/>
  <c r="M52" i="21"/>
  <c r="J52" i="21"/>
  <c r="P22" i="2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I56" i="20"/>
  <c r="P47" i="20"/>
  <c r="P48" i="20" s="1"/>
  <c r="M52" i="20"/>
  <c r="P52" i="20" s="1"/>
  <c r="J52" i="20"/>
  <c r="P24" i="20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23" i="20"/>
  <c r="P22" i="20"/>
  <c r="P46" i="19"/>
  <c r="P45" i="19"/>
  <c r="M52" i="19"/>
  <c r="J52" i="19"/>
  <c r="P52" i="19" s="1"/>
  <c r="P22" i="19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1" i="18"/>
  <c r="P42" i="18" s="1"/>
  <c r="P43" i="18" s="1"/>
  <c r="P44" i="18" s="1"/>
  <c r="M52" i="18"/>
  <c r="J52" i="18"/>
  <c r="P22" i="18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55" i="25" l="1"/>
  <c r="P52" i="18"/>
  <c r="M52" i="17"/>
  <c r="J52" i="17"/>
  <c r="P52" i="17" s="1"/>
  <c r="P22" i="17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52" i="16"/>
  <c r="M52" i="16"/>
  <c r="J52" i="16"/>
  <c r="P22" i="16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52" i="15"/>
  <c r="M52" i="15"/>
  <c r="J52" i="15"/>
  <c r="P23" i="15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22" i="15"/>
  <c r="P39" i="14"/>
  <c r="P38" i="14" l="1"/>
  <c r="M52" i="14" l="1"/>
  <c r="J52" i="14"/>
  <c r="P22" i="14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52" i="14" l="1"/>
  <c r="M52" i="13"/>
  <c r="J52" i="13"/>
  <c r="P52" i="13" s="1"/>
  <c r="P22" i="13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7" i="12"/>
  <c r="M52" i="12" l="1"/>
  <c r="J52" i="12"/>
  <c r="P52" i="12" s="1"/>
  <c r="P22" i="12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M52" i="11"/>
  <c r="J52" i="11"/>
  <c r="P52" i="11" s="1"/>
  <c r="P22" i="1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6" i="10"/>
  <c r="M52" i="10"/>
  <c r="J52" i="10"/>
  <c r="P52" i="10" s="1"/>
  <c r="P23" i="10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22" i="10"/>
  <c r="P34" i="9"/>
  <c r="P35" i="9"/>
  <c r="M52" i="9" l="1"/>
  <c r="J52" i="9"/>
  <c r="P22" i="9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M52" i="8"/>
  <c r="J52" i="8"/>
  <c r="P52" i="8" s="1"/>
  <c r="P22" i="8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2" i="7"/>
  <c r="P33" i="7"/>
  <c r="P52" i="9" l="1"/>
  <c r="M52" i="7"/>
  <c r="J52" i="7"/>
  <c r="P52" i="7" s="1"/>
  <c r="P22" i="7"/>
  <c r="P23" i="7" s="1"/>
  <c r="P24" i="7" s="1"/>
  <c r="P25" i="7" s="1"/>
  <c r="P26" i="7" s="1"/>
  <c r="P27" i="7" s="1"/>
  <c r="P28" i="7" s="1"/>
  <c r="P29" i="7" s="1"/>
  <c r="P30" i="7" s="1"/>
  <c r="P31" i="7" s="1"/>
  <c r="M52" i="6"/>
  <c r="J52" i="6"/>
  <c r="P52" i="6" s="1"/>
  <c r="P23" i="6"/>
  <c r="P24" i="6" s="1"/>
  <c r="P25" i="6" s="1"/>
  <c r="P26" i="6" s="1"/>
  <c r="P27" i="6" s="1"/>
  <c r="P28" i="6" s="1"/>
  <c r="P29" i="6" s="1"/>
  <c r="P30" i="6" s="1"/>
  <c r="P31" i="6" s="1"/>
  <c r="P22" i="6"/>
  <c r="M52" i="5"/>
  <c r="J52" i="5"/>
  <c r="P52" i="5" s="1"/>
  <c r="P22" i="5"/>
  <c r="P23" i="5" s="1"/>
  <c r="P24" i="5" s="1"/>
  <c r="P25" i="5" s="1"/>
  <c r="P26" i="5" s="1"/>
  <c r="P27" i="5" s="1"/>
  <c r="P28" i="5" s="1"/>
  <c r="P29" i="5" s="1"/>
  <c r="P30" i="5" s="1"/>
  <c r="P31" i="5" s="1"/>
  <c r="P31" i="4"/>
  <c r="M52" i="4"/>
  <c r="J52" i="4"/>
  <c r="P52" i="4" s="1"/>
  <c r="P22" i="4"/>
  <c r="P23" i="4" s="1"/>
  <c r="P24" i="4" s="1"/>
  <c r="P25" i="4" s="1"/>
  <c r="P26" i="4" s="1"/>
  <c r="P27" i="4" s="1"/>
  <c r="P28" i="4" s="1"/>
  <c r="P29" i="4" s="1"/>
  <c r="P30" i="4" s="1"/>
  <c r="P29" i="3"/>
  <c r="P30" i="3" s="1"/>
  <c r="M52" i="3"/>
  <c r="J52" i="3"/>
  <c r="P22" i="3"/>
  <c r="P23" i="3" s="1"/>
  <c r="P24" i="3" s="1"/>
  <c r="P25" i="3" s="1"/>
  <c r="P26" i="3" s="1"/>
  <c r="P27" i="3" s="1"/>
  <c r="P28" i="3" s="1"/>
  <c r="P27" i="2"/>
  <c r="P28" i="2" s="1"/>
  <c r="M52" i="2"/>
  <c r="J52" i="2"/>
  <c r="P22" i="2"/>
  <c r="P23" i="2" s="1"/>
  <c r="P24" i="2" s="1"/>
  <c r="P25" i="2" s="1"/>
  <c r="P26" i="2" s="1"/>
  <c r="P26" i="1"/>
  <c r="P52" i="3" l="1"/>
  <c r="P52" i="2"/>
  <c r="M52" i="1"/>
  <c r="J52" i="1"/>
  <c r="P22" i="1"/>
  <c r="P23" i="1" s="1"/>
  <c r="P24" i="1" s="1"/>
  <c r="P25" i="1" s="1"/>
  <c r="P52" i="1" l="1"/>
</calcChain>
</file>

<file path=xl/sharedStrings.xml><?xml version="1.0" encoding="utf-8"?>
<sst xmlns="http://schemas.openxmlformats.org/spreadsheetml/2006/main" count="2169" uniqueCount="93">
  <si>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</si>
  <si>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</si>
  <si>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</si>
  <si>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</si>
  <si>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</si>
  <si>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</si>
  <si>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>Customer No</t>
  </si>
  <si>
    <t>:</t>
  </si>
  <si>
    <t>Statement Date</t>
  </si>
  <si>
    <t xml:space="preserve">Customer 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</si>
  <si>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</si>
  <si>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</si>
  <si>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</si>
  <si>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</si>
  <si>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</si>
  <si>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</si>
  <si>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</si>
  <si>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</si>
  <si>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</si>
  <si>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</si>
  <si>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</si>
  <si>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</si>
  <si>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</si>
  <si>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</si>
  <si>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</si>
  <si>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</si>
  <si>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</si>
  <si>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31-Jul-2022</t>
  </si>
  <si>
    <t>31-Aug-2022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</si>
  <si>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</si>
  <si>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</si>
  <si>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</si>
  <si>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</si>
  <si>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</si>
  <si>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Transform Star Sdn Bhd</t>
  </si>
  <si>
    <t>C00000027</t>
  </si>
  <si>
    <t>53 Jalan SMS 3A</t>
  </si>
  <si>
    <t>Taman Rawang Perdana</t>
  </si>
  <si>
    <t>Kawasan Perindustrian</t>
  </si>
  <si>
    <t>48000 Rawang, Selangor Darul Ehsan</t>
  </si>
  <si>
    <t>En Mohd Raffie</t>
  </si>
  <si>
    <t>013-396 9428</t>
  </si>
  <si>
    <t>INV00000298</t>
  </si>
  <si>
    <t>INV00000306</t>
  </si>
  <si>
    <t>Bank Islam 159011</t>
  </si>
  <si>
    <t>Payment Inv 00000298</t>
  </si>
  <si>
    <t>INV00000315</t>
  </si>
  <si>
    <t>INV00000319</t>
  </si>
  <si>
    <t>30-Sept-2022</t>
  </si>
  <si>
    <t>31-Oct-2022</t>
  </si>
  <si>
    <t>30-Nov-2022</t>
  </si>
  <si>
    <t>INV00000336</t>
  </si>
  <si>
    <t xml:space="preserve">Payment Inv 00000306 </t>
  </si>
  <si>
    <t>*** Please take note that your bank under Debit RM0.20 from your account</t>
  </si>
  <si>
    <t>Bank Islam 159046</t>
  </si>
  <si>
    <t>Payment Inv 00000315 &amp; 319</t>
  </si>
  <si>
    <t>INV00000367</t>
  </si>
  <si>
    <t>Bank Islam 161778</t>
  </si>
  <si>
    <t xml:space="preserve">Payment Inv 00000336 </t>
  </si>
  <si>
    <t>INV00000443</t>
  </si>
  <si>
    <t>31-Dec-2022</t>
  </si>
  <si>
    <t>31-Jan-2023</t>
  </si>
  <si>
    <t>28-Feb-2023</t>
  </si>
  <si>
    <t>Bank Islam 164701</t>
  </si>
  <si>
    <t>Payment Inv 00000367</t>
  </si>
  <si>
    <t>INV00000481</t>
  </si>
  <si>
    <t>31-Mar-2023</t>
  </si>
  <si>
    <t>30-Apr-2023</t>
  </si>
  <si>
    <t>INV00000511</t>
  </si>
  <si>
    <t>31-May-2023</t>
  </si>
  <si>
    <t>INV00000567</t>
  </si>
  <si>
    <t>31-Jul-2023</t>
  </si>
  <si>
    <t>Encik Mohd Raffie</t>
  </si>
  <si>
    <t>Bank Islam 164748</t>
  </si>
  <si>
    <t>Payment</t>
  </si>
  <si>
    <t>INV00000720</t>
  </si>
  <si>
    <t>30-Nov-2023</t>
  </si>
  <si>
    <t>INV00000892</t>
  </si>
  <si>
    <t>INV00000909</t>
  </si>
  <si>
    <t>INV00000930</t>
  </si>
  <si>
    <t>Bank Islam 170269</t>
  </si>
  <si>
    <t>Bank Islam 170277</t>
  </si>
  <si>
    <t>31-Jul-2024</t>
  </si>
  <si>
    <t>Bank Islam 170293</t>
  </si>
  <si>
    <t>INV00000958</t>
  </si>
  <si>
    <t>31-Aug-2024</t>
  </si>
  <si>
    <t>Bank Islam 170298</t>
  </si>
  <si>
    <t>Bank Islam 172006</t>
  </si>
  <si>
    <t>Bank Islam 172020</t>
  </si>
  <si>
    <t>Bank Islam 172033</t>
  </si>
  <si>
    <t>Bank Islam 172042</t>
  </si>
  <si>
    <t>INV00001092</t>
  </si>
  <si>
    <t>INV00001105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</si>
</sst>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5" fillId="0" borderId="0" xfId="0" applyFont="1" applyAlignment="1">
      <alignment horizontal="left"/>
    </xf>
    <xf numFmtId="43" fontId="4" fillId="0" borderId="0" xfId="1" applyFont="1"/>
    <xf numFmtId="43" fontId="4" fillId="0" borderId="0" xfId="1" applyFont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4" fillId="7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43" fontId="4" fillId="0" borderId="7" xfId="1" applyFont="1" applyBorder="1"/>
    <xf numFmtId="43" fontId="4" fillId="0" borderId="8" xfId="1" applyFont="1" applyBorder="1"/>
    <xf numFmtId="0" fontId="4" fillId="0" borderId="9" xfId="0" applyFont="1" applyBorder="1"/>
    <xf numFmtId="43" fontId="5" fillId="0" borderId="9" xfId="1" applyFont="1" applyBorder="1" applyAlignment="1">
      <alignment horizontal="right"/>
    </xf>
    <xf numFmtId="43" fontId="3" fillId="0" borderId="8" xfId="1" applyFont="1" applyBorder="1"/>
    <xf numFmtId="43" fontId="4" fillId="0" borderId="0" xfId="1" applyFont="1" applyBorder="1"/>
    <xf numFmtId="43" fontId="4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43" fontId="4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4" fillId="0" borderId="9" xfId="0" applyNumberFormat="1" applyFont="1" applyBorder="1"/>
    <xf numFmtId="0" fontId="4" fillId="0" borderId="10" xfId="0" applyFont="1" applyBorder="1"/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0" fontId="4" fillId="2" borderId="15" xfId="0" applyFont="1" applyFill="1" applyBorder="1"/>
    <xf numFmtId="0" fontId="4" fillId="2" borderId="16" xfId="0" applyFont="1" applyFill="1" applyBorder="1"/>
    <xf numFmtId="43" fontId="8" fillId="2" borderId="16" xfId="0" applyNumberFormat="1" applyFont="1" applyFill="1" applyBorder="1"/>
    <xf numFmtId="0" fontId="4" fillId="7" borderId="16" xfId="0" applyFont="1" applyFill="1" applyBorder="1"/>
    <xf numFmtId="43" fontId="4" fillId="2" borderId="17" xfId="1" applyFont="1" applyFill="1" applyBorder="1"/>
    <xf numFmtId="0" fontId="4" fillId="0" borderId="0" xfId="0" quotePrefix="1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1" fillId="0" borderId="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43" fontId="5" fillId="0" borderId="7" xfId="1" applyFont="1" applyBorder="1"/>
    <xf numFmtId="43" fontId="5" fillId="0" borderId="8" xfId="1" applyFont="1" applyBorder="1"/>
    <xf numFmtId="43" fontId="5" fillId="0" borderId="0" xfId="1" applyFont="1"/>
    <xf numFmtId="0" fontId="5" fillId="0" borderId="9" xfId="0" applyFont="1" applyBorder="1"/>
    <xf numFmtId="43" fontId="5" fillId="0" borderId="0" xfId="1" applyFont="1" applyBorder="1"/>
    <xf numFmtId="43" fontId="5" fillId="0" borderId="0" xfId="1" applyFont="1" applyBorder="1" applyAlignment="1">
      <alignment horizontal="right"/>
    </xf>
    <xf numFmtId="43" fontId="5" fillId="0" borderId="9" xfId="1" applyFont="1" applyBorder="1"/>
    <xf numFmtId="4" fontId="5" fillId="0" borderId="9" xfId="0" applyNumberFormat="1" applyFont="1" applyBorder="1"/>
    <xf numFmtId="14" fontId="5" fillId="0" borderId="7" xfId="0" applyNumberFormat="1" applyFont="1" applyBorder="1" applyAlignment="1">
      <alignment horizontal="center"/>
    </xf>
    <xf numFmtId="4" fontId="0" fillId="0" borderId="0" xfId="0" applyNumberFormat="1"/>
    <xf numFmtId="0" fontId="0" fillId="0" borderId="10" xfId="0" applyBorder="1"/>
    <xf numFmtId="43" fontId="0" fillId="0" borderId="0" xfId="1" applyFont="1"/>
    <xf numFmtId="43" fontId="8" fillId="0" borderId="0" xfId="0" applyNumberFormat="1" applyFont="1"/>
    <xf numFmtId="43" fontId="4" fillId="0" borderId="0" xfId="1" applyFont="1" applyFill="1" applyBorder="1"/>
    <xf numFmtId="15" fontId="4" fillId="3" borderId="18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164" fontId="4" fillId="3" borderId="18" xfId="1" quotePrefix="1" applyNumberFormat="1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15" fontId="4" fillId="3" borderId="18" xfId="0" quotePrefix="1" applyNumberFormat="1" applyFont="1" applyFill="1" applyBorder="1" applyAlignment="1">
      <alignment horizontal="center"/>
    </xf>
    <xf numFmtId="164" fontId="4" fillId="3" borderId="19" xfId="1" quotePrefix="1" applyNumberFormat="1" applyFont="1" applyFill="1" applyBorder="1" applyAlignment="1">
      <alignment horizontal="center"/>
    </xf>
    <xf numFmtId="164" fontId="4" fillId="3" borderId="20" xfId="1" quotePrefix="1" applyNumberFormat="1" applyFont="1" applyFill="1" applyBorder="1" applyAlignment="1">
      <alignment horizontal="center"/>
    </xf>
    <xf numFmtId="164" fontId="4" fillId="3" borderId="21" xfId="1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4" fillId="2" borderId="5" xfId="0" applyFont="1" applyFill="1" applyBorder="1" applyAlignment="1">
      <alignment horizontal="center"/>
    </xf>
    <xf numFmtId="0" fontId="7" fillId="0" borderId="4" xfId="0" applyFont="1" applyBorder="1"/>
    <xf numFmtId="0" fontId="9" fillId="0" borderId="0" xfId="0" applyFont="1" applyAlignment="1">
      <alignment horizontal="center"/>
    </xf>
    <xf numFmtId="15" fontId="4" fillId="3" borderId="19" xfId="0" quotePrefix="1" applyNumberFormat="1" applyFont="1" applyFill="1" applyBorder="1" applyAlignment="1">
      <alignment horizontal="center"/>
    </xf>
    <xf numFmtId="15" fontId="4" fillId="3" borderId="20" xfId="0" quotePrefix="1" applyNumberFormat="1" applyFont="1" applyFill="1" applyBorder="1" applyAlignment="1">
      <alignment horizontal="center"/>
    </xf>
    <xf numFmtId="15" fontId="4" fillId="3" borderId="21" xfId="0" quotePrefix="1" applyNumberFormat="1" applyFont="1" applyFill="1" applyBorder="1" applyAlignment="1">
      <alignment horizontal="center"/>
    </xf>
    <xf numFmtId="164" fontId="4" fillId="8" borderId="18" xfId="1" quotePrefix="1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15" fontId="4" fillId="8" borderId="18" xfId="0" quotePrefix="1" applyNumberFormat="1" applyFont="1" applyFill="1" applyBorder="1" applyAlignment="1">
      <alignment horizontal="center"/>
    </xf>
    <xf numFmtId="15" fontId="4" fillId="6" borderId="19" xfId="0" quotePrefix="1" applyNumberFormat="1" applyFont="1" applyFill="1" applyBorder="1" applyAlignment="1">
      <alignment horizontal="center"/>
    </xf>
    <xf numFmtId="15" fontId="4" fillId="6" borderId="20" xfId="0" quotePrefix="1" applyNumberFormat="1" applyFont="1" applyFill="1" applyBorder="1" applyAlignment="1">
      <alignment horizontal="center"/>
    </xf>
    <xf numFmtId="15" fontId="4" fillId="6" borderId="21" xfId="0" quotePrefix="1" applyNumberFormat="1" applyFont="1" applyFill="1" applyBorder="1" applyAlignment="1">
      <alignment horizontal="center"/>
    </xf>
    <xf numFmtId="164" fontId="4" fillId="6" borderId="19" xfId="1" quotePrefix="1" applyNumberFormat="1" applyFont="1" applyFill="1" applyBorder="1" applyAlignment="1">
      <alignment horizontal="center"/>
    </xf>
    <xf numFmtId="164" fontId="4" fillId="6" borderId="20" xfId="1" quotePrefix="1" applyNumberFormat="1" applyFont="1" applyFill="1" applyBorder="1" applyAlignment="1">
      <alignment horizontal="center"/>
    </xf>
    <xf numFmtId="164" fontId="4" fillId="6" borderId="21" xfId="1" quotePrefix="1" applyNumberFormat="1" applyFont="1" applyFill="1" applyBorder="1" applyAlignment="1">
      <alignment horizontal="center"/>
    </xf>
    <xf numFmtId="15" fontId="4" fillId="0" borderId="22" xfId="0" quotePrefix="1" applyNumberFormat="1" applyFont="1" applyBorder="1" applyAlignment="1">
      <alignment horizontal="center"/>
    </xf>
    <xf numFmtId="15" fontId="4" fillId="0" borderId="9" xfId="0" quotePrefix="1" applyNumberFormat="1" applyFont="1" applyBorder="1" applyAlignment="1">
      <alignment horizontal="center"/>
    </xf>
    <xf numFmtId="164" fontId="4" fillId="0" borderId="22" xfId="1" quotePrefix="1" applyNumberFormat="1" applyFont="1" applyFill="1" applyBorder="1" applyAlignment="1">
      <alignment horizontal="center"/>
    </xf>
    <xf numFmtId="164" fontId="4" fillId="0" borderId="9" xfId="1" quotePrefix="1" applyNumberFormat="1" applyFont="1" applyFill="1" applyBorder="1" applyAlignment="1">
      <alignment horizontal="center"/>
    </xf>
    <xf numFmtId="15" fontId="4" fillId="0" borderId="10" xfId="0" quotePrefix="1" applyNumberFormat="1" applyFont="1" applyBorder="1" applyAlignment="1">
      <alignment horizontal="center"/>
    </xf>
    <xf numFmtId="164" fontId="4" fillId="9" borderId="0" xfId="1" quotePrefix="1" applyNumberFormat="1" applyFont="1" applyFill="1" applyBorder="1" applyAlignment="1">
      <alignment horizontal="center"/>
    </xf>
    <xf numFmtId="164" fontId="4" fillId="0" borderId="10" xfId="1" quotePrefix="1" applyNumberFormat="1" applyFont="1" applyFill="1" applyBorder="1" applyAlignment="1">
      <alignment horizontal="center"/>
    </xf>
    <xf numFmtId="15" fontId="4" fillId="9" borderId="0" xfId="0" quotePrefix="1" applyNumberFormat="1" applyFont="1" applyFill="1" applyAlignment="1">
      <alignment horizontal="center"/>
    </xf>
    <xf numFmtId="164" fontId="4" fillId="10" borderId="18" xfId="1" quotePrefix="1" applyNumberFormat="1" applyFont="1" applyFill="1" applyBorder="1" applyAlignment="1">
      <alignment horizontal="center"/>
    </xf>
    <xf numFmtId="15" fontId="4" fillId="10" borderId="18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BE915DA-C190-421A-B376-8EAD13D823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6A9FA82-AF52-4324-A9BF-4054B0AD206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B0A3DE2-0522-48B4-BE6E-6D1FD8F55C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1C3255-123F-4090-A650-7114178DDD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9014DB-E39E-43EF-82C1-2E42D3A068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60A53C1-E1D2-4078-8304-D82956A835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39C33DD-4AEC-4862-8474-95182C8DADE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5FFCC52-ADCE-422E-9331-16BB64777E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23B969C-F513-4077-AF46-69003B6CBB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C94B232-3ECF-4266-B8D2-A726CFF9997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2FC078D-8801-40A4-853A-8615BED179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72CD055-942D-411B-AAB9-613CE7BA85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5721BC0-A7A6-4A75-AF1B-38E07E54F4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EAF30B6-4294-4A52-B3C3-CADAF52457C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BB6BA5E-18DA-4341-BE6C-D9EFD07748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FD55A6E-CEE8-41FA-8BD0-7F352BB041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48B207DC-A45B-4CF3-9C7B-8493A85001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5BCED1D-558F-443C-AD51-E0B2225AF0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804185D-E3E5-4F3E-8A46-1DB7C9FB7E5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5F4779E-3720-4B27-A417-B440739A87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93A3EC6-BF34-4E17-BBF5-052F92D7977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1D0E2DD-56ED-4E21-8D1E-A0304397D3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CE9D207-4F12-4985-8F68-917CFADD45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020B0A1-EDC7-4D29-A905-B5632A7975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5F31E71-BCD3-41AC-ACB0-7C067580FC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1EA324E0-67F5-4321-8971-8CA1E3FC8CD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7D61-44A2-4375-8DA7-2227F38F3195}">
  <sheetPr>
    <pageSetUpPr fitToPage="1"/>
  </sheetPr>
  <dimension ref="A1:R1002"/>
  <sheetViews>
    <sheetView topLeftCell="A10" zoomScaleNormal="100" workbookViewId="0">
      <selection activeCell="E20" sqref="E2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44804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49">
        <v>44756</v>
      </c>
      <c r="B22" s="19"/>
      <c r="C22" s="20" t="s">
        <v>42</v>
      </c>
      <c r="D22" s="6"/>
      <c r="E22" s="6" t="s">
        <v>19</v>
      </c>
      <c r="F22" s="6"/>
      <c r="G22" s="6"/>
      <c r="H22" s="6"/>
      <c r="I22" s="6"/>
      <c r="J22" s="21">
        <v>8568.2000000000007</v>
      </c>
      <c r="K22" s="22"/>
      <c r="L22" s="12"/>
      <c r="M22" s="12"/>
      <c r="N22" s="22"/>
      <c r="O22" s="12"/>
      <c r="P22" s="22">
        <f t="shared" ref="P22:P23" si="0">P21+J22-M22</f>
        <v>8568.2000000000007</v>
      </c>
    </row>
    <row r="23" spans="1:18" ht="14.25" customHeight="1" x14ac:dyDescent="0.35">
      <c r="A23" s="49">
        <v>44777</v>
      </c>
      <c r="B23" s="19"/>
      <c r="C23" s="11" t="s">
        <v>43</v>
      </c>
      <c r="D23" s="23"/>
      <c r="E23" s="6" t="s">
        <v>19</v>
      </c>
      <c r="F23" s="6"/>
      <c r="G23" s="6"/>
      <c r="H23" s="6"/>
      <c r="I23" s="6"/>
      <c r="J23" s="24">
        <v>12643.2</v>
      </c>
      <c r="K23" s="25"/>
      <c r="L23" s="12"/>
      <c r="M23" s="26"/>
      <c r="N23" s="22"/>
      <c r="O23" s="12"/>
      <c r="P23" s="22">
        <f t="shared" si="0"/>
        <v>21211.4</v>
      </c>
    </row>
    <row r="24" spans="1:18" ht="14.25" customHeight="1" x14ac:dyDescent="0.35">
      <c r="A24" s="50">
        <v>44795</v>
      </c>
      <c r="B24" s="19"/>
      <c r="C24" s="11" t="s">
        <v>44</v>
      </c>
      <c r="D24" s="23"/>
      <c r="E24" s="6" t="s">
        <v>45</v>
      </c>
      <c r="F24" s="6"/>
      <c r="G24" s="6"/>
      <c r="H24" s="6"/>
      <c r="I24" s="6"/>
      <c r="J24" s="24"/>
      <c r="K24" s="22"/>
      <c r="L24" s="12"/>
      <c r="M24" s="27">
        <v>8568.2000000000007</v>
      </c>
      <c r="N24" s="22"/>
      <c r="O24" s="12"/>
      <c r="P24" s="22">
        <f>P23+J24-M24</f>
        <v>12643.2</v>
      </c>
    </row>
    <row r="25" spans="1:18" ht="14.25" customHeight="1" x14ac:dyDescent="0.35">
      <c r="A25" s="50">
        <v>44796</v>
      </c>
      <c r="B25" s="19"/>
      <c r="C25" s="11" t="s">
        <v>46</v>
      </c>
      <c r="D25" s="23"/>
      <c r="E25" s="6" t="s">
        <v>19</v>
      </c>
      <c r="F25" s="6"/>
      <c r="G25" s="6"/>
      <c r="H25" s="6"/>
      <c r="I25" s="6"/>
      <c r="J25" s="24">
        <v>5840</v>
      </c>
      <c r="K25" s="22"/>
      <c r="L25" s="12"/>
      <c r="M25" s="26"/>
      <c r="N25" s="22"/>
      <c r="O25" s="12"/>
      <c r="P25" s="22">
        <f>P24+J25-M25</f>
        <v>18483.2</v>
      </c>
    </row>
    <row r="26" spans="1:18" ht="14.25" customHeight="1" x14ac:dyDescent="0.35">
      <c r="A26" s="50">
        <v>44798</v>
      </c>
      <c r="B26" s="19"/>
      <c r="C26" s="11" t="s">
        <v>47</v>
      </c>
      <c r="D26" s="23"/>
      <c r="E26" s="6" t="s">
        <v>19</v>
      </c>
      <c r="F26" s="28"/>
      <c r="G26" s="6"/>
      <c r="H26" s="6"/>
      <c r="I26" s="6"/>
      <c r="J26" s="24">
        <v>6006</v>
      </c>
      <c r="K26" s="22"/>
      <c r="L26" s="12"/>
      <c r="M26" s="12"/>
      <c r="N26" s="22"/>
      <c r="O26" s="12"/>
      <c r="P26" s="22">
        <f>P25+J26-M26</f>
        <v>24489.200000000001</v>
      </c>
    </row>
    <row r="27" spans="1:18" ht="14.25" customHeight="1" x14ac:dyDescent="0.35">
      <c r="A27" s="18"/>
      <c r="B27" s="19"/>
      <c r="C27" s="11"/>
      <c r="D27" s="23"/>
      <c r="E27" s="6"/>
      <c r="F27" s="6"/>
      <c r="G27" s="6"/>
      <c r="H27" s="6"/>
      <c r="I27" s="6"/>
      <c r="J27" s="29"/>
      <c r="K27" s="22"/>
      <c r="L27" s="12"/>
      <c r="M27" s="12"/>
      <c r="N27" s="22"/>
      <c r="O27" s="12"/>
      <c r="P27" s="22"/>
    </row>
    <row r="28" spans="1:18" ht="14.25" customHeight="1" x14ac:dyDescent="0.35">
      <c r="A28" s="30"/>
      <c r="B28" s="19"/>
      <c r="C28" s="7"/>
      <c r="D28" s="23"/>
      <c r="E28" s="6"/>
      <c r="F28" s="6"/>
      <c r="G28" s="6"/>
      <c r="H28" s="6"/>
      <c r="I28" s="6"/>
      <c r="J28" s="31"/>
      <c r="K28" s="22"/>
      <c r="L28" s="12"/>
      <c r="M28" s="12"/>
      <c r="N28" s="22"/>
      <c r="O28" s="12"/>
      <c r="P28" s="22"/>
    </row>
    <row r="29" spans="1:18" ht="14.25" customHeight="1" x14ac:dyDescent="0.35">
      <c r="A29" s="30"/>
      <c r="B29" s="19"/>
      <c r="C29" s="6"/>
      <c r="D29" s="23"/>
      <c r="E29" s="6"/>
      <c r="F29" s="6"/>
      <c r="G29" s="6"/>
      <c r="H29" s="6"/>
      <c r="I29" s="6"/>
      <c r="J29" s="31"/>
      <c r="K29" s="22"/>
      <c r="L29" s="12"/>
      <c r="M29" s="12"/>
      <c r="N29" s="22"/>
      <c r="O29" s="12"/>
      <c r="P29" s="22"/>
    </row>
    <row r="30" spans="1:18" ht="14.25" customHeight="1" x14ac:dyDescent="0.35">
      <c r="A30" s="30"/>
      <c r="B30" s="19"/>
      <c r="C30" s="32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18"/>
      <c r="B31" s="19"/>
      <c r="C31" s="32"/>
      <c r="D31" s="6"/>
      <c r="E31" s="6"/>
      <c r="F31" s="6"/>
      <c r="G31" s="6"/>
      <c r="H31" s="6"/>
      <c r="I31" s="6"/>
      <c r="J31" s="29"/>
      <c r="K31" s="22"/>
      <c r="L31" s="12"/>
      <c r="M31" s="12"/>
      <c r="N31" s="22"/>
      <c r="O31" s="12"/>
      <c r="P31" s="22"/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33057.4</v>
      </c>
      <c r="K52" s="42"/>
      <c r="L52" s="42"/>
      <c r="M52" s="43">
        <f>SUM(M22:M51)</f>
        <v>8568.2000000000007</v>
      </c>
      <c r="N52" s="42"/>
      <c r="O52" s="44"/>
      <c r="P52" s="45">
        <f>J52-M52</f>
        <v>24489.200000000001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27</v>
      </c>
      <c r="E55" s="71"/>
      <c r="F55" s="71"/>
      <c r="G55" s="71" t="s">
        <v>28</v>
      </c>
      <c r="H55" s="71"/>
      <c r="I55" s="71" t="s">
        <v>48</v>
      </c>
      <c r="J55" s="71"/>
      <c r="K55" s="71" t="s">
        <v>49</v>
      </c>
      <c r="L55" s="71"/>
      <c r="M55" s="71"/>
      <c r="N55" s="71" t="s">
        <v>50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</v>
      </c>
      <c r="E56" s="69"/>
      <c r="F56" s="69"/>
      <c r="G56" s="69">
        <v>24489.200000000001</v>
      </c>
      <c r="H56" s="69"/>
      <c r="I56" s="69">
        <v>0</v>
      </c>
      <c r="J56" s="69"/>
      <c r="K56" s="72">
        <v>0</v>
      </c>
      <c r="L56" s="73"/>
      <c r="M56" s="74"/>
      <c r="N56" s="69">
        <v>0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14F2-EC24-48BC-AF46-3F2300762F69}">
  <sheetPr>
    <pageSetUpPr fitToPage="1"/>
  </sheetPr>
  <dimension ref="A1:R1002"/>
  <sheetViews>
    <sheetView zoomScaleNormal="100" workbookViewId="0">
      <selection activeCell="Q36" sqref="Q3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45077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6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54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78731.399999999994</v>
      </c>
      <c r="K52" s="42"/>
      <c r="L52" s="42"/>
      <c r="M52" s="43">
        <f>SUM(M22:M51)</f>
        <v>58888.6</v>
      </c>
      <c r="N52" s="42"/>
      <c r="O52" s="44"/>
      <c r="P52" s="45">
        <f>J52-M52</f>
        <v>19842.799999999996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62</v>
      </c>
      <c r="H55" s="71"/>
      <c r="I55" s="71" t="s">
        <v>66</v>
      </c>
      <c r="J55" s="71"/>
      <c r="K55" s="86" t="s">
        <v>67</v>
      </c>
      <c r="L55" s="87"/>
      <c r="M55" s="88"/>
      <c r="N55" s="71" t="s">
        <v>69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1059.5</v>
      </c>
      <c r="H56" s="69"/>
      <c r="I56" s="69">
        <v>0</v>
      </c>
      <c r="J56" s="69"/>
      <c r="K56" s="72">
        <v>14999.1</v>
      </c>
      <c r="L56" s="73"/>
      <c r="M56" s="74"/>
      <c r="N56" s="69">
        <v>3784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65FA-6B6D-44BF-8B75-80C544BF5E1C}">
  <sheetPr>
    <pageSetUpPr fitToPage="1"/>
  </sheetPr>
  <dimension ref="A1:R1002"/>
  <sheetViews>
    <sheetView topLeftCell="A19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45107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6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54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78731.399999999994</v>
      </c>
      <c r="K52" s="42"/>
      <c r="L52" s="42"/>
      <c r="M52" s="43">
        <f>SUM(M22:M51)</f>
        <v>58888.6</v>
      </c>
      <c r="N52" s="42"/>
      <c r="O52" s="44"/>
      <c r="P52" s="45">
        <f>J52-M52</f>
        <v>19842.799999999996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62</v>
      </c>
      <c r="H55" s="71"/>
      <c r="I55" s="71" t="s">
        <v>66</v>
      </c>
      <c r="J55" s="71"/>
      <c r="K55" s="86" t="s">
        <v>67</v>
      </c>
      <c r="L55" s="87"/>
      <c r="M55" s="88"/>
      <c r="N55" s="71" t="s">
        <v>69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1059.5</v>
      </c>
      <c r="H56" s="69"/>
      <c r="I56" s="69">
        <v>0</v>
      </c>
      <c r="J56" s="69"/>
      <c r="K56" s="72">
        <v>14999.1</v>
      </c>
      <c r="L56" s="73"/>
      <c r="M56" s="74"/>
      <c r="N56" s="69">
        <v>3784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5B65-56B7-4D7E-B560-508227BD83EE}">
  <sheetPr>
    <pageSetUpPr fitToPage="1"/>
  </sheetPr>
  <dimension ref="A1:R1002"/>
  <sheetViews>
    <sheetView topLeftCell="A31" zoomScaleNormal="100" workbookViewId="0">
      <selection activeCell="C19" sqref="C1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7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81247.399999999994</v>
      </c>
      <c r="K52" s="42"/>
      <c r="L52" s="42"/>
      <c r="M52" s="43">
        <f>SUM(M22:M51)</f>
        <v>58888.6</v>
      </c>
      <c r="N52" s="42"/>
      <c r="O52" s="44"/>
      <c r="P52" s="45">
        <f>J52-M52</f>
        <v>22358.799999999996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62</v>
      </c>
      <c r="H55" s="71"/>
      <c r="I55" s="71" t="s">
        <v>67</v>
      </c>
      <c r="J55" s="71"/>
      <c r="K55" s="71" t="s">
        <v>69</v>
      </c>
      <c r="L55" s="71"/>
      <c r="M55" s="71"/>
      <c r="N55" s="71" t="s">
        <v>71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1059.5</v>
      </c>
      <c r="H56" s="69"/>
      <c r="I56" s="69">
        <v>14999.1</v>
      </c>
      <c r="J56" s="69"/>
      <c r="K56" s="69">
        <v>3784</v>
      </c>
      <c r="L56" s="69"/>
      <c r="M56" s="69"/>
      <c r="N56" s="69">
        <v>2516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4CC7A-5DD3-4328-923D-A30F18B330A2}">
  <sheetPr>
    <pageSetUpPr fitToPage="1"/>
  </sheetPr>
  <dimension ref="A1:R1002"/>
  <sheetViews>
    <sheetView topLeftCell="A34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45169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7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81247.399999999994</v>
      </c>
      <c r="K52" s="42"/>
      <c r="L52" s="42"/>
      <c r="M52" s="43">
        <f>SUM(M22:M51)</f>
        <v>58888.6</v>
      </c>
      <c r="N52" s="42"/>
      <c r="O52" s="44"/>
      <c r="P52" s="45">
        <f>J52-M52</f>
        <v>22358.799999999996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62</v>
      </c>
      <c r="H55" s="71"/>
      <c r="I55" s="71" t="s">
        <v>67</v>
      </c>
      <c r="J55" s="71"/>
      <c r="K55" s="71" t="s">
        <v>69</v>
      </c>
      <c r="L55" s="71"/>
      <c r="M55" s="71"/>
      <c r="N55" s="71" t="s">
        <v>71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1059.5</v>
      </c>
      <c r="H56" s="69"/>
      <c r="I56" s="69">
        <v>14999.1</v>
      </c>
      <c r="J56" s="69"/>
      <c r="K56" s="69">
        <v>3784</v>
      </c>
      <c r="L56" s="69"/>
      <c r="M56" s="69"/>
      <c r="N56" s="69">
        <v>2516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CDBA-DB83-4832-A56C-C98233CA1FC6}">
  <sheetPr>
    <pageSetUpPr fitToPage="1"/>
  </sheetPr>
  <dimension ref="A1:R1002"/>
  <sheetViews>
    <sheetView topLeftCell="A42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45291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9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E38" s="6" t="s">
        <v>74</v>
      </c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86234.5</v>
      </c>
      <c r="K52" s="42"/>
      <c r="L52" s="42"/>
      <c r="M52" s="43">
        <f>SUM(M22:M51)</f>
        <v>68888.600000000006</v>
      </c>
      <c r="N52" s="42"/>
      <c r="O52" s="44"/>
      <c r="P52" s="45">
        <f>J52-M52</f>
        <v>17345.899999999994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67</v>
      </c>
      <c r="H55" s="71"/>
      <c r="I55" s="71" t="s">
        <v>69</v>
      </c>
      <c r="J55" s="71"/>
      <c r="K55" s="71" t="s">
        <v>71</v>
      </c>
      <c r="L55" s="71"/>
      <c r="M55" s="71"/>
      <c r="N55" s="71" t="s">
        <v>76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6058.6</v>
      </c>
      <c r="H56" s="69"/>
      <c r="I56" s="69">
        <v>3784</v>
      </c>
      <c r="J56" s="69"/>
      <c r="K56" s="69">
        <v>2516</v>
      </c>
      <c r="L56" s="69"/>
      <c r="M56" s="69"/>
      <c r="N56" s="69">
        <v>4987.1000000000004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1157-C70B-4546-9CAE-C7D895862886}">
  <sheetPr>
    <pageSetUpPr fitToPage="1"/>
  </sheetPr>
  <dimension ref="A1:R1002"/>
  <sheetViews>
    <sheetView topLeftCell="A21" zoomScaleNormal="100" workbookViewId="0">
      <selection activeCell="R19" sqref="R1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45322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9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E38" s="6" t="s">
        <v>74</v>
      </c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86234.5</v>
      </c>
      <c r="K52" s="42"/>
      <c r="L52" s="42"/>
      <c r="M52" s="43">
        <f>SUM(M22:M51)</f>
        <v>68888.600000000006</v>
      </c>
      <c r="N52" s="42"/>
      <c r="O52" s="44"/>
      <c r="P52" s="45">
        <f>J52-M52</f>
        <v>17345.899999999994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67</v>
      </c>
      <c r="H55" s="71"/>
      <c r="I55" s="71" t="s">
        <v>69</v>
      </c>
      <c r="J55" s="71"/>
      <c r="K55" s="71" t="s">
        <v>71</v>
      </c>
      <c r="L55" s="71"/>
      <c r="M55" s="71"/>
      <c r="N55" s="71" t="s">
        <v>76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6058.6</v>
      </c>
      <c r="H56" s="69"/>
      <c r="I56" s="69">
        <v>3784</v>
      </c>
      <c r="J56" s="69"/>
      <c r="K56" s="69">
        <v>2516</v>
      </c>
      <c r="L56" s="69"/>
      <c r="M56" s="69"/>
      <c r="N56" s="69">
        <v>4987.1000000000004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55EE-E2FD-4520-9A5F-2E68E0D555A6}">
  <sheetPr>
    <pageSetUpPr fitToPage="1"/>
  </sheetPr>
  <dimension ref="A1:R1002"/>
  <sheetViews>
    <sheetView zoomScaleNormal="100" workbookViewId="0">
      <selection activeCell="D56" sqref="D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45412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9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E38" s="6" t="s">
        <v>74</v>
      </c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86234.5</v>
      </c>
      <c r="K52" s="42"/>
      <c r="L52" s="42"/>
      <c r="M52" s="43">
        <f>SUM(M22:M51)</f>
        <v>68888.600000000006</v>
      </c>
      <c r="N52" s="42"/>
      <c r="O52" s="44"/>
      <c r="P52" s="45">
        <f>J52-M52</f>
        <v>17345.899999999994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67</v>
      </c>
      <c r="H55" s="71"/>
      <c r="I55" s="71" t="s">
        <v>69</v>
      </c>
      <c r="J55" s="71"/>
      <c r="K55" s="71" t="s">
        <v>71</v>
      </c>
      <c r="L55" s="71"/>
      <c r="M55" s="71"/>
      <c r="N55" s="71" t="s">
        <v>76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6058.6</v>
      </c>
      <c r="H56" s="69"/>
      <c r="I56" s="69">
        <v>3784</v>
      </c>
      <c r="J56" s="69"/>
      <c r="K56" s="69">
        <v>2516</v>
      </c>
      <c r="L56" s="69"/>
      <c r="M56" s="69"/>
      <c r="N56" s="69">
        <v>4987.1000000000004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F21D-B63F-479C-A8A0-0ECE5E874A10}">
  <sheetPr>
    <pageSetUpPr fitToPage="1"/>
  </sheetPr>
  <dimension ref="A1:R1002"/>
  <sheetViews>
    <sheetView topLeftCell="A40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45473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0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E38" s="6" t="s">
        <v>74</v>
      </c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93377.7</v>
      </c>
      <c r="K52" s="42"/>
      <c r="L52" s="42"/>
      <c r="M52" s="43">
        <f>SUM(M22:M51)</f>
        <v>68888.600000000006</v>
      </c>
      <c r="N52" s="42"/>
      <c r="O52" s="44"/>
      <c r="P52" s="45">
        <f>J52-M52</f>
        <v>24489.099999999991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67</v>
      </c>
      <c r="E55" s="71"/>
      <c r="F55" s="71"/>
      <c r="G55" s="86" t="s">
        <v>69</v>
      </c>
      <c r="H55" s="88"/>
      <c r="I55" s="92" t="s">
        <v>71</v>
      </c>
      <c r="J55" s="92"/>
      <c r="K55" s="93" t="s">
        <v>76</v>
      </c>
      <c r="L55" s="94"/>
      <c r="M55" s="94"/>
      <c r="N55" s="95"/>
      <c r="O55" s="92">
        <v>45473</v>
      </c>
      <c r="P55" s="92"/>
    </row>
    <row r="56" spans="1:16" ht="14.25" customHeight="1" x14ac:dyDescent="0.35">
      <c r="A56" s="90" t="s">
        <v>29</v>
      </c>
      <c r="B56" s="91"/>
      <c r="C56" s="68">
        <v>0.2</v>
      </c>
      <c r="D56" s="69">
        <v>6058.6</v>
      </c>
      <c r="E56" s="69"/>
      <c r="F56" s="69"/>
      <c r="G56" s="72">
        <v>3784</v>
      </c>
      <c r="H56" s="74"/>
      <c r="I56" s="89">
        <v>2516</v>
      </c>
      <c r="J56" s="89"/>
      <c r="K56" s="96">
        <v>4987.1000000000004</v>
      </c>
      <c r="L56" s="97"/>
      <c r="M56" s="97"/>
      <c r="N56" s="98"/>
      <c r="O56" s="89">
        <v>7143.2</v>
      </c>
      <c r="P56" s="89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O56:P56"/>
    <mergeCell ref="A55:B55"/>
    <mergeCell ref="D55:F55"/>
    <mergeCell ref="G55:H55"/>
    <mergeCell ref="I55:J55"/>
    <mergeCell ref="K55:N55"/>
    <mergeCell ref="O55:P55"/>
    <mergeCell ref="A56:B56"/>
    <mergeCell ref="D56:F56"/>
    <mergeCell ref="G56:H56"/>
    <mergeCell ref="I56:J56"/>
    <mergeCell ref="K56:N56"/>
    <mergeCell ref="A9:P9"/>
    <mergeCell ref="B21:C21"/>
    <mergeCell ref="D21:I21"/>
    <mergeCell ref="J21:K21"/>
    <mergeCell ref="O21:P21"/>
    <mergeCell ref="D57:F57"/>
    <mergeCell ref="G57:H57"/>
    <mergeCell ref="I57:J57"/>
    <mergeCell ref="K57:M57"/>
    <mergeCell ref="N57:P57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04CA-62E7-40F9-98B2-5F5B1C0FEBC8}">
  <sheetPr>
    <pageSetUpPr fitToPage="1"/>
  </sheetPr>
  <dimension ref="A1:R1002"/>
  <sheetViews>
    <sheetView topLeftCell="A37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45504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4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114912.09999999999</v>
      </c>
      <c r="K52" s="42"/>
      <c r="L52" s="42"/>
      <c r="M52" s="43">
        <f>SUM(M22:M51)</f>
        <v>78888.600000000006</v>
      </c>
      <c r="N52" s="42"/>
      <c r="O52" s="44"/>
      <c r="P52" s="45">
        <f>J52-M52</f>
        <v>36023.499999999985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71</v>
      </c>
      <c r="E55" s="71"/>
      <c r="F55" s="71"/>
      <c r="G55" s="86" t="s">
        <v>76</v>
      </c>
      <c r="H55" s="88"/>
      <c r="I55" s="92">
        <v>45473</v>
      </c>
      <c r="J55" s="92"/>
      <c r="K55" s="93" t="s">
        <v>82</v>
      </c>
      <c r="L55" s="94"/>
      <c r="M55" s="94"/>
      <c r="N55" s="95"/>
      <c r="O55" s="99"/>
      <c r="P55" s="100"/>
    </row>
    <row r="56" spans="1:16" ht="14.25" customHeight="1" x14ac:dyDescent="0.35">
      <c r="A56" s="90" t="s">
        <v>29</v>
      </c>
      <c r="B56" s="91"/>
      <c r="C56" s="68">
        <v>0.2</v>
      </c>
      <c r="D56" s="69">
        <v>2358.6</v>
      </c>
      <c r="E56" s="69"/>
      <c r="F56" s="69"/>
      <c r="G56" s="72">
        <v>4987.1000000000004</v>
      </c>
      <c r="H56" s="74"/>
      <c r="I56" s="89">
        <v>7143.2</v>
      </c>
      <c r="J56" s="89"/>
      <c r="K56" s="96">
        <v>21534.400000000001</v>
      </c>
      <c r="L56" s="97"/>
      <c r="M56" s="97"/>
      <c r="N56" s="98"/>
      <c r="O56" s="101"/>
      <c r="P56" s="102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7:F57"/>
    <mergeCell ref="G57:H57"/>
    <mergeCell ref="I57:J57"/>
    <mergeCell ref="K57:M57"/>
    <mergeCell ref="N57:P57"/>
    <mergeCell ref="O55:P55"/>
    <mergeCell ref="A56:B56"/>
    <mergeCell ref="D56:F56"/>
    <mergeCell ref="G56:H56"/>
    <mergeCell ref="I56:J56"/>
    <mergeCell ref="K56:N56"/>
    <mergeCell ref="O56:P56"/>
    <mergeCell ref="A55:B55"/>
    <mergeCell ref="D55:F55"/>
    <mergeCell ref="G55:H55"/>
    <mergeCell ref="I55:J55"/>
    <mergeCell ref="K55:N55"/>
    <mergeCell ref="A9:P9"/>
    <mergeCell ref="B21:C21"/>
    <mergeCell ref="D21:I21"/>
    <mergeCell ref="J21:K21"/>
    <mergeCell ref="O21:P21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5803-BB15-4DF5-826D-4F95F408B7CA}">
  <sheetPr>
    <pageSetUpPr fitToPage="1"/>
  </sheetPr>
  <dimension ref="A1:R1002"/>
  <sheetViews>
    <sheetView topLeftCell="A37" zoomScaleNormal="100" workbookViewId="0">
      <selection activeCell="O56" sqref="O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45535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6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122938.49999999999</v>
      </c>
      <c r="K52" s="42"/>
      <c r="L52" s="42"/>
      <c r="M52" s="43">
        <f>SUM(M22:M51)</f>
        <v>83888.6</v>
      </c>
      <c r="N52" s="42"/>
      <c r="O52" s="44"/>
      <c r="P52" s="45">
        <f>J52-M52</f>
        <v>39049.89999999998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76</v>
      </c>
      <c r="E55" s="71"/>
      <c r="F55" s="71"/>
      <c r="G55" s="92">
        <v>45473</v>
      </c>
      <c r="H55" s="92"/>
      <c r="I55" s="92" t="s">
        <v>82</v>
      </c>
      <c r="J55" s="92"/>
      <c r="K55" s="93" t="s">
        <v>85</v>
      </c>
      <c r="L55" s="94"/>
      <c r="M55" s="94"/>
      <c r="N55" s="95"/>
      <c r="O55" s="99"/>
      <c r="P55" s="100"/>
    </row>
    <row r="56" spans="1:16" ht="14.25" customHeight="1" x14ac:dyDescent="0.35">
      <c r="A56" s="90" t="s">
        <v>29</v>
      </c>
      <c r="B56" s="91"/>
      <c r="C56" s="68">
        <v>0.2</v>
      </c>
      <c r="D56" s="69">
        <v>2345.6999999999998</v>
      </c>
      <c r="E56" s="69"/>
      <c r="F56" s="69"/>
      <c r="G56" s="89">
        <v>7143.2</v>
      </c>
      <c r="H56" s="89"/>
      <c r="I56" s="89">
        <v>21534.400000000001</v>
      </c>
      <c r="J56" s="89"/>
      <c r="K56" s="96">
        <v>8026.4</v>
      </c>
      <c r="L56" s="97"/>
      <c r="M56" s="97"/>
      <c r="N56" s="98"/>
      <c r="O56" s="101"/>
      <c r="P56" s="102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9:P9"/>
    <mergeCell ref="B21:C21"/>
    <mergeCell ref="D21:I21"/>
    <mergeCell ref="J21:K21"/>
    <mergeCell ref="O21:P21"/>
    <mergeCell ref="O55:P55"/>
    <mergeCell ref="A56:B56"/>
    <mergeCell ref="D56:F56"/>
    <mergeCell ref="G56:H56"/>
    <mergeCell ref="I56:J56"/>
    <mergeCell ref="K56:N56"/>
    <mergeCell ref="O56:P56"/>
    <mergeCell ref="A55:B55"/>
    <mergeCell ref="D55:F55"/>
    <mergeCell ref="G55:H55"/>
    <mergeCell ref="I55:J55"/>
    <mergeCell ref="K55:N55"/>
    <mergeCell ref="D57:F57"/>
    <mergeCell ref="G57:H57"/>
    <mergeCell ref="I57:J57"/>
    <mergeCell ref="K57:M57"/>
    <mergeCell ref="N57:P57"/>
  </mergeCells>
  <phoneticPr fontId="10" type="noConversion"/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561-1C22-46C6-A0A8-2004BA7FDC7E}">
  <sheetPr>
    <pageSetUpPr fitToPage="1"/>
  </sheetPr>
  <dimension ref="A1:R1002"/>
  <sheetViews>
    <sheetView topLeftCell="A7" zoomScaleNormal="100" workbookViewId="0">
      <selection activeCell="I15" sqref="I1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44834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28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/>
    </row>
    <row r="30" spans="1:18" ht="14.25" customHeight="1" x14ac:dyDescent="0.35">
      <c r="A30" s="30"/>
      <c r="B30" s="19"/>
      <c r="C30" s="32"/>
      <c r="D30" s="6"/>
      <c r="E30" s="6"/>
      <c r="F30" s="6"/>
      <c r="G30" s="6"/>
      <c r="H30" s="6"/>
      <c r="I30" s="6"/>
      <c r="J30" s="31"/>
      <c r="K30" s="22"/>
      <c r="L30" s="12"/>
      <c r="M30" s="12"/>
      <c r="N30" s="22"/>
      <c r="O30" s="12"/>
      <c r="P30" s="22"/>
    </row>
    <row r="31" spans="1:18" ht="14.25" customHeight="1" x14ac:dyDescent="0.35">
      <c r="A31" s="18"/>
      <c r="B31" s="19"/>
      <c r="C31" s="32"/>
      <c r="D31" s="6"/>
      <c r="E31" s="6"/>
      <c r="F31" s="6"/>
      <c r="G31" s="6"/>
      <c r="H31" s="6"/>
      <c r="I31" s="6"/>
      <c r="J31" s="29"/>
      <c r="K31" s="22"/>
      <c r="L31" s="12"/>
      <c r="M31" s="12"/>
      <c r="N31" s="22"/>
      <c r="O31" s="12"/>
      <c r="P31" s="22"/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44324.2</v>
      </c>
      <c r="K52" s="42"/>
      <c r="L52" s="42"/>
      <c r="M52" s="43">
        <f>SUM(M22:M51)</f>
        <v>21211.200000000001</v>
      </c>
      <c r="N52" s="42"/>
      <c r="O52" s="44"/>
      <c r="P52" s="45">
        <f>J52-M52</f>
        <v>23112.999999999996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27</v>
      </c>
      <c r="E55" s="71"/>
      <c r="F55" s="71"/>
      <c r="G55" s="71" t="s">
        <v>28</v>
      </c>
      <c r="H55" s="71"/>
      <c r="I55" s="71" t="s">
        <v>48</v>
      </c>
      <c r="J55" s="71"/>
      <c r="K55" s="71" t="s">
        <v>49</v>
      </c>
      <c r="L55" s="71"/>
      <c r="M55" s="71"/>
      <c r="N55" s="71" t="s">
        <v>50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</v>
      </c>
      <c r="E56" s="69"/>
      <c r="F56" s="69"/>
      <c r="G56" s="69">
        <v>11846.2</v>
      </c>
      <c r="H56" s="69"/>
      <c r="I56" s="69">
        <v>11266.8</v>
      </c>
      <c r="J56" s="69"/>
      <c r="K56" s="72">
        <v>0</v>
      </c>
      <c r="L56" s="73"/>
      <c r="M56" s="74"/>
      <c r="N56" s="69">
        <v>0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245A-3FEC-4877-B14D-30BD7CF2007B}">
  <sheetPr>
    <pageSetUpPr fitToPage="1"/>
  </sheetPr>
  <dimension ref="A1:R1002"/>
  <sheetViews>
    <sheetView topLeftCell="A43" zoomScaleNormal="100" workbookViewId="0">
      <selection activeCell="O56" sqref="O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45565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8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122938.49999999999</v>
      </c>
      <c r="K52" s="42"/>
      <c r="L52" s="42"/>
      <c r="M52" s="43">
        <f>SUM(M22:M51)</f>
        <v>93888.6</v>
      </c>
      <c r="N52" s="42"/>
      <c r="O52" s="44"/>
      <c r="P52" s="45">
        <f>J52-M52</f>
        <v>29049.89999999998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76</v>
      </c>
      <c r="E55" s="71"/>
      <c r="F55" s="71"/>
      <c r="G55" s="92">
        <v>45473</v>
      </c>
      <c r="H55" s="92"/>
      <c r="I55" s="92" t="s">
        <v>82</v>
      </c>
      <c r="J55" s="92"/>
      <c r="K55" s="93" t="s">
        <v>85</v>
      </c>
      <c r="L55" s="94"/>
      <c r="M55" s="94"/>
      <c r="N55" s="95"/>
      <c r="O55" s="99"/>
      <c r="P55" s="100"/>
    </row>
    <row r="56" spans="1:16" ht="14.25" customHeight="1" x14ac:dyDescent="0.35">
      <c r="A56" s="90" t="s">
        <v>29</v>
      </c>
      <c r="B56" s="91"/>
      <c r="C56" s="68">
        <v>0.2</v>
      </c>
      <c r="D56" s="69">
        <v>0</v>
      </c>
      <c r="E56" s="69"/>
      <c r="F56" s="69"/>
      <c r="G56" s="89">
        <v>0</v>
      </c>
      <c r="H56" s="89"/>
      <c r="I56" s="89">
        <f>21534.4-511.1</f>
        <v>21023.300000000003</v>
      </c>
      <c r="J56" s="89"/>
      <c r="K56" s="96">
        <v>8026.4</v>
      </c>
      <c r="L56" s="97"/>
      <c r="M56" s="97"/>
      <c r="N56" s="98"/>
      <c r="O56" s="101"/>
      <c r="P56" s="102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9:P9"/>
    <mergeCell ref="B21:C21"/>
    <mergeCell ref="D21:I21"/>
    <mergeCell ref="J21:K21"/>
    <mergeCell ref="O21:P21"/>
    <mergeCell ref="O55:P55"/>
    <mergeCell ref="A56:B56"/>
    <mergeCell ref="D56:F56"/>
    <mergeCell ref="G56:H56"/>
    <mergeCell ref="I56:J56"/>
    <mergeCell ref="K56:N56"/>
    <mergeCell ref="O56:P56"/>
    <mergeCell ref="A55:B55"/>
    <mergeCell ref="D55:F55"/>
    <mergeCell ref="G55:H55"/>
    <mergeCell ref="I55:J55"/>
    <mergeCell ref="K55:N55"/>
    <mergeCell ref="D57:F57"/>
    <mergeCell ref="G57:H57"/>
    <mergeCell ref="I57:J57"/>
    <mergeCell ref="K57:M57"/>
    <mergeCell ref="N57:P57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EC0A-B4D7-490B-A93A-07158FE2E97E}">
  <sheetPr>
    <pageSetUpPr fitToPage="1"/>
  </sheetPr>
  <dimension ref="A1:R1002"/>
  <sheetViews>
    <sheetView zoomScaleNormal="100" workbookViewId="0">
      <selection activeCell="H19" sqref="H19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45596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8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122938.49999999999</v>
      </c>
      <c r="K52" s="42"/>
      <c r="L52" s="42"/>
      <c r="M52" s="43">
        <f>SUM(M22:M51)</f>
        <v>93888.6</v>
      </c>
      <c r="N52" s="42"/>
      <c r="O52" s="44"/>
      <c r="P52" s="45">
        <f>J52-M52</f>
        <v>29049.89999999998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76</v>
      </c>
      <c r="E55" s="71"/>
      <c r="F55" s="71"/>
      <c r="G55" s="92">
        <v>45473</v>
      </c>
      <c r="H55" s="92"/>
      <c r="I55" s="92" t="s">
        <v>82</v>
      </c>
      <c r="J55" s="92"/>
      <c r="K55" s="93" t="s">
        <v>85</v>
      </c>
      <c r="L55" s="94"/>
      <c r="M55" s="94"/>
      <c r="N55" s="95"/>
      <c r="O55" s="99"/>
      <c r="P55" s="100"/>
    </row>
    <row r="56" spans="1:16" ht="14.25" customHeight="1" x14ac:dyDescent="0.35">
      <c r="A56" s="90" t="s">
        <v>29</v>
      </c>
      <c r="B56" s="91"/>
      <c r="C56" s="68">
        <v>0.2</v>
      </c>
      <c r="D56" s="69">
        <v>0</v>
      </c>
      <c r="E56" s="69"/>
      <c r="F56" s="69"/>
      <c r="G56" s="89">
        <v>0</v>
      </c>
      <c r="H56" s="89"/>
      <c r="I56" s="89">
        <f>21534.4-511.1</f>
        <v>21023.300000000003</v>
      </c>
      <c r="J56" s="89"/>
      <c r="K56" s="96">
        <v>8026.4</v>
      </c>
      <c r="L56" s="97"/>
      <c r="M56" s="97"/>
      <c r="N56" s="98"/>
      <c r="O56" s="101"/>
      <c r="P56" s="102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9:P9"/>
    <mergeCell ref="B21:C21"/>
    <mergeCell ref="D21:I21"/>
    <mergeCell ref="J21:K21"/>
    <mergeCell ref="O21:P21"/>
    <mergeCell ref="O55:P55"/>
    <mergeCell ref="A56:B56"/>
    <mergeCell ref="D56:F56"/>
    <mergeCell ref="G56:H56"/>
    <mergeCell ref="I56:J56"/>
    <mergeCell ref="K56:N56"/>
    <mergeCell ref="O56:P56"/>
    <mergeCell ref="A55:B55"/>
    <mergeCell ref="D55:F55"/>
    <mergeCell ref="G55:H55"/>
    <mergeCell ref="I55:J55"/>
    <mergeCell ref="K55:N55"/>
    <mergeCell ref="D57:F57"/>
    <mergeCell ref="G57:H57"/>
    <mergeCell ref="I57:J57"/>
    <mergeCell ref="K57:M57"/>
    <mergeCell ref="N57:P57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222-2186-4484-9556-8AD265574406}">
  <sheetPr>
    <pageSetUpPr fitToPage="1"/>
  </sheetPr>
  <dimension ref="A1:R1002"/>
  <sheetViews>
    <sheetView topLeftCell="A37" zoomScaleNormal="100" workbookViewId="0">
      <selection activeCell="P53" sqref="P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45626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9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18">
        <v>45603</v>
      </c>
      <c r="B49" s="19"/>
      <c r="C49" s="20" t="s">
        <v>88</v>
      </c>
      <c r="D49" s="6"/>
      <c r="E49" s="6" t="s">
        <v>74</v>
      </c>
      <c r="F49" s="6"/>
      <c r="G49" s="6"/>
      <c r="H49" s="6"/>
      <c r="I49" s="6"/>
      <c r="J49" s="21"/>
      <c r="K49" s="22"/>
      <c r="L49" s="12"/>
      <c r="M49" s="12">
        <v>5000</v>
      </c>
      <c r="N49" s="22"/>
      <c r="O49" s="12"/>
      <c r="P49" s="54">
        <f t="shared" si="1"/>
        <v>24049.9</v>
      </c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122938.49999999999</v>
      </c>
      <c r="K52" s="42"/>
      <c r="L52" s="42"/>
      <c r="M52" s="43">
        <f>SUM(M22:M51)</f>
        <v>98888.6</v>
      </c>
      <c r="N52" s="42"/>
      <c r="O52" s="44"/>
      <c r="P52" s="45">
        <f>J52-M52</f>
        <v>24049.89999999998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82</v>
      </c>
      <c r="E55" s="71"/>
      <c r="F55" s="71"/>
      <c r="G55" s="92">
        <v>45535</v>
      </c>
      <c r="H55" s="92"/>
      <c r="I55" s="106"/>
      <c r="J55" s="106"/>
      <c r="K55" s="106"/>
      <c r="L55" s="106"/>
      <c r="M55" s="106"/>
      <c r="N55" s="106"/>
      <c r="O55" s="103"/>
      <c r="P55" s="100"/>
    </row>
    <row r="56" spans="1:16" ht="14.25" customHeight="1" x14ac:dyDescent="0.35">
      <c r="A56" s="90" t="s">
        <v>29</v>
      </c>
      <c r="B56" s="91"/>
      <c r="C56" s="68">
        <v>0.2</v>
      </c>
      <c r="D56" s="69">
        <v>16023.3</v>
      </c>
      <c r="E56" s="69"/>
      <c r="F56" s="69"/>
      <c r="G56" s="89">
        <v>8026.4</v>
      </c>
      <c r="H56" s="89"/>
      <c r="I56" s="104"/>
      <c r="J56" s="104"/>
      <c r="K56" s="104"/>
      <c r="L56" s="104"/>
      <c r="M56" s="104"/>
      <c r="N56" s="104"/>
      <c r="O56" s="105"/>
      <c r="P56" s="102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7:F57"/>
    <mergeCell ref="G57:H57"/>
    <mergeCell ref="I57:J57"/>
    <mergeCell ref="K57:M57"/>
    <mergeCell ref="N57:P57"/>
    <mergeCell ref="O55:P55"/>
    <mergeCell ref="A56:B56"/>
    <mergeCell ref="D56:F56"/>
    <mergeCell ref="G56:H56"/>
    <mergeCell ref="I56:J56"/>
    <mergeCell ref="K56:N56"/>
    <mergeCell ref="O56:P56"/>
    <mergeCell ref="A55:B55"/>
    <mergeCell ref="D55:F55"/>
    <mergeCell ref="G55:H55"/>
    <mergeCell ref="I55:J55"/>
    <mergeCell ref="K55:N55"/>
    <mergeCell ref="A9:P9"/>
    <mergeCell ref="B21:C21"/>
    <mergeCell ref="D21:I21"/>
    <mergeCell ref="J21:K21"/>
    <mergeCell ref="O21:P21"/>
  </mergeCells>
  <phoneticPr fontId="10" type="noConversion"/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503D-24EA-4483-B643-1901B769C8FB}">
  <sheetPr>
    <pageSetUpPr fitToPage="1"/>
  </sheetPr>
  <dimension ref="A1:R1002"/>
  <sheetViews>
    <sheetView topLeftCell="A13" zoomScaleNormal="100" workbookViewId="0">
      <selection activeCell="P53" sqref="P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45657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49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18">
        <v>45603</v>
      </c>
      <c r="B49" s="19"/>
      <c r="C49" s="20" t="s">
        <v>88</v>
      </c>
      <c r="D49" s="6"/>
      <c r="E49" s="6" t="s">
        <v>74</v>
      </c>
      <c r="F49" s="6"/>
      <c r="G49" s="6"/>
      <c r="H49" s="6"/>
      <c r="I49" s="6"/>
      <c r="J49" s="21"/>
      <c r="K49" s="22"/>
      <c r="L49" s="12"/>
      <c r="M49" s="12">
        <v>5000</v>
      </c>
      <c r="N49" s="22"/>
      <c r="O49" s="12"/>
      <c r="P49" s="54">
        <f t="shared" si="1"/>
        <v>24049.9</v>
      </c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122938.49999999999</v>
      </c>
      <c r="K52" s="42"/>
      <c r="L52" s="42"/>
      <c r="M52" s="43">
        <f>SUM(M22:M51)</f>
        <v>98888.6</v>
      </c>
      <c r="N52" s="42"/>
      <c r="O52" s="44"/>
      <c r="P52" s="45">
        <f>J52-M52</f>
        <v>24049.89999999998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5"/>
      <c r="K53" s="6"/>
      <c r="L53" s="6"/>
      <c r="M53" s="65"/>
      <c r="N53" s="6"/>
      <c r="O53" s="6"/>
      <c r="P53" s="66"/>
    </row>
    <row r="54" spans="1:1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5"/>
      <c r="K54" s="6"/>
      <c r="L54" s="6"/>
      <c r="M54" s="65"/>
      <c r="N54" s="6"/>
      <c r="O54" s="6"/>
      <c r="P54" s="66"/>
    </row>
    <row r="55" spans="1:16" ht="14.25" customHeight="1" x14ac:dyDescent="0.35">
      <c r="A55" s="90" t="s">
        <v>26</v>
      </c>
      <c r="B55" s="91"/>
      <c r="C55" s="67">
        <v>44439</v>
      </c>
      <c r="D55" s="71" t="s">
        <v>82</v>
      </c>
      <c r="E55" s="71"/>
      <c r="F55" s="71"/>
      <c r="G55" s="92">
        <v>45535</v>
      </c>
      <c r="H55" s="92"/>
      <c r="I55" s="106"/>
      <c r="J55" s="106"/>
      <c r="K55" s="106"/>
      <c r="L55" s="106"/>
      <c r="M55" s="106"/>
      <c r="N55" s="106"/>
      <c r="O55" s="103"/>
      <c r="P55" s="100"/>
    </row>
    <row r="56" spans="1:16" ht="14.25" customHeight="1" x14ac:dyDescent="0.35">
      <c r="A56" s="90" t="s">
        <v>29</v>
      </c>
      <c r="B56" s="91"/>
      <c r="C56" s="68">
        <v>0.2</v>
      </c>
      <c r="D56" s="69">
        <v>16023.3</v>
      </c>
      <c r="E56" s="69"/>
      <c r="F56" s="69"/>
      <c r="G56" s="89">
        <v>8026.4</v>
      </c>
      <c r="H56" s="89"/>
      <c r="I56" s="104"/>
      <c r="J56" s="104"/>
      <c r="K56" s="104"/>
      <c r="L56" s="104"/>
      <c r="M56" s="104"/>
      <c r="N56" s="104"/>
      <c r="O56" s="105"/>
      <c r="P56" s="102"/>
    </row>
    <row r="57" spans="1:16" ht="14.25" customHeight="1" x14ac:dyDescent="0.35">
      <c r="A57" s="6"/>
      <c r="B57" s="6"/>
      <c r="C57" s="6"/>
      <c r="D57" s="85" t="s">
        <v>21</v>
      </c>
      <c r="E57" s="85"/>
      <c r="F57" s="85"/>
      <c r="G57" s="85" t="s">
        <v>22</v>
      </c>
      <c r="H57" s="85"/>
      <c r="I57" s="85" t="s">
        <v>23</v>
      </c>
      <c r="J57" s="85"/>
      <c r="K57" s="85" t="s">
        <v>24</v>
      </c>
      <c r="L57" s="85"/>
      <c r="M57" s="85"/>
      <c r="N57" s="85" t="s">
        <v>25</v>
      </c>
      <c r="O57" s="85"/>
      <c r="P57" s="85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7:F57"/>
    <mergeCell ref="G57:H57"/>
    <mergeCell ref="I57:J57"/>
    <mergeCell ref="K57:M57"/>
    <mergeCell ref="N57:P57"/>
    <mergeCell ref="O55:P55"/>
    <mergeCell ref="A56:B56"/>
    <mergeCell ref="D56:F56"/>
    <mergeCell ref="G56:H56"/>
    <mergeCell ref="I56:J56"/>
    <mergeCell ref="K56:N56"/>
    <mergeCell ref="O56:P56"/>
    <mergeCell ref="A55:B55"/>
    <mergeCell ref="D55:F55"/>
    <mergeCell ref="G55:H55"/>
    <mergeCell ref="I55:J55"/>
    <mergeCell ref="K55:N55"/>
    <mergeCell ref="A9:P9"/>
    <mergeCell ref="B21:C21"/>
    <mergeCell ref="D21:I21"/>
    <mergeCell ref="J21:K21"/>
    <mergeCell ref="O21:P21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B479-10E5-4BAD-A6B6-BEE7950B487F}">
  <sheetPr>
    <pageSetUpPr fitToPage="1"/>
  </sheetPr>
  <dimension ref="A1:R1005"/>
  <sheetViews>
    <sheetView topLeftCell="A44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45322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5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18">
        <v>45603</v>
      </c>
      <c r="B49" s="19"/>
      <c r="C49" s="20" t="s">
        <v>88</v>
      </c>
      <c r="D49" s="6"/>
      <c r="E49" s="6" t="s">
        <v>74</v>
      </c>
      <c r="F49" s="6"/>
      <c r="G49" s="6"/>
      <c r="H49" s="6"/>
      <c r="I49" s="6"/>
      <c r="J49" s="21"/>
      <c r="K49" s="22"/>
      <c r="L49" s="12"/>
      <c r="M49" s="12">
        <v>5000</v>
      </c>
      <c r="N49" s="22"/>
      <c r="O49" s="12"/>
      <c r="P49" s="54">
        <f t="shared" si="1"/>
        <v>24049.9</v>
      </c>
    </row>
    <row r="50" spans="1:16" ht="14.25" customHeight="1" x14ac:dyDescent="0.35">
      <c r="A50" s="18">
        <v>45659</v>
      </c>
      <c r="B50" s="19"/>
      <c r="C50" s="6" t="s">
        <v>89</v>
      </c>
      <c r="D50" s="23"/>
      <c r="E50" s="6" t="s">
        <v>74</v>
      </c>
      <c r="F50" s="6"/>
      <c r="G50" s="6"/>
      <c r="H50" s="6"/>
      <c r="I50" s="6"/>
      <c r="J50" s="21"/>
      <c r="K50" s="22"/>
      <c r="L50" s="12"/>
      <c r="M50" s="12">
        <v>5000</v>
      </c>
      <c r="N50" s="22"/>
      <c r="O50" s="12"/>
      <c r="P50" s="54">
        <f t="shared" si="1"/>
        <v>19049.900000000001</v>
      </c>
    </row>
    <row r="51" spans="1:16" ht="14.25" customHeight="1" x14ac:dyDescent="0.35">
      <c r="A51" s="18">
        <v>45664</v>
      </c>
      <c r="B51" s="19"/>
      <c r="C51" t="s">
        <v>91</v>
      </c>
      <c r="D51" s="23"/>
      <c r="E51" s="6" t="s">
        <v>19</v>
      </c>
      <c r="F51" s="6"/>
      <c r="G51" s="6"/>
      <c r="H51" s="6"/>
      <c r="I51" s="6"/>
      <c r="J51" s="21">
        <v>6518.2</v>
      </c>
      <c r="K51" s="22"/>
      <c r="L51" s="12"/>
      <c r="M51" s="12"/>
      <c r="N51" s="22"/>
      <c r="O51" s="12"/>
      <c r="P51" s="54">
        <f t="shared" si="1"/>
        <v>25568.100000000002</v>
      </c>
    </row>
    <row r="52" spans="1:16" ht="14.25" customHeight="1" x14ac:dyDescent="0.35">
      <c r="A52" s="18">
        <v>45678</v>
      </c>
      <c r="B52" s="19"/>
      <c r="C52" t="s">
        <v>92</v>
      </c>
      <c r="D52" s="23"/>
      <c r="E52" s="6" t="s">
        <v>19</v>
      </c>
      <c r="F52" s="6"/>
      <c r="G52" s="6"/>
      <c r="H52" s="6"/>
      <c r="I52" s="6"/>
      <c r="J52" s="21">
        <v>5710.7</v>
      </c>
      <c r="K52" s="22"/>
      <c r="L52" s="12"/>
      <c r="M52" s="12"/>
      <c r="N52" s="22"/>
      <c r="O52" s="12"/>
      <c r="P52" s="54">
        <f t="shared" si="1"/>
        <v>31278.800000000003</v>
      </c>
    </row>
    <row r="53" spans="1:16" ht="14" customHeight="1" x14ac:dyDescent="0.35">
      <c r="A53" s="18">
        <v>45679</v>
      </c>
      <c r="B53" s="19"/>
      <c r="C53" s="6" t="s">
        <v>90</v>
      </c>
      <c r="D53" s="23"/>
      <c r="E53" s="6" t="s">
        <v>74</v>
      </c>
      <c r="F53" s="6"/>
      <c r="G53" s="6"/>
      <c r="H53" s="6"/>
      <c r="I53" s="6"/>
      <c r="J53" s="21"/>
      <c r="K53" s="22"/>
      <c r="L53" s="12"/>
      <c r="M53" s="12">
        <v>5000</v>
      </c>
      <c r="N53" s="22"/>
      <c r="O53" s="12"/>
      <c r="P53" s="54">
        <f t="shared" si="1"/>
        <v>26278.800000000003</v>
      </c>
    </row>
    <row r="54" spans="1:16" ht="14.25" customHeight="1" x14ac:dyDescent="0.35">
      <c r="A54" s="34"/>
      <c r="B54" s="35"/>
      <c r="C54" s="36"/>
      <c r="D54" s="37"/>
      <c r="E54" s="37"/>
      <c r="F54" s="37"/>
      <c r="G54" s="37"/>
      <c r="H54" s="37"/>
      <c r="I54" s="37"/>
      <c r="J54" s="38"/>
      <c r="K54" s="39"/>
      <c r="L54" s="40"/>
      <c r="M54" s="40"/>
      <c r="N54" s="39"/>
      <c r="O54" s="40"/>
      <c r="P54" s="39"/>
    </row>
    <row r="55" spans="1:16" ht="14.25" customHeight="1" x14ac:dyDescent="0.35">
      <c r="A55" s="41" t="s">
        <v>20</v>
      </c>
      <c r="B55" s="42"/>
      <c r="C55" s="42"/>
      <c r="D55" s="42"/>
      <c r="E55" s="42"/>
      <c r="F55" s="42"/>
      <c r="G55" s="42"/>
      <c r="H55" s="42"/>
      <c r="I55" s="42"/>
      <c r="J55" s="43">
        <f>SUM(J22:J54)</f>
        <v>135167.4</v>
      </c>
      <c r="K55" s="42"/>
      <c r="L55" s="42"/>
      <c r="M55" s="43">
        <f>SUM(M22:M54)</f>
        <v>108888.6</v>
      </c>
      <c r="N55" s="42"/>
      <c r="O55" s="44"/>
      <c r="P55" s="45">
        <f>J55-M55</f>
        <v>26278.799999999988</v>
      </c>
    </row>
    <row r="56" spans="1:16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5"/>
      <c r="K56" s="6"/>
      <c r="L56" s="6"/>
      <c r="M56" s="65"/>
      <c r="N56" s="6"/>
      <c r="O56" s="6"/>
      <c r="P56" s="66"/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5"/>
      <c r="K57" s="6"/>
      <c r="L57" s="6"/>
      <c r="M57" s="65"/>
      <c r="N57" s="6"/>
      <c r="O57" s="6"/>
      <c r="P57" s="66"/>
    </row>
    <row r="58" spans="1:16" ht="14.25" customHeight="1" x14ac:dyDescent="0.35">
      <c r="A58" s="90" t="s">
        <v>26</v>
      </c>
      <c r="B58" s="91"/>
      <c r="C58" s="67">
        <v>44439</v>
      </c>
      <c r="D58" s="71" t="s">
        <v>82</v>
      </c>
      <c r="E58" s="71"/>
      <c r="F58" s="71"/>
      <c r="G58" s="92">
        <v>45535</v>
      </c>
      <c r="H58" s="92"/>
      <c r="I58" s="108">
        <v>45688</v>
      </c>
      <c r="J58" s="108"/>
      <c r="K58" s="106"/>
      <c r="L58" s="106"/>
      <c r="M58" s="106"/>
      <c r="N58" s="106"/>
      <c r="O58" s="103"/>
      <c r="P58" s="100"/>
    </row>
    <row r="59" spans="1:16" ht="14.25" customHeight="1" x14ac:dyDescent="0.35">
      <c r="A59" s="90" t="s">
        <v>29</v>
      </c>
      <c r="B59" s="91"/>
      <c r="C59" s="68">
        <v>0.2</v>
      </c>
      <c r="D59" s="69">
        <v>6023.3</v>
      </c>
      <c r="E59" s="69"/>
      <c r="F59" s="69"/>
      <c r="G59" s="107">
        <v>8026.4</v>
      </c>
      <c r="H59" s="107"/>
      <c r="I59" s="107">
        <v>12228.9</v>
      </c>
      <c r="J59" s="107"/>
      <c r="K59" s="104"/>
      <c r="L59" s="104"/>
      <c r="M59" s="104"/>
      <c r="N59" s="104"/>
      <c r="O59" s="105"/>
      <c r="P59" s="102"/>
    </row>
    <row r="60" spans="1:16" ht="14.25" customHeight="1" x14ac:dyDescent="0.35">
      <c r="A60" s="6"/>
      <c r="B60" s="6"/>
      <c r="C60" s="6"/>
      <c r="D60" s="85" t="s">
        <v>21</v>
      </c>
      <c r="E60" s="85"/>
      <c r="F60" s="85"/>
      <c r="G60" s="85" t="s">
        <v>22</v>
      </c>
      <c r="H60" s="85"/>
      <c r="I60" s="85" t="s">
        <v>23</v>
      </c>
      <c r="J60" s="85"/>
      <c r="K60" s="85" t="s">
        <v>24</v>
      </c>
      <c r="L60" s="85"/>
      <c r="M60" s="85"/>
      <c r="N60" s="85" t="s">
        <v>25</v>
      </c>
      <c r="O60" s="85"/>
      <c r="P60" s="85"/>
    </row>
    <row r="61" spans="1:16" ht="14.25" customHeight="1" x14ac:dyDescent="0.3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 t="s">
        <v>30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4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46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47"/>
      <c r="B66" s="47"/>
      <c r="C66" s="47"/>
      <c r="D66" s="47"/>
      <c r="E66" s="47"/>
      <c r="F66" s="47"/>
      <c r="G66" s="47"/>
      <c r="H66" s="48"/>
      <c r="I66" s="48"/>
      <c r="J66" s="47"/>
      <c r="K66" s="47"/>
      <c r="L66" s="47"/>
      <c r="M66" s="47"/>
      <c r="N66" s="47"/>
      <c r="O66" s="47"/>
      <c r="P66" s="47"/>
    </row>
    <row r="67" spans="1:16" ht="14.25" customHeight="1" x14ac:dyDescent="0.35">
      <c r="A67" s="6" t="s">
        <v>33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2"/>
      <c r="N67" s="12"/>
      <c r="O67" s="12"/>
      <c r="P67" s="12"/>
    </row>
    <row r="68" spans="1:16" ht="14.2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22">
    <mergeCell ref="D60:F60"/>
    <mergeCell ref="G60:H60"/>
    <mergeCell ref="I60:J60"/>
    <mergeCell ref="K60:M60"/>
    <mergeCell ref="N60:P60"/>
    <mergeCell ref="O58:P58"/>
    <mergeCell ref="A59:B59"/>
    <mergeCell ref="D59:F59"/>
    <mergeCell ref="G59:H59"/>
    <mergeCell ref="I59:J59"/>
    <mergeCell ref="K59:N59"/>
    <mergeCell ref="O59:P59"/>
    <mergeCell ref="A58:B58"/>
    <mergeCell ref="D58:F58"/>
    <mergeCell ref="G58:H58"/>
    <mergeCell ref="I58:J58"/>
    <mergeCell ref="K58:N58"/>
    <mergeCell ref="A9:P9"/>
    <mergeCell ref="B21:C21"/>
    <mergeCell ref="D21:I21"/>
    <mergeCell ref="J21:K21"/>
    <mergeCell ref="O21:P21"/>
  </mergeCells>
  <phoneticPr fontId="10" type="noConversion"/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21A7-BEB1-482C-84E2-7BFD63FFECB5}">
  <sheetPr>
    <pageSetUpPr fitToPage="1"/>
  </sheetPr>
  <dimension ref="A1:R1005"/>
  <sheetViews>
    <sheetView topLeftCell="A41" zoomScaleNormal="100" workbookViewId="0">
      <selection activeCell="P57" sqref="P57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45716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5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18">
        <v>45603</v>
      </c>
      <c r="B49" s="19"/>
      <c r="C49" s="20" t="s">
        <v>88</v>
      </c>
      <c r="D49" s="6"/>
      <c r="E49" s="6" t="s">
        <v>74</v>
      </c>
      <c r="F49" s="6"/>
      <c r="G49" s="6"/>
      <c r="H49" s="6"/>
      <c r="I49" s="6"/>
      <c r="J49" s="21"/>
      <c r="K49" s="22"/>
      <c r="L49" s="12"/>
      <c r="M49" s="12">
        <v>5000</v>
      </c>
      <c r="N49" s="22"/>
      <c r="O49" s="12"/>
      <c r="P49" s="54">
        <f t="shared" si="1"/>
        <v>24049.9</v>
      </c>
    </row>
    <row r="50" spans="1:16" ht="14.25" customHeight="1" x14ac:dyDescent="0.35">
      <c r="A50" s="18">
        <v>45659</v>
      </c>
      <c r="B50" s="19"/>
      <c r="C50" s="6" t="s">
        <v>89</v>
      </c>
      <c r="D50" s="23"/>
      <c r="E50" s="6" t="s">
        <v>74</v>
      </c>
      <c r="F50" s="6"/>
      <c r="G50" s="6"/>
      <c r="H50" s="6"/>
      <c r="I50" s="6"/>
      <c r="J50" s="21"/>
      <c r="K50" s="22"/>
      <c r="L50" s="12"/>
      <c r="M50" s="12">
        <v>5000</v>
      </c>
      <c r="N50" s="22"/>
      <c r="O50" s="12"/>
      <c r="P50" s="54">
        <f t="shared" si="1"/>
        <v>19049.900000000001</v>
      </c>
    </row>
    <row r="51" spans="1:16" ht="14.25" customHeight="1" x14ac:dyDescent="0.35">
      <c r="A51" s="18">
        <v>45664</v>
      </c>
      <c r="B51" s="19"/>
      <c r="C51" t="s">
        <v>91</v>
      </c>
      <c r="D51" s="23"/>
      <c r="E51" s="6" t="s">
        <v>19</v>
      </c>
      <c r="F51" s="6"/>
      <c r="G51" s="6"/>
      <c r="H51" s="6"/>
      <c r="I51" s="6"/>
      <c r="J51" s="21">
        <v>6518.2</v>
      </c>
      <c r="K51" s="22"/>
      <c r="L51" s="12"/>
      <c r="M51" s="12"/>
      <c r="N51" s="22"/>
      <c r="O51" s="12"/>
      <c r="P51" s="54">
        <f t="shared" si="1"/>
        <v>25568.100000000002</v>
      </c>
    </row>
    <row r="52" spans="1:16" ht="14.25" customHeight="1" x14ac:dyDescent="0.35">
      <c r="A52" s="18">
        <v>45678</v>
      </c>
      <c r="B52" s="19"/>
      <c r="C52" t="s">
        <v>92</v>
      </c>
      <c r="D52" s="23"/>
      <c r="E52" s="6" t="s">
        <v>19</v>
      </c>
      <c r="F52" s="6"/>
      <c r="G52" s="6"/>
      <c r="H52" s="6"/>
      <c r="I52" s="6"/>
      <c r="J52" s="21">
        <v>5710.7</v>
      </c>
      <c r="K52" s="22"/>
      <c r="L52" s="12"/>
      <c r="M52" s="12"/>
      <c r="N52" s="22"/>
      <c r="O52" s="12"/>
      <c r="P52" s="54">
        <f t="shared" si="1"/>
        <v>31278.800000000003</v>
      </c>
    </row>
    <row r="53" spans="1:16" ht="14" customHeight="1" x14ac:dyDescent="0.35">
      <c r="A53" s="18">
        <v>45679</v>
      </c>
      <c r="B53" s="19"/>
      <c r="C53" s="6" t="s">
        <v>90</v>
      </c>
      <c r="D53" s="23"/>
      <c r="E53" s="6" t="s">
        <v>74</v>
      </c>
      <c r="F53" s="6"/>
      <c r="G53" s="6"/>
      <c r="H53" s="6"/>
      <c r="I53" s="6"/>
      <c r="J53" s="21"/>
      <c r="K53" s="22"/>
      <c r="L53" s="12"/>
      <c r="M53" s="12">
        <v>5000</v>
      </c>
      <c r="N53" s="22"/>
      <c r="O53" s="12"/>
      <c r="P53" s="54">
        <f t="shared" si="1"/>
        <v>26278.800000000003</v>
      </c>
    </row>
    <row r="54" spans="1:16" ht="14.25" customHeight="1" x14ac:dyDescent="0.35">
      <c r="A54" s="34"/>
      <c r="B54" s="35"/>
      <c r="C54" s="36"/>
      <c r="D54" s="37"/>
      <c r="E54" s="37"/>
      <c r="F54" s="37"/>
      <c r="G54" s="37"/>
      <c r="H54" s="37"/>
      <c r="I54" s="37"/>
      <c r="J54" s="38"/>
      <c r="K54" s="39"/>
      <c r="L54" s="40"/>
      <c r="M54" s="40"/>
      <c r="N54" s="39"/>
      <c r="O54" s="40"/>
      <c r="P54" s="39"/>
    </row>
    <row r="55" spans="1:16" ht="14.25" customHeight="1" x14ac:dyDescent="0.35">
      <c r="A55" s="41" t="s">
        <v>20</v>
      </c>
      <c r="B55" s="42"/>
      <c r="C55" s="42"/>
      <c r="D55" s="42"/>
      <c r="E55" s="42"/>
      <c r="F55" s="42"/>
      <c r="G55" s="42"/>
      <c r="H55" s="42"/>
      <c r="I55" s="42"/>
      <c r="J55" s="43">
        <f>SUM(J22:J54)</f>
        <v>135167.4</v>
      </c>
      <c r="K55" s="42"/>
      <c r="L55" s="42"/>
      <c r="M55" s="43">
        <f>SUM(M22:M54)</f>
        <v>108888.6</v>
      </c>
      <c r="N55" s="42"/>
      <c r="O55" s="44"/>
      <c r="P55" s="45">
        <f>J55-M55</f>
        <v>26278.799999999988</v>
      </c>
    </row>
    <row r="56" spans="1:16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5"/>
      <c r="K56" s="6"/>
      <c r="L56" s="6"/>
      <c r="M56" s="65"/>
      <c r="N56" s="6"/>
      <c r="O56" s="6"/>
      <c r="P56" s="66"/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5"/>
      <c r="K57" s="6"/>
      <c r="L57" s="6"/>
      <c r="M57" s="65"/>
      <c r="N57" s="6"/>
      <c r="O57" s="6"/>
      <c r="P57" s="66"/>
    </row>
    <row r="58" spans="1:16" ht="14.25" customHeight="1" x14ac:dyDescent="0.35">
      <c r="A58" s="90" t="s">
        <v>26</v>
      </c>
      <c r="B58" s="91"/>
      <c r="C58" s="67">
        <v>44439</v>
      </c>
      <c r="D58" s="71" t="s">
        <v>82</v>
      </c>
      <c r="E58" s="71"/>
      <c r="F58" s="71"/>
      <c r="G58" s="92">
        <v>45535</v>
      </c>
      <c r="H58" s="92"/>
      <c r="I58" s="108">
        <v>45688</v>
      </c>
      <c r="J58" s="108"/>
      <c r="K58" s="106"/>
      <c r="L58" s="106"/>
      <c r="M58" s="106"/>
      <c r="N58" s="106"/>
      <c r="O58" s="103"/>
      <c r="P58" s="100"/>
    </row>
    <row r="59" spans="1:16" ht="14.25" customHeight="1" x14ac:dyDescent="0.35">
      <c r="A59" s="90" t="s">
        <v>29</v>
      </c>
      <c r="B59" s="91"/>
      <c r="C59" s="68">
        <v>0.2</v>
      </c>
      <c r="D59" s="69">
        <v>6023.3</v>
      </c>
      <c r="E59" s="69"/>
      <c r="F59" s="69"/>
      <c r="G59" s="107">
        <v>8026.4</v>
      </c>
      <c r="H59" s="107"/>
      <c r="I59" s="107">
        <v>12228.9</v>
      </c>
      <c r="J59" s="107"/>
      <c r="K59" s="104"/>
      <c r="L59" s="104"/>
      <c r="M59" s="104"/>
      <c r="N59" s="104"/>
      <c r="O59" s="105"/>
      <c r="P59" s="102"/>
    </row>
    <row r="60" spans="1:16" ht="14.25" customHeight="1" x14ac:dyDescent="0.35">
      <c r="A60" s="6"/>
      <c r="B60" s="6"/>
      <c r="C60" s="6"/>
      <c r="D60" s="85" t="s">
        <v>21</v>
      </c>
      <c r="E60" s="85"/>
      <c r="F60" s="85"/>
      <c r="G60" s="85" t="s">
        <v>22</v>
      </c>
      <c r="H60" s="85"/>
      <c r="I60" s="85" t="s">
        <v>23</v>
      </c>
      <c r="J60" s="85"/>
      <c r="K60" s="85" t="s">
        <v>24</v>
      </c>
      <c r="L60" s="85"/>
      <c r="M60" s="85"/>
      <c r="N60" s="85" t="s">
        <v>25</v>
      </c>
      <c r="O60" s="85"/>
      <c r="P60" s="85"/>
    </row>
    <row r="61" spans="1:16" ht="14.25" customHeight="1" x14ac:dyDescent="0.3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 t="s">
        <v>30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4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46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47"/>
      <c r="B66" s="47"/>
      <c r="C66" s="47"/>
      <c r="D66" s="47"/>
      <c r="E66" s="47"/>
      <c r="F66" s="47"/>
      <c r="G66" s="47"/>
      <c r="H66" s="48"/>
      <c r="I66" s="48"/>
      <c r="J66" s="47"/>
      <c r="K66" s="47"/>
      <c r="L66" s="47"/>
      <c r="M66" s="47"/>
      <c r="N66" s="47"/>
      <c r="O66" s="47"/>
      <c r="P66" s="47"/>
    </row>
    <row r="67" spans="1:16" ht="14.25" customHeight="1" x14ac:dyDescent="0.35">
      <c r="A67" s="6" t="s">
        <v>33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2"/>
      <c r="N67" s="12"/>
      <c r="O67" s="12"/>
      <c r="P67" s="12"/>
    </row>
    <row r="68" spans="1:16" ht="14.2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22">
    <mergeCell ref="A9:P9"/>
    <mergeCell ref="B21:C21"/>
    <mergeCell ref="D21:I21"/>
    <mergeCell ref="J21:K21"/>
    <mergeCell ref="O21:P21"/>
    <mergeCell ref="O58:P58"/>
    <mergeCell ref="A59:B59"/>
    <mergeCell ref="D59:F59"/>
    <mergeCell ref="G59:H59"/>
    <mergeCell ref="I59:J59"/>
    <mergeCell ref="K59:N59"/>
    <mergeCell ref="O59:P59"/>
    <mergeCell ref="A58:B58"/>
    <mergeCell ref="D58:F58"/>
    <mergeCell ref="G58:H58"/>
    <mergeCell ref="I58:J58"/>
    <mergeCell ref="K58:N58"/>
    <mergeCell ref="D60:F60"/>
    <mergeCell ref="G60:H60"/>
    <mergeCell ref="I60:J60"/>
    <mergeCell ref="K60:M60"/>
    <mergeCell ref="N60:P60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97D3-A8F8-418E-A95C-8E0CB72671E6}">
  <sheetPr>
    <pageSetUpPr fitToPage="1"/>
  </sheetPr>
  <dimension ref="A1:R1005"/>
  <sheetViews>
    <sheetView tabSelected="1" topLeftCell="A41" zoomScaleNormal="100" workbookViewId="0">
      <selection activeCell="O58" sqref="O58:P58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45747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72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5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4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>
        <v>45052</v>
      </c>
      <c r="B36" s="19"/>
      <c r="C36" s="32" t="s">
        <v>68</v>
      </c>
      <c r="D36" s="6"/>
      <c r="E36" s="6" t="s">
        <v>19</v>
      </c>
      <c r="F36" s="6"/>
      <c r="G36" s="6"/>
      <c r="H36" s="6"/>
      <c r="I36" s="6"/>
      <c r="J36" s="21">
        <v>3784</v>
      </c>
      <c r="K36" s="22"/>
      <c r="L36" s="12"/>
      <c r="M36" s="12"/>
      <c r="N36" s="22"/>
      <c r="O36" s="12"/>
      <c r="P36" s="54">
        <f t="shared" si="1"/>
        <v>19842.8</v>
      </c>
    </row>
    <row r="37" spans="1:16" ht="14.25" customHeight="1" x14ac:dyDescent="0.35">
      <c r="A37" s="18">
        <v>45113</v>
      </c>
      <c r="B37" s="19"/>
      <c r="C37" s="32" t="s">
        <v>70</v>
      </c>
      <c r="D37" s="6"/>
      <c r="E37" s="6" t="s">
        <v>19</v>
      </c>
      <c r="F37" s="6"/>
      <c r="G37" s="6"/>
      <c r="H37" s="6"/>
      <c r="I37" s="6"/>
      <c r="J37" s="21">
        <v>2516</v>
      </c>
      <c r="K37" s="22"/>
      <c r="L37" s="12"/>
      <c r="M37" s="12"/>
      <c r="N37" s="22"/>
      <c r="O37" s="12"/>
      <c r="P37" s="54">
        <f t="shared" si="1"/>
        <v>22358.799999999999</v>
      </c>
    </row>
    <row r="38" spans="1:16" ht="14.25" customHeight="1" x14ac:dyDescent="0.35">
      <c r="A38" s="18">
        <v>45203</v>
      </c>
      <c r="B38" s="19"/>
      <c r="C38" s="20" t="s">
        <v>73</v>
      </c>
      <c r="D38" s="6"/>
      <c r="F38" s="6"/>
      <c r="G38" s="6"/>
      <c r="H38" s="6"/>
      <c r="I38" s="6"/>
      <c r="J38" s="21"/>
      <c r="K38" s="22"/>
      <c r="L38" s="12"/>
      <c r="M38" s="12">
        <v>10000</v>
      </c>
      <c r="N38" s="22"/>
      <c r="O38" s="12"/>
      <c r="P38" s="54">
        <f t="shared" si="1"/>
        <v>12358.8</v>
      </c>
    </row>
    <row r="39" spans="1:16" ht="14.25" customHeight="1" x14ac:dyDescent="0.35">
      <c r="A39" s="18">
        <v>45257</v>
      </c>
      <c r="B39" s="19"/>
      <c r="C39" s="20" t="s">
        <v>75</v>
      </c>
      <c r="D39" s="6"/>
      <c r="E39" s="6" t="s">
        <v>19</v>
      </c>
      <c r="F39" s="6"/>
      <c r="G39" s="6"/>
      <c r="H39" s="6"/>
      <c r="I39" s="6"/>
      <c r="J39" s="21">
        <v>4987.1000000000004</v>
      </c>
      <c r="K39" s="22"/>
      <c r="L39" s="12"/>
      <c r="M39" s="12"/>
      <c r="N39" s="22"/>
      <c r="O39" s="12"/>
      <c r="P39" s="54">
        <f t="shared" si="1"/>
        <v>17345.900000000001</v>
      </c>
    </row>
    <row r="40" spans="1:16" ht="14.25" customHeight="1" x14ac:dyDescent="0.35">
      <c r="A40" s="18">
        <v>45455</v>
      </c>
      <c r="B40" s="19"/>
      <c r="C40" s="63" t="s">
        <v>77</v>
      </c>
      <c r="D40" s="6"/>
      <c r="E40" s="6" t="s">
        <v>19</v>
      </c>
      <c r="F40" s="6"/>
      <c r="G40" s="6"/>
      <c r="H40" s="6"/>
      <c r="I40" s="6"/>
      <c r="J40" s="21">
        <v>7143.2</v>
      </c>
      <c r="K40" s="22"/>
      <c r="L40" s="12"/>
      <c r="M40" s="12"/>
      <c r="N40" s="22"/>
      <c r="O40" s="12"/>
      <c r="P40" s="54">
        <f t="shared" si="1"/>
        <v>24489.100000000002</v>
      </c>
    </row>
    <row r="41" spans="1:16" ht="14.25" customHeight="1" x14ac:dyDescent="0.35">
      <c r="A41" s="18">
        <v>45475</v>
      </c>
      <c r="B41" s="19"/>
      <c r="C41" s="20" t="s">
        <v>78</v>
      </c>
      <c r="D41" s="6"/>
      <c r="E41" s="6" t="s">
        <v>19</v>
      </c>
      <c r="F41" s="6"/>
      <c r="G41" s="6"/>
      <c r="H41" s="6"/>
      <c r="I41" s="6"/>
      <c r="J41" s="21">
        <v>11266.4</v>
      </c>
      <c r="K41" s="22"/>
      <c r="L41" s="12"/>
      <c r="M41" s="12"/>
      <c r="N41" s="22"/>
      <c r="O41" s="12"/>
      <c r="P41" s="54">
        <f t="shared" si="1"/>
        <v>35755.5</v>
      </c>
    </row>
    <row r="42" spans="1:16" ht="14.25" customHeight="1" x14ac:dyDescent="0.35">
      <c r="A42" s="18">
        <v>45477</v>
      </c>
      <c r="B42" s="19"/>
      <c r="C42" s="20" t="s">
        <v>80</v>
      </c>
      <c r="D42" s="6"/>
      <c r="E42" s="6" t="s">
        <v>74</v>
      </c>
      <c r="F42" s="6"/>
      <c r="G42" s="6"/>
      <c r="H42" s="6"/>
      <c r="I42" s="6"/>
      <c r="J42" s="21"/>
      <c r="K42" s="22"/>
      <c r="L42" s="12"/>
      <c r="M42" s="12">
        <v>5000</v>
      </c>
      <c r="N42" s="22"/>
      <c r="O42" s="12"/>
      <c r="P42" s="54">
        <f t="shared" si="1"/>
        <v>30755.5</v>
      </c>
    </row>
    <row r="43" spans="1:16" ht="14.25" customHeight="1" x14ac:dyDescent="0.35">
      <c r="A43" s="18">
        <v>45502</v>
      </c>
      <c r="B43" s="19"/>
      <c r="C43" s="20" t="s">
        <v>79</v>
      </c>
      <c r="D43" s="6"/>
      <c r="E43" s="6" t="s">
        <v>19</v>
      </c>
      <c r="F43" s="6"/>
      <c r="G43" s="6"/>
      <c r="H43" s="6"/>
      <c r="I43" s="6"/>
      <c r="J43" s="21">
        <v>10268</v>
      </c>
      <c r="K43" s="22"/>
      <c r="L43" s="12"/>
      <c r="M43" s="12"/>
      <c r="N43" s="22"/>
      <c r="O43" s="12"/>
      <c r="P43" s="54">
        <f t="shared" si="1"/>
        <v>41023.5</v>
      </c>
    </row>
    <row r="44" spans="1:16" ht="14.25" customHeight="1" x14ac:dyDescent="0.35">
      <c r="A44" s="18">
        <v>45502</v>
      </c>
      <c r="B44" s="19"/>
      <c r="C44" s="20" t="s">
        <v>81</v>
      </c>
      <c r="D44" s="6"/>
      <c r="E44" s="6" t="s">
        <v>74</v>
      </c>
      <c r="F44" s="6"/>
      <c r="G44" s="6"/>
      <c r="H44" s="6"/>
      <c r="I44" s="6"/>
      <c r="J44" s="21"/>
      <c r="K44" s="22"/>
      <c r="L44" s="12"/>
      <c r="M44" s="12">
        <v>5000</v>
      </c>
      <c r="N44" s="22"/>
      <c r="O44" s="12"/>
      <c r="P44" s="54">
        <f t="shared" si="1"/>
        <v>36023.5</v>
      </c>
    </row>
    <row r="45" spans="1:16" ht="14.25" customHeight="1" x14ac:dyDescent="0.35">
      <c r="A45" s="18">
        <v>45525</v>
      </c>
      <c r="B45" s="19"/>
      <c r="C45" s="20" t="s">
        <v>83</v>
      </c>
      <c r="D45" s="6"/>
      <c r="E45" s="6" t="s">
        <v>74</v>
      </c>
      <c r="F45" s="6"/>
      <c r="G45" s="6"/>
      <c r="H45" s="6"/>
      <c r="I45" s="6"/>
      <c r="J45" s="21"/>
      <c r="K45" s="22"/>
      <c r="L45" s="12"/>
      <c r="M45" s="12">
        <v>5000</v>
      </c>
      <c r="N45" s="22"/>
      <c r="O45" s="12"/>
      <c r="P45" s="54">
        <f t="shared" si="1"/>
        <v>31023.5</v>
      </c>
    </row>
    <row r="46" spans="1:16" ht="14.25" customHeight="1" x14ac:dyDescent="0.35">
      <c r="A46" s="18">
        <v>45525</v>
      </c>
      <c r="B46" s="19"/>
      <c r="C46" s="20" t="s">
        <v>84</v>
      </c>
      <c r="D46" s="6"/>
      <c r="E46" s="6" t="s">
        <v>19</v>
      </c>
      <c r="F46" s="6"/>
      <c r="G46" s="6"/>
      <c r="H46" s="6"/>
      <c r="I46" s="6"/>
      <c r="J46" s="21">
        <v>8026.4</v>
      </c>
      <c r="K46" s="22"/>
      <c r="L46" s="12"/>
      <c r="M46" s="12"/>
      <c r="N46" s="22"/>
      <c r="O46" s="12"/>
      <c r="P46" s="54">
        <f t="shared" si="1"/>
        <v>39049.9</v>
      </c>
    </row>
    <row r="47" spans="1:16" ht="14.25" customHeight="1" x14ac:dyDescent="0.35">
      <c r="A47" s="18">
        <v>45544</v>
      </c>
      <c r="B47" s="19"/>
      <c r="C47" s="20" t="s">
        <v>86</v>
      </c>
      <c r="D47" s="6"/>
      <c r="E47" s="6" t="s">
        <v>74</v>
      </c>
      <c r="F47" s="6"/>
      <c r="G47" s="6"/>
      <c r="H47" s="6"/>
      <c r="I47" s="6"/>
      <c r="J47" s="21"/>
      <c r="K47" s="22"/>
      <c r="L47" s="12"/>
      <c r="M47" s="12">
        <v>5000</v>
      </c>
      <c r="N47" s="22"/>
      <c r="O47" s="12"/>
      <c r="P47" s="54">
        <f t="shared" si="1"/>
        <v>34049.9</v>
      </c>
    </row>
    <row r="48" spans="1:16" ht="14.25" customHeight="1" x14ac:dyDescent="0.35">
      <c r="A48" s="18">
        <v>45565</v>
      </c>
      <c r="B48" s="19"/>
      <c r="C48" s="20" t="s">
        <v>87</v>
      </c>
      <c r="D48" s="6"/>
      <c r="E48" s="6" t="s">
        <v>74</v>
      </c>
      <c r="F48" s="6"/>
      <c r="G48" s="6"/>
      <c r="H48" s="6"/>
      <c r="I48" s="6"/>
      <c r="J48" s="21"/>
      <c r="K48" s="22"/>
      <c r="L48" s="12"/>
      <c r="M48" s="12">
        <v>5000</v>
      </c>
      <c r="N48" s="22"/>
      <c r="O48" s="12"/>
      <c r="P48" s="54">
        <f t="shared" si="1"/>
        <v>29049.9</v>
      </c>
    </row>
    <row r="49" spans="1:16" ht="14.25" customHeight="1" x14ac:dyDescent="0.35">
      <c r="A49" s="18">
        <v>45603</v>
      </c>
      <c r="B49" s="19"/>
      <c r="C49" s="20" t="s">
        <v>88</v>
      </c>
      <c r="D49" s="6"/>
      <c r="E49" s="6" t="s">
        <v>74</v>
      </c>
      <c r="F49" s="6"/>
      <c r="G49" s="6"/>
      <c r="H49" s="6"/>
      <c r="I49" s="6"/>
      <c r="J49" s="21"/>
      <c r="K49" s="22"/>
      <c r="L49" s="12"/>
      <c r="M49" s="12">
        <v>5000</v>
      </c>
      <c r="N49" s="22"/>
      <c r="O49" s="12"/>
      <c r="P49" s="54">
        <f t="shared" si="1"/>
        <v>24049.9</v>
      </c>
    </row>
    <row r="50" spans="1:16" ht="14.25" customHeight="1" x14ac:dyDescent="0.35">
      <c r="A50" s="18">
        <v>45659</v>
      </c>
      <c r="B50" s="19"/>
      <c r="C50" s="6" t="s">
        <v>89</v>
      </c>
      <c r="D50" s="23"/>
      <c r="E50" s="6" t="s">
        <v>74</v>
      </c>
      <c r="F50" s="6"/>
      <c r="G50" s="6"/>
      <c r="H50" s="6"/>
      <c r="I50" s="6"/>
      <c r="J50" s="21"/>
      <c r="K50" s="22"/>
      <c r="L50" s="12"/>
      <c r="M50" s="12">
        <v>5000</v>
      </c>
      <c r="N50" s="22"/>
      <c r="O50" s="12"/>
      <c r="P50" s="54">
        <f t="shared" si="1"/>
        <v>19049.900000000001</v>
      </c>
    </row>
    <row r="51" spans="1:16" ht="14.25" customHeight="1" x14ac:dyDescent="0.35">
      <c r="A51" s="18">
        <v>45664</v>
      </c>
      <c r="B51" s="19"/>
      <c r="C51" t="s">
        <v>91</v>
      </c>
      <c r="D51" s="23"/>
      <c r="E51" s="6" t="s">
        <v>19</v>
      </c>
      <c r="F51" s="6"/>
      <c r="G51" s="6"/>
      <c r="H51" s="6"/>
      <c r="I51" s="6"/>
      <c r="J51" s="21">
        <v>6518.2</v>
      </c>
      <c r="K51" s="22"/>
      <c r="L51" s="12"/>
      <c r="M51" s="12"/>
      <c r="N51" s="22"/>
      <c r="O51" s="12"/>
      <c r="P51" s="54">
        <f t="shared" si="1"/>
        <v>25568.100000000002</v>
      </c>
    </row>
    <row r="52" spans="1:16" ht="14.25" customHeight="1" x14ac:dyDescent="0.35">
      <c r="A52" s="18">
        <v>45678</v>
      </c>
      <c r="B52" s="19"/>
      <c r="C52" t="s">
        <v>92</v>
      </c>
      <c r="D52" s="23"/>
      <c r="E52" s="6" t="s">
        <v>19</v>
      </c>
      <c r="F52" s="6"/>
      <c r="G52" s="6"/>
      <c r="H52" s="6"/>
      <c r="I52" s="6"/>
      <c r="J52" s="21">
        <v>5710.7</v>
      </c>
      <c r="K52" s="22"/>
      <c r="L52" s="12"/>
      <c r="M52" s="12"/>
      <c r="N52" s="22"/>
      <c r="O52" s="12"/>
      <c r="P52" s="54">
        <f t="shared" si="1"/>
        <v>31278.800000000003</v>
      </c>
    </row>
    <row r="53" spans="1:16" ht="14" customHeight="1" x14ac:dyDescent="0.35">
      <c r="A53" s="18">
        <v>45679</v>
      </c>
      <c r="B53" s="19"/>
      <c r="C53" s="6" t="s">
        <v>90</v>
      </c>
      <c r="D53" s="23"/>
      <c r="E53" s="6" t="s">
        <v>74</v>
      </c>
      <c r="F53" s="6"/>
      <c r="G53" s="6"/>
      <c r="H53" s="6"/>
      <c r="I53" s="6"/>
      <c r="J53" s="21"/>
      <c r="K53" s="22"/>
      <c r="L53" s="12"/>
      <c r="M53" s="12">
        <v>5000</v>
      </c>
      <c r="N53" s="22"/>
      <c r="O53" s="12"/>
      <c r="P53" s="54">
        <f t="shared" si="1"/>
        <v>26278.800000000003</v>
      </c>
    </row>
    <row r="54" spans="1:16" ht="14.25" customHeight="1" x14ac:dyDescent="0.35">
      <c r="A54" s="34"/>
      <c r="B54" s="35"/>
      <c r="C54" s="36"/>
      <c r="D54" s="37"/>
      <c r="E54" s="37"/>
      <c r="F54" s="37"/>
      <c r="G54" s="37"/>
      <c r="H54" s="37"/>
      <c r="I54" s="37"/>
      <c r="J54" s="38"/>
      <c r="K54" s="39"/>
      <c r="L54" s="40"/>
      <c r="M54" s="40"/>
      <c r="N54" s="39"/>
      <c r="O54" s="40"/>
      <c r="P54" s="39"/>
    </row>
    <row r="55" spans="1:16" ht="14.25" customHeight="1" x14ac:dyDescent="0.35">
      <c r="A55" s="41" t="s">
        <v>20</v>
      </c>
      <c r="B55" s="42"/>
      <c r="C55" s="42"/>
      <c r="D55" s="42"/>
      <c r="E55" s="42"/>
      <c r="F55" s="42"/>
      <c r="G55" s="42"/>
      <c r="H55" s="42"/>
      <c r="I55" s="42"/>
      <c r="J55" s="43">
        <f>SUM(J22:J54)</f>
        <v>135167.4</v>
      </c>
      <c r="K55" s="42"/>
      <c r="L55" s="42"/>
      <c r="M55" s="43">
        <f>SUM(M22:M54)</f>
        <v>108888.6</v>
      </c>
      <c r="N55" s="42"/>
      <c r="O55" s="44"/>
      <c r="P55" s="45">
        <f>J55-M55</f>
        <v>26278.799999999988</v>
      </c>
    </row>
    <row r="56" spans="1:16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5"/>
      <c r="K56" s="6"/>
      <c r="L56" s="6"/>
      <c r="M56" s="65"/>
      <c r="N56" s="6"/>
      <c r="O56" s="6"/>
      <c r="P56" s="66"/>
    </row>
    <row r="57" spans="1:1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5"/>
      <c r="K57" s="6"/>
      <c r="L57" s="6"/>
      <c r="M57" s="65"/>
      <c r="N57" s="6"/>
      <c r="O57" s="6"/>
      <c r="P57" s="66"/>
    </row>
    <row r="58" spans="1:16" ht="14.25" customHeight="1" x14ac:dyDescent="0.35">
      <c r="A58" s="90" t="s">
        <v>26</v>
      </c>
      <c r="B58" s="91"/>
      <c r="C58" s="67">
        <v>44439</v>
      </c>
      <c r="D58" s="71" t="s">
        <v>82</v>
      </c>
      <c r="E58" s="71"/>
      <c r="F58" s="71"/>
      <c r="G58" s="92">
        <v>45535</v>
      </c>
      <c r="H58" s="92"/>
      <c r="I58" s="108">
        <v>45688</v>
      </c>
      <c r="J58" s="108"/>
      <c r="K58" s="106"/>
      <c r="L58" s="106"/>
      <c r="M58" s="106"/>
      <c r="N58" s="106"/>
      <c r="O58" s="103"/>
      <c r="P58" s="100"/>
    </row>
    <row r="59" spans="1:16" ht="14.25" customHeight="1" x14ac:dyDescent="0.35">
      <c r="A59" s="90" t="s">
        <v>29</v>
      </c>
      <c r="B59" s="91"/>
      <c r="C59" s="68">
        <v>0.2</v>
      </c>
      <c r="D59" s="69">
        <v>6023.3</v>
      </c>
      <c r="E59" s="69"/>
      <c r="F59" s="69"/>
      <c r="G59" s="107">
        <v>8026.4</v>
      </c>
      <c r="H59" s="107"/>
      <c r="I59" s="107">
        <v>12228.9</v>
      </c>
      <c r="J59" s="107"/>
      <c r="K59" s="104"/>
      <c r="L59" s="104"/>
      <c r="M59" s="104"/>
      <c r="N59" s="104"/>
      <c r="O59" s="105"/>
      <c r="P59" s="102"/>
    </row>
    <row r="60" spans="1:16" ht="14.25" customHeight="1" x14ac:dyDescent="0.35">
      <c r="A60" s="6"/>
      <c r="B60" s="6"/>
      <c r="C60" s="6"/>
      <c r="D60" s="85" t="s">
        <v>21</v>
      </c>
      <c r="E60" s="85"/>
      <c r="F60" s="85"/>
      <c r="G60" s="85" t="s">
        <v>22</v>
      </c>
      <c r="H60" s="85"/>
      <c r="I60" s="85" t="s">
        <v>23</v>
      </c>
      <c r="J60" s="85"/>
      <c r="K60" s="85" t="s">
        <v>24</v>
      </c>
      <c r="L60" s="85"/>
      <c r="M60" s="85"/>
      <c r="N60" s="85" t="s">
        <v>25</v>
      </c>
      <c r="O60" s="85"/>
      <c r="P60" s="85"/>
    </row>
    <row r="61" spans="1:16" ht="14.25" customHeight="1" x14ac:dyDescent="0.3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5">
      <c r="A62" s="6" t="s">
        <v>30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.25" customHeight="1" x14ac:dyDescent="0.35">
      <c r="A63" s="46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ht="14.25" customHeight="1" x14ac:dyDescent="0.35">
      <c r="A64" s="46" t="s">
        <v>32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4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" customHeight="1" x14ac:dyDescent="0.35">
      <c r="A66" s="47"/>
      <c r="B66" s="47"/>
      <c r="C66" s="47"/>
      <c r="D66" s="47"/>
      <c r="E66" s="47"/>
      <c r="F66" s="47"/>
      <c r="G66" s="47"/>
      <c r="H66" s="48"/>
      <c r="I66" s="48"/>
      <c r="J66" s="47"/>
      <c r="K66" s="47"/>
      <c r="L66" s="47"/>
      <c r="M66" s="47"/>
      <c r="N66" s="47"/>
      <c r="O66" s="47"/>
      <c r="P66" s="47"/>
    </row>
    <row r="67" spans="1:16" ht="14.25" customHeight="1" x14ac:dyDescent="0.35">
      <c r="A67" s="6" t="s">
        <v>33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2"/>
      <c r="N67" s="12"/>
      <c r="O67" s="12"/>
      <c r="P67" s="12"/>
    </row>
    <row r="68" spans="1:16" ht="14.2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22">
    <mergeCell ref="D60:F60"/>
    <mergeCell ref="G60:H60"/>
    <mergeCell ref="I60:J60"/>
    <mergeCell ref="K60:M60"/>
    <mergeCell ref="N60:P60"/>
    <mergeCell ref="O58:P58"/>
    <mergeCell ref="A59:B59"/>
    <mergeCell ref="D59:F59"/>
    <mergeCell ref="G59:H59"/>
    <mergeCell ref="I59:J59"/>
    <mergeCell ref="K59:N59"/>
    <mergeCell ref="O59:P59"/>
    <mergeCell ref="A9:P9"/>
    <mergeCell ref="B21:C21"/>
    <mergeCell ref="D21:I21"/>
    <mergeCell ref="J21:K21"/>
    <mergeCell ref="O21:P21"/>
    <mergeCell ref="A58:B58"/>
    <mergeCell ref="D58:F58"/>
    <mergeCell ref="G58:H58"/>
    <mergeCell ref="I58:J58"/>
    <mergeCell ref="K58:N58"/>
  </mergeCells>
  <pageMargins left="0.59055118110236227" right="0.39370078740157483" top="0.39370078740157483" bottom="0" header="0" footer="0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3026-C75B-43DD-914E-486A3F7A426F}">
  <sheetPr>
    <pageSetUpPr fitToPage="1"/>
  </sheetPr>
  <dimension ref="A1:R1002"/>
  <sheetViews>
    <sheetView topLeftCell="A13" zoomScaleNormal="100" workbookViewId="0">
      <selection activeCell="Q30" sqref="Q3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44865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0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30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/>
      <c r="B31" s="19"/>
      <c r="C31" s="32"/>
      <c r="D31" s="6"/>
      <c r="E31" s="6"/>
      <c r="F31" s="6"/>
      <c r="G31" s="6"/>
      <c r="H31" s="6"/>
      <c r="I31" s="6"/>
      <c r="J31" s="29"/>
      <c r="K31" s="22"/>
      <c r="L31" s="12"/>
      <c r="M31" s="12"/>
      <c r="N31" s="22"/>
      <c r="O31" s="12"/>
      <c r="P31" s="22"/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44324.2</v>
      </c>
      <c r="K52" s="42"/>
      <c r="L52" s="42"/>
      <c r="M52" s="43">
        <f>SUM(M22:M51)</f>
        <v>33057.199999999997</v>
      </c>
      <c r="N52" s="42"/>
      <c r="O52" s="44"/>
      <c r="P52" s="45">
        <f>J52-M52</f>
        <v>11267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27</v>
      </c>
      <c r="E55" s="71"/>
      <c r="F55" s="71"/>
      <c r="G55" s="71" t="s">
        <v>28</v>
      </c>
      <c r="H55" s="71"/>
      <c r="I55" s="71" t="s">
        <v>48</v>
      </c>
      <c r="J55" s="71"/>
      <c r="K55" s="71" t="s">
        <v>49</v>
      </c>
      <c r="L55" s="71"/>
      <c r="M55" s="71"/>
      <c r="N55" s="71" t="s">
        <v>50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</v>
      </c>
      <c r="E56" s="69"/>
      <c r="F56" s="69"/>
      <c r="G56" s="69">
        <v>0.2</v>
      </c>
      <c r="H56" s="69"/>
      <c r="I56" s="69">
        <v>11266.8</v>
      </c>
      <c r="J56" s="69"/>
      <c r="K56" s="72">
        <v>0</v>
      </c>
      <c r="L56" s="73"/>
      <c r="M56" s="74"/>
      <c r="N56" s="69">
        <v>0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F1C-405A-4A77-BE6F-FAC0C11D8503}">
  <sheetPr>
    <pageSetUpPr fitToPage="1"/>
  </sheetPr>
  <dimension ref="A1:R1002"/>
  <sheetViews>
    <sheetView zoomScaleNormal="100" workbookViewId="0">
      <selection activeCell="R15" sqref="R15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44895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1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58888.799999999996</v>
      </c>
      <c r="K52" s="42"/>
      <c r="L52" s="42"/>
      <c r="M52" s="43">
        <f>SUM(M22:M51)</f>
        <v>33057.199999999997</v>
      </c>
      <c r="N52" s="42"/>
      <c r="O52" s="44"/>
      <c r="P52" s="45">
        <f>J52-M52</f>
        <v>25831.599999999999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27</v>
      </c>
      <c r="E55" s="71"/>
      <c r="F55" s="71"/>
      <c r="G55" s="71" t="s">
        <v>28</v>
      </c>
      <c r="H55" s="71"/>
      <c r="I55" s="71" t="s">
        <v>48</v>
      </c>
      <c r="J55" s="71"/>
      <c r="K55" s="71" t="s">
        <v>49</v>
      </c>
      <c r="L55" s="71"/>
      <c r="M55" s="71"/>
      <c r="N55" s="71" t="s">
        <v>50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</v>
      </c>
      <c r="E56" s="69"/>
      <c r="F56" s="69"/>
      <c r="G56" s="69">
        <v>0.2</v>
      </c>
      <c r="H56" s="69"/>
      <c r="I56" s="69">
        <v>11266.8</v>
      </c>
      <c r="J56" s="69"/>
      <c r="K56" s="72">
        <v>0</v>
      </c>
      <c r="L56" s="73"/>
      <c r="M56" s="74"/>
      <c r="N56" s="69">
        <v>14564.6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F36D-20A9-414C-9F28-DF38C2503FF2}">
  <sheetPr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44926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1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58888.799999999996</v>
      </c>
      <c r="K52" s="42"/>
      <c r="L52" s="42"/>
      <c r="M52" s="43">
        <f>SUM(M22:M51)</f>
        <v>33057.199999999997</v>
      </c>
      <c r="N52" s="42"/>
      <c r="O52" s="44"/>
      <c r="P52" s="45">
        <f>J52-M52</f>
        <v>25831.599999999999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27</v>
      </c>
      <c r="E55" s="71"/>
      <c r="F55" s="71"/>
      <c r="G55" s="71" t="s">
        <v>28</v>
      </c>
      <c r="H55" s="71"/>
      <c r="I55" s="71" t="s">
        <v>48</v>
      </c>
      <c r="J55" s="71"/>
      <c r="K55" s="71" t="s">
        <v>49</v>
      </c>
      <c r="L55" s="71"/>
      <c r="M55" s="71"/>
      <c r="N55" s="71" t="s">
        <v>50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</v>
      </c>
      <c r="E56" s="69"/>
      <c r="F56" s="69"/>
      <c r="G56" s="69">
        <v>0.2</v>
      </c>
      <c r="H56" s="69"/>
      <c r="I56" s="69">
        <v>11266.8</v>
      </c>
      <c r="J56" s="69"/>
      <c r="K56" s="72">
        <v>0</v>
      </c>
      <c r="L56" s="73"/>
      <c r="M56" s="74"/>
      <c r="N56" s="69">
        <v>14564.6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DF94-7D4C-4BEB-9B8F-C2DB31F9887D}">
  <sheetPr>
    <pageSetUpPr fitToPage="1"/>
  </sheetPr>
  <dimension ref="A1:R1002"/>
  <sheetViews>
    <sheetView topLeftCell="A40" zoomScaleNormal="100" workbookViewId="0">
      <selection activeCell="I56" sqref="I56:P56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44957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1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/>
      <c r="B32" s="19"/>
      <c r="C32" s="32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/>
    </row>
    <row r="33" spans="1:16" ht="14.25" customHeight="1" x14ac:dyDescent="0.35">
      <c r="A33" s="18"/>
      <c r="B33" s="19"/>
      <c r="C33" s="32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/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58888.799999999996</v>
      </c>
      <c r="K52" s="42"/>
      <c r="L52" s="42"/>
      <c r="M52" s="43">
        <f>SUM(M22:M51)</f>
        <v>33057.199999999997</v>
      </c>
      <c r="N52" s="42"/>
      <c r="O52" s="44"/>
      <c r="P52" s="45">
        <f>J52-M52</f>
        <v>25831.599999999999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27</v>
      </c>
      <c r="E55" s="71"/>
      <c r="F55" s="71"/>
      <c r="G55" s="71" t="s">
        <v>28</v>
      </c>
      <c r="H55" s="71"/>
      <c r="I55" s="71" t="s">
        <v>48</v>
      </c>
      <c r="J55" s="71"/>
      <c r="K55" s="71" t="s">
        <v>49</v>
      </c>
      <c r="L55" s="71"/>
      <c r="M55" s="71"/>
      <c r="N55" s="71" t="s">
        <v>50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</v>
      </c>
      <c r="E56" s="69"/>
      <c r="F56" s="69"/>
      <c r="G56" s="69">
        <v>0.2</v>
      </c>
      <c r="H56" s="69"/>
      <c r="I56" s="69">
        <v>11266.8</v>
      </c>
      <c r="J56" s="69"/>
      <c r="K56" s="72">
        <v>0</v>
      </c>
      <c r="L56" s="73"/>
      <c r="M56" s="74"/>
      <c r="N56" s="69">
        <v>14564.6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AF95-3D49-4E39-8CE9-0101E47652BB}">
  <sheetPr>
    <pageSetUpPr fitToPage="1"/>
  </sheetPr>
  <dimension ref="A1:R1002"/>
  <sheetViews>
    <sheetView topLeftCell="A28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44985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59948.299999999996</v>
      </c>
      <c r="K52" s="42"/>
      <c r="L52" s="42"/>
      <c r="M52" s="43">
        <f>SUM(M22:M51)</f>
        <v>44324</v>
      </c>
      <c r="N52" s="42"/>
      <c r="O52" s="44"/>
      <c r="P52" s="45">
        <f>J52-M52</f>
        <v>15624.299999999996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50</v>
      </c>
      <c r="H55" s="71"/>
      <c r="I55" s="71" t="s">
        <v>60</v>
      </c>
      <c r="J55" s="71"/>
      <c r="K55" s="71" t="s">
        <v>61</v>
      </c>
      <c r="L55" s="71"/>
      <c r="M55" s="71"/>
      <c r="N55" s="71" t="s">
        <v>62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14564.6</v>
      </c>
      <c r="H56" s="69"/>
      <c r="I56" s="69">
        <v>0</v>
      </c>
      <c r="J56" s="69"/>
      <c r="K56" s="72">
        <v>0</v>
      </c>
      <c r="L56" s="73"/>
      <c r="M56" s="74"/>
      <c r="N56" s="69">
        <v>1059.5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39DF-DF55-4467-9EBE-37DFF3578D41}">
  <sheetPr>
    <pageSetUpPr fitToPage="1"/>
  </sheetPr>
  <dimension ref="A1:R1002"/>
  <sheetViews>
    <sheetView topLeftCell="A37" zoomScaleNormal="100" workbookViewId="0">
      <selection activeCell="M20" sqref="M20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45016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3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/>
    </row>
    <row r="35" spans="1:16" ht="14.25" customHeight="1" x14ac:dyDescent="0.35">
      <c r="A35" s="18"/>
      <c r="B35" s="19"/>
      <c r="C35" s="32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/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59948.299999999996</v>
      </c>
      <c r="K52" s="42"/>
      <c r="L52" s="42"/>
      <c r="M52" s="43">
        <f>SUM(M22:M51)</f>
        <v>44324</v>
      </c>
      <c r="N52" s="42"/>
      <c r="O52" s="44"/>
      <c r="P52" s="45">
        <f>J52-M52</f>
        <v>15624.299999999996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50</v>
      </c>
      <c r="H55" s="71"/>
      <c r="I55" s="71" t="s">
        <v>60</v>
      </c>
      <c r="J55" s="71"/>
      <c r="K55" s="71" t="s">
        <v>61</v>
      </c>
      <c r="L55" s="71"/>
      <c r="M55" s="71"/>
      <c r="N55" s="71" t="s">
        <v>62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14564.6</v>
      </c>
      <c r="H56" s="69"/>
      <c r="I56" s="69">
        <v>0</v>
      </c>
      <c r="J56" s="69"/>
      <c r="K56" s="72">
        <v>0</v>
      </c>
      <c r="L56" s="73"/>
      <c r="M56" s="74"/>
      <c r="N56" s="69">
        <v>1059.5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11F5-4408-4463-8FE1-DD04AC8A2520}">
  <sheetPr>
    <pageSetUpPr fitToPage="1"/>
  </sheetPr>
  <dimension ref="A1:R1002"/>
  <sheetViews>
    <sheetView topLeftCell="A16" zoomScaleNormal="100" workbookViewId="0">
      <selection activeCell="Q53" sqref="Q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5" t="s">
        <v>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9</v>
      </c>
      <c r="B11" s="6" t="s">
        <v>7</v>
      </c>
      <c r="C11" s="7" t="s">
        <v>34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45046</v>
      </c>
    </row>
    <row r="12" spans="1:16" ht="14.25" customHeight="1" x14ac:dyDescent="0.35">
      <c r="A12" s="6" t="s">
        <v>6</v>
      </c>
      <c r="B12" s="6" t="s">
        <v>7</v>
      </c>
      <c r="C12" s="11" t="s">
        <v>35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36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37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38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39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40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41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76" t="s">
        <v>14</v>
      </c>
      <c r="C21" s="77"/>
      <c r="D21" s="78" t="s">
        <v>15</v>
      </c>
      <c r="E21" s="79"/>
      <c r="F21" s="79"/>
      <c r="G21" s="79"/>
      <c r="H21" s="79"/>
      <c r="I21" s="80"/>
      <c r="J21" s="81" t="s">
        <v>16</v>
      </c>
      <c r="K21" s="82"/>
      <c r="L21" s="15"/>
      <c r="M21" s="16" t="s">
        <v>17</v>
      </c>
      <c r="N21" s="17"/>
      <c r="O21" s="83" t="s">
        <v>18</v>
      </c>
      <c r="P21" s="84"/>
    </row>
    <row r="22" spans="1:18" ht="14.25" customHeight="1" x14ac:dyDescent="0.35">
      <c r="A22" s="50">
        <v>44756</v>
      </c>
      <c r="B22" s="51"/>
      <c r="C22" s="52" t="s">
        <v>42</v>
      </c>
      <c r="D22" s="7"/>
      <c r="E22" s="7" t="s">
        <v>19</v>
      </c>
      <c r="F22" s="7"/>
      <c r="G22" s="7"/>
      <c r="H22" s="7"/>
      <c r="I22" s="7"/>
      <c r="J22" s="53">
        <v>8568.2000000000007</v>
      </c>
      <c r="K22" s="54"/>
      <c r="L22" s="55"/>
      <c r="M22" s="55"/>
      <c r="N22" s="54"/>
      <c r="O22" s="55"/>
      <c r="P22" s="54">
        <f t="shared" ref="P22:P23" si="0">P21+J22-M22</f>
        <v>8568.2000000000007</v>
      </c>
    </row>
    <row r="23" spans="1:18" ht="14.25" customHeight="1" x14ac:dyDescent="0.35">
      <c r="A23" s="50">
        <v>44777</v>
      </c>
      <c r="B23" s="51"/>
      <c r="C23" s="11" t="s">
        <v>43</v>
      </c>
      <c r="D23" s="56"/>
      <c r="E23" s="7" t="s">
        <v>19</v>
      </c>
      <c r="F23" s="7"/>
      <c r="G23" s="7"/>
      <c r="H23" s="7"/>
      <c r="I23" s="7"/>
      <c r="J23" s="24">
        <v>12643.2</v>
      </c>
      <c r="K23" s="54"/>
      <c r="L23" s="55"/>
      <c r="M23" s="57"/>
      <c r="N23" s="54"/>
      <c r="O23" s="55"/>
      <c r="P23" s="54">
        <f t="shared" si="0"/>
        <v>21211.4</v>
      </c>
    </row>
    <row r="24" spans="1:18" ht="14.25" customHeight="1" x14ac:dyDescent="0.35">
      <c r="A24" s="50">
        <v>44795</v>
      </c>
      <c r="B24" s="51"/>
      <c r="C24" s="11" t="s">
        <v>44</v>
      </c>
      <c r="D24" s="56"/>
      <c r="E24" s="7" t="s">
        <v>45</v>
      </c>
      <c r="F24" s="7"/>
      <c r="G24" s="7"/>
      <c r="H24" s="7"/>
      <c r="I24" s="7"/>
      <c r="J24" s="24"/>
      <c r="K24" s="54"/>
      <c r="L24" s="55"/>
      <c r="M24" s="58">
        <v>8568.2000000000007</v>
      </c>
      <c r="N24" s="54"/>
      <c r="O24" s="55"/>
      <c r="P24" s="54">
        <f>P23+J24-M24</f>
        <v>12643.2</v>
      </c>
    </row>
    <row r="25" spans="1:18" ht="14.25" customHeight="1" x14ac:dyDescent="0.35">
      <c r="A25" s="50">
        <v>44796</v>
      </c>
      <c r="B25" s="51"/>
      <c r="C25" s="11" t="s">
        <v>46</v>
      </c>
      <c r="D25" s="56"/>
      <c r="E25" s="7" t="s">
        <v>19</v>
      </c>
      <c r="F25" s="7"/>
      <c r="G25" s="7"/>
      <c r="H25" s="7"/>
      <c r="I25" s="7"/>
      <c r="J25" s="24">
        <v>5840</v>
      </c>
      <c r="K25" s="54"/>
      <c r="L25" s="55"/>
      <c r="M25" s="57"/>
      <c r="N25" s="54"/>
      <c r="O25" s="55"/>
      <c r="P25" s="54">
        <f>P24+J25-M25</f>
        <v>18483.2</v>
      </c>
    </row>
    <row r="26" spans="1:18" ht="14.25" customHeight="1" x14ac:dyDescent="0.35">
      <c r="A26" s="50">
        <v>44798</v>
      </c>
      <c r="B26" s="51"/>
      <c r="C26" s="11" t="s">
        <v>47</v>
      </c>
      <c r="D26" s="56"/>
      <c r="E26" s="7" t="s">
        <v>19</v>
      </c>
      <c r="F26" s="11"/>
      <c r="G26" s="7"/>
      <c r="H26" s="7"/>
      <c r="I26" s="7"/>
      <c r="J26" s="24">
        <v>6006</v>
      </c>
      <c r="K26" s="54"/>
      <c r="L26" s="55"/>
      <c r="M26" s="55"/>
      <c r="N26" s="54"/>
      <c r="O26" s="55"/>
      <c r="P26" s="54">
        <f>P25+J26-M26</f>
        <v>24489.200000000001</v>
      </c>
    </row>
    <row r="27" spans="1:18" ht="14.25" customHeight="1" x14ac:dyDescent="0.35">
      <c r="A27" s="50">
        <v>44832</v>
      </c>
      <c r="B27" s="51"/>
      <c r="C27" s="11" t="s">
        <v>51</v>
      </c>
      <c r="D27" s="56"/>
      <c r="E27" s="7" t="s">
        <v>19</v>
      </c>
      <c r="F27" s="7"/>
      <c r="G27" s="7"/>
      <c r="H27" s="7"/>
      <c r="I27" s="7"/>
      <c r="J27" s="59">
        <v>11266.8</v>
      </c>
      <c r="K27" s="54"/>
      <c r="L27" s="55"/>
      <c r="M27" s="55"/>
      <c r="N27" s="54"/>
      <c r="O27" s="55"/>
      <c r="P27" s="54">
        <f t="shared" ref="P27:P35" si="1">P26+J27-M27</f>
        <v>35756</v>
      </c>
    </row>
    <row r="28" spans="1:18" ht="14.25" customHeight="1" x14ac:dyDescent="0.35">
      <c r="A28" s="50">
        <v>44832</v>
      </c>
      <c r="B28" s="51"/>
      <c r="C28" s="7" t="s">
        <v>44</v>
      </c>
      <c r="D28" s="56"/>
      <c r="E28" s="7" t="s">
        <v>52</v>
      </c>
      <c r="F28" s="7"/>
      <c r="G28" s="7"/>
      <c r="H28" s="7"/>
      <c r="I28" s="7"/>
      <c r="J28" s="60"/>
      <c r="K28" s="54"/>
      <c r="L28" s="55"/>
      <c r="M28" s="55">
        <v>12643</v>
      </c>
      <c r="N28" s="54"/>
      <c r="O28" s="55"/>
      <c r="P28" s="54">
        <f t="shared" si="1"/>
        <v>23113</v>
      </c>
    </row>
    <row r="29" spans="1:18" ht="14.25" customHeight="1" x14ac:dyDescent="0.35">
      <c r="A29" s="61"/>
      <c r="B29" s="51"/>
      <c r="C29" s="7"/>
      <c r="D29" s="56"/>
      <c r="E29" s="7" t="s">
        <v>53</v>
      </c>
      <c r="F29" s="7"/>
      <c r="G29" s="7"/>
      <c r="H29" s="7"/>
      <c r="I29" s="7"/>
      <c r="J29" s="60"/>
      <c r="K29" s="54"/>
      <c r="L29" s="55"/>
      <c r="M29" s="55"/>
      <c r="N29" s="54"/>
      <c r="O29" s="55"/>
      <c r="P29" s="54">
        <f t="shared" si="1"/>
        <v>23113</v>
      </c>
    </row>
    <row r="30" spans="1:18" ht="14.25" customHeight="1" x14ac:dyDescent="0.35">
      <c r="A30" s="61">
        <v>44861</v>
      </c>
      <c r="B30" s="19"/>
      <c r="C30" s="32" t="s">
        <v>54</v>
      </c>
      <c r="D30" s="6"/>
      <c r="E30" s="6" t="s">
        <v>55</v>
      </c>
      <c r="F30" s="6"/>
      <c r="G30" s="6"/>
      <c r="H30" s="6"/>
      <c r="I30" s="6"/>
      <c r="J30" s="31"/>
      <c r="K30" s="22"/>
      <c r="L30" s="12"/>
      <c r="M30" s="12">
        <v>11846</v>
      </c>
      <c r="N30" s="22"/>
      <c r="O30" s="12"/>
      <c r="P30" s="54">
        <f t="shared" si="1"/>
        <v>11267</v>
      </c>
    </row>
    <row r="31" spans="1:18" ht="14.25" customHeight="1" x14ac:dyDescent="0.35">
      <c r="A31" s="18">
        <v>44879</v>
      </c>
      <c r="B31" s="19"/>
      <c r="C31" s="32" t="s">
        <v>56</v>
      </c>
      <c r="D31" s="6"/>
      <c r="E31" s="6" t="s">
        <v>19</v>
      </c>
      <c r="F31" s="6"/>
      <c r="G31" s="6"/>
      <c r="H31" s="6"/>
      <c r="I31" s="6"/>
      <c r="J31" s="29">
        <v>14564.6</v>
      </c>
      <c r="K31" s="22"/>
      <c r="L31" s="12"/>
      <c r="M31" s="12"/>
      <c r="N31" s="22"/>
      <c r="O31" s="12"/>
      <c r="P31" s="54">
        <f t="shared" si="1"/>
        <v>25831.599999999999</v>
      </c>
    </row>
    <row r="32" spans="1:18" ht="14.25" customHeight="1" x14ac:dyDescent="0.35">
      <c r="A32" s="18">
        <v>44980</v>
      </c>
      <c r="B32" s="19"/>
      <c r="C32" s="32" t="s">
        <v>57</v>
      </c>
      <c r="D32" s="6"/>
      <c r="E32" s="6" t="s">
        <v>58</v>
      </c>
      <c r="F32" s="6"/>
      <c r="G32" s="6"/>
      <c r="H32" s="6"/>
      <c r="I32" s="6"/>
      <c r="J32" s="21"/>
      <c r="K32" s="22"/>
      <c r="L32" s="12"/>
      <c r="M32" s="12">
        <v>11266.8</v>
      </c>
      <c r="N32" s="22"/>
      <c r="O32" s="12"/>
      <c r="P32" s="54">
        <f t="shared" si="1"/>
        <v>14564.8</v>
      </c>
    </row>
    <row r="33" spans="1:16" ht="14.25" customHeight="1" x14ac:dyDescent="0.35">
      <c r="A33" s="18">
        <v>44981</v>
      </c>
      <c r="B33" s="19"/>
      <c r="C33" s="32" t="s">
        <v>59</v>
      </c>
      <c r="D33" s="6"/>
      <c r="E33" s="6" t="s">
        <v>19</v>
      </c>
      <c r="F33" s="6"/>
      <c r="G33" s="6"/>
      <c r="H33" s="6"/>
      <c r="I33" s="6"/>
      <c r="J33" s="21">
        <v>1059.5</v>
      </c>
      <c r="K33" s="22"/>
      <c r="L33" s="12"/>
      <c r="M33" s="12"/>
      <c r="N33" s="22"/>
      <c r="O33" s="12"/>
      <c r="P33" s="54">
        <f t="shared" si="1"/>
        <v>15624.3</v>
      </c>
    </row>
    <row r="34" spans="1:16" ht="14.25" customHeight="1" x14ac:dyDescent="0.35">
      <c r="A34" s="18">
        <v>45020</v>
      </c>
      <c r="B34" s="19"/>
      <c r="C34" s="32" t="s">
        <v>63</v>
      </c>
      <c r="D34" s="23"/>
      <c r="E34" s="6" t="s">
        <v>64</v>
      </c>
      <c r="F34" s="6"/>
      <c r="G34" s="6"/>
      <c r="H34" s="6"/>
      <c r="I34" s="6"/>
      <c r="J34" s="21"/>
      <c r="K34" s="22"/>
      <c r="L34" s="12"/>
      <c r="M34" s="12">
        <v>14564.6</v>
      </c>
      <c r="N34" s="22"/>
      <c r="O34" s="12"/>
      <c r="P34" s="54">
        <f t="shared" si="1"/>
        <v>1059.6999999999989</v>
      </c>
    </row>
    <row r="35" spans="1:16" ht="14.25" customHeight="1" x14ac:dyDescent="0.35">
      <c r="A35" s="18">
        <v>45020</v>
      </c>
      <c r="B35" s="19"/>
      <c r="C35" s="63" t="s">
        <v>65</v>
      </c>
      <c r="D35" s="6"/>
      <c r="E35" s="6" t="s">
        <v>19</v>
      </c>
      <c r="F35" s="6"/>
      <c r="G35" s="6"/>
      <c r="H35" s="6"/>
      <c r="I35" s="32"/>
      <c r="J35" s="62">
        <v>14999.1</v>
      </c>
      <c r="K35" s="22"/>
      <c r="L35" s="12"/>
      <c r="M35" s="12"/>
      <c r="N35" s="22"/>
      <c r="O35" s="12"/>
      <c r="P35" s="54">
        <f t="shared" si="1"/>
        <v>16058.8</v>
      </c>
    </row>
    <row r="36" spans="1:16" ht="14.25" customHeight="1" x14ac:dyDescent="0.35">
      <c r="A36" s="18"/>
      <c r="B36" s="19"/>
      <c r="C36" s="32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54"/>
    </row>
    <row r="37" spans="1:16" ht="14.25" customHeight="1" x14ac:dyDescent="0.35">
      <c r="A37" s="18"/>
      <c r="B37" s="19"/>
      <c r="C37" s="32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/>
    </row>
    <row r="38" spans="1:16" ht="14.25" customHeight="1" x14ac:dyDescent="0.35">
      <c r="A38" s="18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18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18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18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18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3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3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3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3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3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3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3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3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4"/>
      <c r="B51" s="35"/>
      <c r="C51" s="36"/>
      <c r="D51" s="37"/>
      <c r="E51" s="37"/>
      <c r="F51" s="37"/>
      <c r="G51" s="37"/>
      <c r="H51" s="37"/>
      <c r="I51" s="37"/>
      <c r="J51" s="38"/>
      <c r="K51" s="39"/>
      <c r="L51" s="40"/>
      <c r="M51" s="40"/>
      <c r="N51" s="39"/>
      <c r="O51" s="40"/>
      <c r="P51" s="39"/>
    </row>
    <row r="52" spans="1:16" ht="14.25" customHeight="1" x14ac:dyDescent="0.35">
      <c r="A52" s="41" t="s">
        <v>20</v>
      </c>
      <c r="B52" s="42"/>
      <c r="C52" s="42"/>
      <c r="D52" s="42"/>
      <c r="E52" s="42"/>
      <c r="F52" s="42"/>
      <c r="G52" s="42"/>
      <c r="H52" s="42"/>
      <c r="I52" s="42"/>
      <c r="J52" s="43">
        <f>SUM(J22:J51)</f>
        <v>74947.399999999994</v>
      </c>
      <c r="K52" s="42"/>
      <c r="L52" s="42"/>
      <c r="M52" s="43">
        <f>SUM(M22:M51)</f>
        <v>58888.6</v>
      </c>
      <c r="N52" s="42"/>
      <c r="O52" s="44"/>
      <c r="P52" s="45">
        <f>J52-M52</f>
        <v>16058.799999999996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5" t="s">
        <v>21</v>
      </c>
      <c r="E54" s="85"/>
      <c r="F54" s="85"/>
      <c r="G54" s="85" t="s">
        <v>22</v>
      </c>
      <c r="H54" s="85"/>
      <c r="I54" s="85" t="s">
        <v>23</v>
      </c>
      <c r="J54" s="85"/>
      <c r="K54" s="85" t="s">
        <v>24</v>
      </c>
      <c r="L54" s="85"/>
      <c r="M54" s="85"/>
      <c r="N54" s="85" t="s">
        <v>25</v>
      </c>
      <c r="O54" s="85"/>
      <c r="P54" s="85"/>
    </row>
    <row r="55" spans="1:16" ht="14.25" customHeight="1" x14ac:dyDescent="0.35">
      <c r="A55" s="70" t="s">
        <v>26</v>
      </c>
      <c r="B55" s="70"/>
      <c r="C55" s="70"/>
      <c r="D55" s="71" t="s">
        <v>28</v>
      </c>
      <c r="E55" s="71"/>
      <c r="F55" s="71"/>
      <c r="G55" s="71" t="s">
        <v>61</v>
      </c>
      <c r="H55" s="71"/>
      <c r="I55" s="71" t="s">
        <v>62</v>
      </c>
      <c r="J55" s="71"/>
      <c r="K55" s="71" t="s">
        <v>66</v>
      </c>
      <c r="L55" s="71"/>
      <c r="M55" s="71"/>
      <c r="N55" s="71" t="s">
        <v>67</v>
      </c>
      <c r="O55" s="71"/>
      <c r="P55" s="71"/>
    </row>
    <row r="56" spans="1:16" ht="14.25" customHeight="1" x14ac:dyDescent="0.35">
      <c r="A56" s="70" t="s">
        <v>29</v>
      </c>
      <c r="B56" s="70"/>
      <c r="C56" s="70"/>
      <c r="D56" s="69">
        <v>0.2</v>
      </c>
      <c r="E56" s="69"/>
      <c r="F56" s="69"/>
      <c r="G56" s="69">
        <v>0</v>
      </c>
      <c r="H56" s="69"/>
      <c r="I56" s="69">
        <v>1059.5</v>
      </c>
      <c r="J56" s="69"/>
      <c r="K56" s="72">
        <v>0</v>
      </c>
      <c r="L56" s="73"/>
      <c r="M56" s="74"/>
      <c r="N56" s="69">
        <v>14999.1</v>
      </c>
      <c r="O56" s="69"/>
      <c r="P56" s="69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6" t="s">
        <v>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6" t="s">
        <v>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7"/>
      <c r="B63" s="47"/>
      <c r="C63" s="47"/>
      <c r="D63" s="47"/>
      <c r="E63" s="47"/>
      <c r="F63" s="47"/>
      <c r="G63" s="47"/>
      <c r="H63" s="48"/>
      <c r="I63" s="48"/>
      <c r="J63" s="47"/>
      <c r="K63" s="47"/>
      <c r="L63" s="47"/>
      <c r="M63" s="47"/>
      <c r="N63" s="47"/>
      <c r="O63" s="47"/>
      <c r="P63" s="47"/>
    </row>
    <row r="64" spans="1:16" ht="14.25" customHeight="1" x14ac:dyDescent="0.35">
      <c r="A64" s="6" t="s">
        <v>33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SOA_Transform 0822</vt:lpstr>
      <vt:lpstr>SOA_Transform 0922</vt:lpstr>
      <vt:lpstr>SOA_Transform 1022</vt:lpstr>
      <vt:lpstr>SOA_Transform 1122</vt:lpstr>
      <vt:lpstr>SOA_Transform 1222</vt:lpstr>
      <vt:lpstr>SOA_Transform 0123</vt:lpstr>
      <vt:lpstr>SOA_Transform 0223</vt:lpstr>
      <vt:lpstr>SOA_Transform 0323</vt:lpstr>
      <vt:lpstr>SOA_Transform 0423</vt:lpstr>
      <vt:lpstr>SOA_Transform 0523</vt:lpstr>
      <vt:lpstr>SOA_Transform 0623</vt:lpstr>
      <vt:lpstr>SOA_Transform 0723</vt:lpstr>
      <vt:lpstr>SOA_Transform 0823</vt:lpstr>
      <vt:lpstr>SOA_Transform 1223</vt:lpstr>
      <vt:lpstr>SOA_Transform 0124</vt:lpstr>
      <vt:lpstr>SOA_Transform 0424</vt:lpstr>
      <vt:lpstr>SOA_Transform 0624</vt:lpstr>
      <vt:lpstr>SOA_Transform 0724</vt:lpstr>
      <vt:lpstr>SOA_Transform 0824 </vt:lpstr>
      <vt:lpstr>SOA_Transform 0924</vt:lpstr>
      <vt:lpstr>SOA_Transform 1024</vt:lpstr>
      <vt:lpstr>SOA_Transform 1124</vt:lpstr>
      <vt:lpstr>SOA_Transform 1224</vt:lpstr>
      <vt:lpstr>SOA_Transform 0125</vt:lpstr>
      <vt:lpstr>SOA_Transform 0225</vt:lpstr>
      <vt:lpstr>SOA_Transform 0325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2025-03-06T09:33:52Z</cp:lastPrinted>
  <dcterms:created xsi:type="dcterms:W3CDTF">2022-09-16T16:24:35Z</dcterms:created>
  <dcterms:modified xsi:type="dcterms:W3CDTF">2025-04-18T03:46:09Z</dcterms:modified>
</cp:coreProperties>
</file>