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941AE76B-D6A0-40AD-9BD0-4C07F8F80A5C}" xr6:coauthVersionLast="47" xr6:coauthVersionMax="47" xr10:uidLastSave="{00000000-0000-0000-0000-000000000000}"/>
  <bookViews>
    <workbookView xWindow="-110" yWindow="-110" windowWidth="19420" windowHeight="10300" firstSheet="11" activeTab="15" xr2:uid="{5A7E1AE8-510B-4EE2-B3A3-68D289AEC61C}"/>
  </bookViews>
  <sheets>
    <sheet name="SOA ZTY 0623" sheetId="1" r:id="rId1"/>
    <sheet name="SOA ZTY 0723" sheetId="2" r:id="rId2"/>
    <sheet name="SOA ZTY 0823" sheetId="3" r:id="rId3"/>
    <sheet name="SOA ZTY 0923 with inv knock-off" sheetId="4" r:id="rId4"/>
    <sheet name="SOA ZTY 0923" sheetId="5" r:id="rId5"/>
    <sheet name="SOA ZTY 1023" sheetId="6" r:id="rId6"/>
    <sheet name="SOA ZTY 1223" sheetId="7" r:id="rId7"/>
    <sheet name="SOA ZTY 0224" sheetId="8" r:id="rId8"/>
    <sheet name="SOA ZTY 0324" sheetId="9" r:id="rId9"/>
    <sheet name="SOA ZTY 0424" sheetId="10" r:id="rId10"/>
    <sheet name="SOA ZTY 0524" sheetId="11" r:id="rId11"/>
    <sheet name="SOA ZTY 0924" sheetId="12" r:id="rId12"/>
    <sheet name="SOA ZTY 1024" sheetId="13" r:id="rId13"/>
    <sheet name="SOA ZTY 1224" sheetId="14" r:id="rId14"/>
    <sheet name="SOA ZTY 0125" sheetId="15" r:id="rId15"/>
    <sheet name="SOA ZTY 0225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6" l="1"/>
  <c r="M64" i="16"/>
  <c r="J64" i="16"/>
  <c r="P64" i="16" s="1"/>
  <c r="P23" i="16"/>
  <c r="P24" i="16" s="1"/>
  <c r="P25" i="16" s="1"/>
  <c r="P26" i="16" s="1"/>
  <c r="P27" i="16" s="1"/>
  <c r="D67" i="15"/>
  <c r="P64" i="15"/>
  <c r="M64" i="15"/>
  <c r="J64" i="15"/>
  <c r="P23" i="15"/>
  <c r="P24" i="15" s="1"/>
  <c r="P25" i="15" s="1"/>
  <c r="P26" i="15" s="1"/>
  <c r="P27" i="15" s="1"/>
  <c r="D67" i="14"/>
  <c r="M64" i="14"/>
  <c r="J64" i="14"/>
  <c r="P64" i="14" s="1"/>
  <c r="P23" i="14"/>
  <c r="P24" i="14" s="1"/>
  <c r="P25" i="14" s="1"/>
  <c r="P26" i="14" s="1"/>
  <c r="P27" i="14" s="1"/>
  <c r="D67" i="13"/>
  <c r="P64" i="13"/>
  <c r="M64" i="13"/>
  <c r="J64" i="13"/>
  <c r="P23" i="13"/>
  <c r="P24" i="13" s="1"/>
  <c r="P25" i="13" s="1"/>
  <c r="P26" i="13" s="1"/>
  <c r="P27" i="13" s="1"/>
  <c r="P27" i="12"/>
  <c r="D67" i="12"/>
  <c r="M64" i="12"/>
  <c r="J64" i="12"/>
  <c r="P64" i="12" s="1"/>
  <c r="P23" i="12"/>
  <c r="P24" i="12" s="1"/>
  <c r="P25" i="12" s="1"/>
  <c r="P26" i="12" s="1"/>
  <c r="P26" i="11"/>
  <c r="D67" i="11"/>
  <c r="M64" i="11"/>
  <c r="J64" i="11"/>
  <c r="P23" i="11"/>
  <c r="P24" i="11" s="1"/>
  <c r="P25" i="11" s="1"/>
  <c r="D67" i="10"/>
  <c r="M64" i="10"/>
  <c r="P64" i="10" s="1"/>
  <c r="J64" i="10"/>
  <c r="P23" i="10"/>
  <c r="P24" i="10" s="1"/>
  <c r="P25" i="10" s="1"/>
  <c r="P25" i="9"/>
  <c r="D67" i="9"/>
  <c r="M64" i="9"/>
  <c r="P64" i="9" s="1"/>
  <c r="J64" i="9"/>
  <c r="P23" i="9"/>
  <c r="P24" i="9" s="1"/>
  <c r="P64" i="11" l="1"/>
  <c r="J64" i="8"/>
  <c r="M64" i="8"/>
  <c r="G67" i="8"/>
  <c r="D67" i="8"/>
  <c r="P23" i="8"/>
  <c r="P24" i="8" s="1"/>
  <c r="D67" i="7"/>
  <c r="P22" i="7"/>
  <c r="P23" i="7" s="1"/>
  <c r="P24" i="7" s="1"/>
  <c r="M64" i="7"/>
  <c r="J64" i="7"/>
  <c r="P64" i="8" l="1"/>
  <c r="P64" i="7"/>
  <c r="P68" i="6" l="1"/>
  <c r="P69" i="6" s="1"/>
  <c r="P70" i="6" s="1"/>
  <c r="M71" i="6"/>
  <c r="J71" i="6"/>
  <c r="P22" i="6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M69" i="5"/>
  <c r="J69" i="5"/>
  <c r="P69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M69" i="4"/>
  <c r="J69" i="4"/>
  <c r="P69" i="4" s="1"/>
  <c r="P22" i="4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71" i="6" l="1"/>
  <c r="M69" i="3"/>
  <c r="J69" i="3"/>
  <c r="P22" i="3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M52" i="2"/>
  <c r="J52" i="2"/>
  <c r="P22" i="2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38" i="1"/>
  <c r="P69" i="3" l="1"/>
  <c r="P52" i="2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M52" i="1" l="1"/>
  <c r="J52" i="1"/>
  <c r="P23" i="1"/>
  <c r="P24" i="1" s="1"/>
  <c r="P25" i="1" s="1"/>
  <c r="P26" i="1" s="1"/>
  <c r="P22" i="1"/>
  <c r="P52" i="1" l="1"/>
</calcChain>
</file>

<file path=xl/sharedStrings.xml><?xml version="1.0" encoding="utf-8"?>
<sst xmlns="http://schemas.openxmlformats.org/spreadsheetml/2006/main" count="1266" uniqueCount="103">
  <si>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</si>
  <si>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</si>
  <si>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</si>
  <si>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</si>
  <si>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</si>
  <si>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</si>
  <si>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 xml:space="preserve">Customer </t>
  </si>
  <si>
    <t>:</t>
  </si>
  <si>
    <t>Statement Date</t>
  </si>
  <si>
    <t>Customer No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</si>
  <si>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</si>
  <si>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</si>
  <si>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</si>
  <si>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</si>
  <si>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</si>
  <si>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</si>
  <si>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</si>
  <si>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</si>
  <si>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</si>
  <si>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</si>
  <si>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</si>
  <si>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</si>
  <si>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</si>
  <si>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</si>
  <si>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</si>
  <si>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</si>
  <si>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</si>
  <si>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</si>
  <si>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</si>
  <si>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</si>
  <si>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</si>
  <si>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</si>
  <si>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Cash - ZTY Fibre</t>
  </si>
  <si>
    <t>C00000034</t>
  </si>
  <si>
    <t>Lot 4553, Jalan Rawang</t>
  </si>
  <si>
    <t>Taman Muhibah</t>
  </si>
  <si>
    <t>45600 Batang Berjuntai</t>
  </si>
  <si>
    <t>Selangor</t>
  </si>
  <si>
    <t>Encik Ajex/Puan Ina/Cik Tisya</t>
  </si>
  <si>
    <t>012-501 5506/010-402 5506/011-2868 4143</t>
  </si>
  <si>
    <t>3/6/2023</t>
  </si>
  <si>
    <t>9/6/2023</t>
  </si>
  <si>
    <t>15/6/2023</t>
  </si>
  <si>
    <t>20/6/2023</t>
  </si>
  <si>
    <t>22/6/2023</t>
  </si>
  <si>
    <t>27/6/2023</t>
  </si>
  <si>
    <t>INV00000536</t>
  </si>
  <si>
    <t>INV00000542</t>
  </si>
  <si>
    <t>INV00000543</t>
  </si>
  <si>
    <t>INV00000547</t>
  </si>
  <si>
    <t>INV00000552</t>
  </si>
  <si>
    <t>INV00000553</t>
  </si>
  <si>
    <t>INV00000556</t>
  </si>
  <si>
    <t>INV00000560</t>
  </si>
  <si>
    <t>Trsf</t>
  </si>
  <si>
    <t>Payment Inv00000536</t>
  </si>
  <si>
    <t>Payment Inv00000542</t>
  </si>
  <si>
    <t>Payment Inv00000543partial  1/2</t>
  </si>
  <si>
    <t>Payment Inv00000543partial  2/2</t>
  </si>
  <si>
    <t>Payment Inv00000547</t>
  </si>
  <si>
    <t>Payment Inv00000552</t>
  </si>
  <si>
    <t>Payment Inv00000553</t>
  </si>
  <si>
    <t>Payment Inv00000556</t>
  </si>
  <si>
    <t>Payment Inv00000560</t>
  </si>
  <si>
    <t>30-Jun-2023</t>
  </si>
  <si>
    <t>31-Jul-2023</t>
  </si>
  <si>
    <t>INV00000564</t>
  </si>
  <si>
    <t>INV00000565</t>
  </si>
  <si>
    <t>INV00000570</t>
  </si>
  <si>
    <t>INV00000573</t>
  </si>
  <si>
    <t>INV00000580</t>
  </si>
  <si>
    <t>15/7/2023</t>
  </si>
  <si>
    <t>Payment Inv00000560 1/3</t>
  </si>
  <si>
    <t>Payment Inv00000560 2/3</t>
  </si>
  <si>
    <t>Payment Inv00000560 3/3, 564</t>
  </si>
  <si>
    <t>Payment Inv00000565</t>
  </si>
  <si>
    <t>Payment Inv00000570</t>
  </si>
  <si>
    <t>Payment Inv00000573</t>
  </si>
  <si>
    <t>Payment Inv00000580</t>
  </si>
  <si>
    <t>INV00000588</t>
  </si>
  <si>
    <t>INV00000598</t>
  </si>
  <si>
    <t>INV00000601</t>
  </si>
  <si>
    <t>INV00000606</t>
  </si>
  <si>
    <t>INV00000615</t>
  </si>
  <si>
    <t>INV00000616</t>
  </si>
  <si>
    <t>INV00000619</t>
  </si>
  <si>
    <t>Payment Inv00000588partial, 598partial</t>
  </si>
  <si>
    <t>Payment Inv00000606partial</t>
  </si>
  <si>
    <t>Payment Inv00000598partial, 601partial, 606partial</t>
  </si>
  <si>
    <t>1/9/2023</t>
  </si>
  <si>
    <t>INV00000625</t>
  </si>
  <si>
    <t>INV00000630</t>
  </si>
  <si>
    <t>INV00000640</t>
  </si>
  <si>
    <t>INV00000655</t>
  </si>
  <si>
    <t>INV00000659</t>
  </si>
  <si>
    <t xml:space="preserve">Payment </t>
  </si>
  <si>
    <t>INV00000675</t>
  </si>
  <si>
    <t>INV00000691</t>
  </si>
  <si>
    <t>31-Oct-2023</t>
  </si>
  <si>
    <t>Balance b/f</t>
  </si>
  <si>
    <t>INV00000699</t>
  </si>
  <si>
    <t>Payment</t>
  </si>
  <si>
    <t>30-Nov-2023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</si>
</sst>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2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7">
    <xf numFmtId="0" fontId="0" fillId="0" borderId="0" xfId="0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4" fontId="15" fillId="0" borderId="0" xfId="0" applyNumberFormat="1" applyFont="1"/>
    <xf numFmtId="43" fontId="15" fillId="0" borderId="0" xfId="1" applyFont="1"/>
    <xf numFmtId="43" fontId="15" fillId="0" borderId="0" xfId="1" applyFont="1" applyAlignment="1">
      <alignment horizontal="right"/>
    </xf>
    <xf numFmtId="0" fontId="15" fillId="2" borderId="2" xfId="0" applyFont="1" applyFill="1" applyBorder="1" applyAlignment="1">
      <alignment horizontal="center"/>
    </xf>
    <xf numFmtId="0" fontId="17" fillId="6" borderId="5" xfId="0" applyFont="1" applyFill="1" applyBorder="1"/>
    <xf numFmtId="0" fontId="15" fillId="7" borderId="4" xfId="0" applyFont="1" applyFill="1" applyBorder="1" applyAlignment="1">
      <alignment horizontal="center"/>
    </xf>
    <xf numFmtId="0" fontId="15" fillId="0" borderId="0" xfId="0" quotePrefix="1" applyFont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43" fontId="15" fillId="7" borderId="5" xfId="1" applyFont="1" applyFill="1" applyBorder="1" applyAlignment="1">
      <alignment horizontal="center"/>
    </xf>
    <xf numFmtId="14" fontId="11" fillId="0" borderId="6" xfId="0" applyNumberFormat="1" applyFont="1" applyBorder="1" applyAlignment="1">
      <alignment horizontal="center"/>
    </xf>
    <xf numFmtId="43" fontId="11" fillId="0" borderId="8" xfId="1" applyFont="1" applyBorder="1"/>
    <xf numFmtId="14" fontId="11" fillId="0" borderId="7" xfId="0" applyNumberFormat="1" applyFont="1" applyBorder="1" applyAlignment="1">
      <alignment horizontal="center"/>
    </xf>
    <xf numFmtId="0" fontId="11" fillId="0" borderId="0" xfId="0" applyFont="1"/>
    <xf numFmtId="0" fontId="11" fillId="0" borderId="7" xfId="0" applyFont="1" applyBorder="1"/>
    <xf numFmtId="0" fontId="11" fillId="0" borderId="8" xfId="0" applyFont="1" applyBorder="1"/>
    <xf numFmtId="43" fontId="11" fillId="0" borderId="7" xfId="1" applyFont="1" applyBorder="1"/>
    <xf numFmtId="43" fontId="11" fillId="0" borderId="0" xfId="1" applyFont="1"/>
    <xf numFmtId="0" fontId="11" fillId="0" borderId="0" xfId="0" applyFont="1" applyAlignment="1">
      <alignment horizontal="left"/>
    </xf>
    <xf numFmtId="0" fontId="11" fillId="0" borderId="9" xfId="0" applyFont="1" applyBorder="1"/>
    <xf numFmtId="43" fontId="11" fillId="0" borderId="9" xfId="1" applyFont="1" applyBorder="1" applyAlignment="1">
      <alignment horizontal="right"/>
    </xf>
    <xf numFmtId="43" fontId="11" fillId="0" borderId="0" xfId="1" applyFont="1" applyBorder="1"/>
    <xf numFmtId="43" fontId="11" fillId="0" borderId="0" xfId="1" applyFont="1" applyBorder="1" applyAlignment="1">
      <alignment horizontal="right"/>
    </xf>
    <xf numFmtId="43" fontId="11" fillId="0" borderId="9" xfId="1" applyFont="1" applyBorder="1"/>
    <xf numFmtId="0" fontId="11" fillId="0" borderId="10" xfId="0" applyFont="1" applyBorder="1"/>
    <xf numFmtId="0" fontId="11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43" fontId="11" fillId="0" borderId="12" xfId="1" applyFont="1" applyBorder="1"/>
    <xf numFmtId="43" fontId="11" fillId="0" borderId="13" xfId="1" applyFont="1" applyBorder="1"/>
    <xf numFmtId="43" fontId="11" fillId="0" borderId="14" xfId="1" applyFont="1" applyBorder="1"/>
    <xf numFmtId="0" fontId="11" fillId="2" borderId="15" xfId="0" applyFont="1" applyFill="1" applyBorder="1"/>
    <xf numFmtId="0" fontId="11" fillId="2" borderId="16" xfId="0" applyFont="1" applyFill="1" applyBorder="1"/>
    <xf numFmtId="43" fontId="20" fillId="2" borderId="16" xfId="0" applyNumberFormat="1" applyFont="1" applyFill="1" applyBorder="1"/>
    <xf numFmtId="0" fontId="11" fillId="7" borderId="16" xfId="0" applyFont="1" applyFill="1" applyBorder="1"/>
    <xf numFmtId="43" fontId="11" fillId="2" borderId="17" xfId="1" applyFont="1" applyFill="1" applyBorder="1"/>
    <xf numFmtId="0" fontId="10" fillId="0" borderId="0" xfId="0" applyFont="1"/>
    <xf numFmtId="0" fontId="9" fillId="0" borderId="8" xfId="0" applyFont="1" applyBorder="1"/>
    <xf numFmtId="0" fontId="9" fillId="0" borderId="0" xfId="0" applyFont="1"/>
    <xf numFmtId="14" fontId="9" fillId="0" borderId="6" xfId="0" applyNumberFormat="1" applyFont="1" applyBorder="1" applyAlignment="1">
      <alignment horizontal="center"/>
    </xf>
    <xf numFmtId="43" fontId="21" fillId="2" borderId="17" xfId="1" applyFont="1" applyFill="1" applyBorder="1"/>
    <xf numFmtId="0" fontId="8" fillId="0" borderId="0" xfId="0" applyFont="1"/>
    <xf numFmtId="0" fontId="8" fillId="0" borderId="8" xfId="0" applyFont="1" applyBorder="1"/>
    <xf numFmtId="43" fontId="8" fillId="0" borderId="0" xfId="1" applyFont="1"/>
    <xf numFmtId="0" fontId="7" fillId="0" borderId="8" xfId="0" applyFont="1" applyBorder="1"/>
    <xf numFmtId="43" fontId="22" fillId="2" borderId="17" xfId="1" applyFont="1" applyFill="1" applyBorder="1"/>
    <xf numFmtId="43" fontId="23" fillId="2" borderId="17" xfId="1" applyFont="1" applyFill="1" applyBorder="1"/>
    <xf numFmtId="0" fontId="6" fillId="0" borderId="0" xfId="0" applyFont="1"/>
    <xf numFmtId="0" fontId="6" fillId="0" borderId="14" xfId="0" applyFont="1" applyBorder="1"/>
    <xf numFmtId="0" fontId="5" fillId="0" borderId="8" xfId="0" applyFont="1" applyBorder="1"/>
    <xf numFmtId="0" fontId="5" fillId="0" borderId="13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4" fontId="24" fillId="0" borderId="6" xfId="0" applyNumberFormat="1" applyFont="1" applyBorder="1" applyAlignment="1">
      <alignment horizontal="center"/>
    </xf>
    <xf numFmtId="0" fontId="24" fillId="0" borderId="7" xfId="0" applyFont="1" applyBorder="1"/>
    <xf numFmtId="0" fontId="24" fillId="0" borderId="8" xfId="0" applyFont="1" applyBorder="1"/>
    <xf numFmtId="0" fontId="24" fillId="0" borderId="0" xfId="0" applyFont="1"/>
    <xf numFmtId="43" fontId="25" fillId="0" borderId="7" xfId="1" applyFont="1" applyBorder="1"/>
    <xf numFmtId="43" fontId="25" fillId="0" borderId="8" xfId="1" applyFont="1" applyBorder="1"/>
    <xf numFmtId="43" fontId="25" fillId="0" borderId="0" xfId="1" applyFont="1"/>
    <xf numFmtId="43" fontId="24" fillId="0" borderId="8" xfId="1" applyFont="1" applyBorder="1"/>
    <xf numFmtId="43" fontId="24" fillId="0" borderId="0" xfId="1" applyFont="1"/>
    <xf numFmtId="0" fontId="3" fillId="0" borderId="0" xfId="0" applyFont="1" applyAlignment="1">
      <alignment horizontal="left"/>
    </xf>
    <xf numFmtId="0" fontId="3" fillId="0" borderId="0" xfId="0" applyFont="1"/>
    <xf numFmtId="43" fontId="3" fillId="2" borderId="16" xfId="0" applyNumberFormat="1" applyFont="1" applyFill="1" applyBorder="1"/>
    <xf numFmtId="43" fontId="26" fillId="2" borderId="16" xfId="0" applyNumberFormat="1" applyFont="1" applyFill="1" applyBorder="1"/>
    <xf numFmtId="0" fontId="26" fillId="2" borderId="16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7" fillId="3" borderId="4" xfId="0" applyFont="1" applyFill="1" applyBorder="1"/>
    <xf numFmtId="0" fontId="15" fillId="2" borderId="5" xfId="0" applyFont="1" applyFill="1" applyBorder="1" applyAlignment="1">
      <alignment horizontal="center"/>
    </xf>
    <xf numFmtId="0" fontId="17" fillId="0" borderId="4" xfId="0" applyFont="1" applyBorder="1"/>
    <xf numFmtId="164" fontId="11" fillId="0" borderId="0" xfId="1" quotePrefix="1" applyNumberFormat="1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15" fontId="11" fillId="3" borderId="18" xfId="0" quotePrefix="1" applyNumberFormat="1" applyFont="1" applyFill="1" applyBorder="1" applyAlignment="1">
      <alignment horizontal="center"/>
    </xf>
    <xf numFmtId="15" fontId="11" fillId="0" borderId="0" xfId="0" quotePrefix="1" applyNumberFormat="1" applyFont="1" applyAlignment="1">
      <alignment horizontal="center"/>
    </xf>
    <xf numFmtId="164" fontId="11" fillId="3" borderId="18" xfId="1" quotePrefix="1" applyNumberFormat="1" applyFont="1" applyFill="1" applyBorder="1" applyAlignment="1">
      <alignment horizontal="center"/>
    </xf>
    <xf numFmtId="15" fontId="11" fillId="0" borderId="9" xfId="0" quotePrefix="1" applyNumberFormat="1" applyFont="1" applyBorder="1" applyAlignment="1">
      <alignment horizontal="center"/>
    </xf>
    <xf numFmtId="164" fontId="21" fillId="3" borderId="18" xfId="1" quotePrefix="1" applyNumberFormat="1" applyFont="1" applyFill="1" applyBorder="1" applyAlignment="1">
      <alignment horizontal="center"/>
    </xf>
    <xf numFmtId="164" fontId="11" fillId="0" borderId="9" xfId="1" quotePrefix="1" applyNumberFormat="1" applyFont="1" applyFill="1" applyBorder="1" applyAlignment="1">
      <alignment horizontal="center"/>
    </xf>
    <xf numFmtId="15" fontId="15" fillId="6" borderId="18" xfId="0" quotePrefix="1" applyNumberFormat="1" applyFont="1" applyFill="1" applyBorder="1" applyAlignment="1">
      <alignment horizontal="center"/>
    </xf>
    <xf numFmtId="15" fontId="15" fillId="3" borderId="19" xfId="0" quotePrefix="1" applyNumberFormat="1" applyFont="1" applyFill="1" applyBorder="1" applyAlignment="1">
      <alignment horizontal="center"/>
    </xf>
    <xf numFmtId="15" fontId="15" fillId="3" borderId="20" xfId="0" quotePrefix="1" applyNumberFormat="1" applyFont="1" applyFill="1" applyBorder="1" applyAlignment="1">
      <alignment horizontal="center"/>
    </xf>
    <xf numFmtId="15" fontId="15" fillId="3" borderId="18" xfId="0" quotePrefix="1" applyNumberFormat="1" applyFont="1" applyFill="1" applyBorder="1" applyAlignment="1">
      <alignment horizontal="center"/>
    </xf>
    <xf numFmtId="164" fontId="8" fillId="3" borderId="18" xfId="1" quotePrefix="1" applyNumberFormat="1" applyFont="1" applyFill="1" applyBorder="1" applyAlignment="1">
      <alignment horizontal="center"/>
    </xf>
    <xf numFmtId="164" fontId="8" fillId="0" borderId="9" xfId="1" quotePrefix="1" applyNumberFormat="1" applyFont="1" applyFill="1" applyBorder="1" applyAlignment="1">
      <alignment horizontal="center"/>
    </xf>
    <xf numFmtId="164" fontId="8" fillId="0" borderId="0" xfId="1" quotePrefix="1" applyNumberFormat="1" applyFont="1" applyFill="1" applyBorder="1" applyAlignment="1">
      <alignment horizontal="center"/>
    </xf>
    <xf numFmtId="15" fontId="15" fillId="0" borderId="9" xfId="0" quotePrefix="1" applyNumberFormat="1" applyFont="1" applyBorder="1" applyAlignment="1">
      <alignment horizontal="center"/>
    </xf>
    <xf numFmtId="15" fontId="15" fillId="0" borderId="0" xfId="0" quotePrefix="1" applyNumberFormat="1" applyFont="1" applyAlignment="1">
      <alignment horizontal="center"/>
    </xf>
    <xf numFmtId="164" fontId="15" fillId="6" borderId="18" xfId="1" quotePrefix="1" applyNumberFormat="1" applyFont="1" applyFill="1" applyBorder="1" applyAlignment="1">
      <alignment horizontal="center"/>
    </xf>
    <xf numFmtId="164" fontId="15" fillId="0" borderId="21" xfId="1" quotePrefix="1" applyNumberFormat="1" applyFont="1" applyFill="1" applyBorder="1" applyAlignment="1">
      <alignment horizontal="center"/>
    </xf>
    <xf numFmtId="164" fontId="15" fillId="0" borderId="9" xfId="1" quotePrefix="1" applyNumberFormat="1" applyFont="1" applyFill="1" applyBorder="1" applyAlignment="1">
      <alignment horizontal="center"/>
    </xf>
    <xf numFmtId="15" fontId="15" fillId="0" borderId="21" xfId="0" quotePrefix="1" applyNumberFormat="1" applyFont="1" applyBorder="1" applyAlignment="1">
      <alignment horizontal="center"/>
    </xf>
    <xf numFmtId="164" fontId="4" fillId="3" borderId="18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D6F8A1-2A90-461F-8FC5-1D6DE7F79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001AF30-7334-428C-9F7F-520EDE73E7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971BE5F-1623-4CA1-8C5D-152F2F44C6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FE1F08C-F5BE-4D9B-9FBE-ECA46C20DA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A18968E-95D3-44DC-95FF-B581569A1B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C29ACC7-72D4-4EF0-B394-E58B9083B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81A041D-EC2B-4C03-B2B7-E85A0AEE07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5640720-81B6-44C8-ADE5-E561E4C58B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C33A1D0-5A12-4F9A-96AC-3065410415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FB20C6-3D63-4729-82CD-E43A410F80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3673BA6-CDBE-4769-89CE-A9B98FC50D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22D76E7-8C37-4C20-A332-58878D3934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03C64C8-4043-4653-8B99-14A863D605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4C861A6-8600-43E1-BDDD-7F22C5CFAA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680F38-608B-4569-BF75-3505F70658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8AC878F-D09A-49AC-B3E5-F1436C143A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8CCA-91DB-451D-82E7-867805021469}">
  <sheetPr>
    <pageSetUpPr fitToPage="1"/>
  </sheetPr>
  <dimension ref="A1:R1002"/>
  <sheetViews>
    <sheetView topLeftCell="A42" zoomScaleNormal="100" workbookViewId="0">
      <selection activeCell="N54" sqref="N54:P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23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38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 t="shared" si="1"/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23"/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63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/>
      <c r="B39" s="24"/>
      <c r="C39" s="25"/>
      <c r="D39" s="23"/>
      <c r="E39" s="23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25"/>
      <c r="D40" s="23"/>
      <c r="E40" s="23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25"/>
      <c r="D42" s="23"/>
      <c r="E42" s="23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35"/>
      <c r="B43" s="24"/>
      <c r="C43" s="25"/>
      <c r="D43" s="23"/>
      <c r="E43" s="2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35"/>
      <c r="B44" s="24"/>
      <c r="C44" s="25"/>
      <c r="D44" s="23"/>
      <c r="E44" s="2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35"/>
      <c r="B45" s="24"/>
      <c r="C45" s="25"/>
      <c r="D45" s="23"/>
      <c r="E45" s="23"/>
      <c r="F45" s="23"/>
      <c r="G45" s="23"/>
      <c r="H45" s="23"/>
      <c r="I45" s="23"/>
      <c r="J45" s="26"/>
      <c r="K45" s="21"/>
      <c r="L45" s="27"/>
      <c r="M45" s="27"/>
      <c r="N45" s="21"/>
      <c r="O45" s="27"/>
      <c r="P45" s="21"/>
    </row>
    <row r="46" spans="1:16" ht="14.25" customHeight="1" x14ac:dyDescent="0.35">
      <c r="A46" s="35"/>
      <c r="B46" s="24"/>
      <c r="C46" s="25"/>
      <c r="D46" s="23"/>
      <c r="E46" s="2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35"/>
      <c r="B47" s="24"/>
      <c r="C47" s="25"/>
      <c r="D47" s="23"/>
      <c r="E47" s="2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35"/>
      <c r="B48" s="24"/>
      <c r="C48" s="25"/>
      <c r="D48" s="23"/>
      <c r="E48" s="2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35"/>
      <c r="B49" s="24"/>
      <c r="C49" s="25"/>
      <c r="D49" s="23"/>
      <c r="E49" s="23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" customHeight="1" x14ac:dyDescent="0.35">
      <c r="A50" s="35"/>
      <c r="B50" s="24"/>
      <c r="C50" s="25"/>
      <c r="D50" s="23"/>
      <c r="E50" s="2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26278.3</v>
      </c>
      <c r="K52" s="44"/>
      <c r="L52" s="44"/>
      <c r="M52" s="45">
        <f>SUM(M22:M51)</f>
        <v>24145</v>
      </c>
      <c r="N52" s="44"/>
      <c r="O52" s="46"/>
      <c r="P52" s="47">
        <f>J52-M52</f>
        <v>2133.2999999999993</v>
      </c>
    </row>
    <row r="53" spans="1:16" ht="14.25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4.25" customHeight="1" x14ac:dyDescent="0.35">
      <c r="A54" s="23"/>
      <c r="B54" s="23"/>
      <c r="C54" s="23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96" t="s">
        <v>26</v>
      </c>
      <c r="B55" s="96"/>
      <c r="C55" s="96"/>
      <c r="D55" s="97" t="s">
        <v>64</v>
      </c>
      <c r="E55" s="97"/>
      <c r="F55" s="97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1:16" ht="14.25" customHeight="1" x14ac:dyDescent="0.35">
      <c r="A56" s="96" t="s">
        <v>27</v>
      </c>
      <c r="B56" s="96"/>
      <c r="C56" s="96"/>
      <c r="D56" s="99">
        <v>2133.3000000000002</v>
      </c>
      <c r="E56" s="99"/>
      <c r="F56" s="99"/>
      <c r="G56" s="95"/>
      <c r="H56" s="95"/>
      <c r="I56" s="95"/>
      <c r="J56" s="95"/>
      <c r="K56" s="95"/>
      <c r="L56" s="95"/>
      <c r="M56" s="95"/>
      <c r="N56" s="95"/>
      <c r="O56" s="95"/>
      <c r="P56" s="95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28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16" t="s">
        <v>29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16" t="s">
        <v>30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17"/>
      <c r="B63" s="17"/>
      <c r="C63" s="17"/>
      <c r="D63" s="17"/>
      <c r="E63" s="17"/>
      <c r="F63" s="17"/>
      <c r="G63" s="17"/>
      <c r="H63" s="18"/>
      <c r="I63" s="18"/>
      <c r="J63" s="17"/>
      <c r="K63" s="17"/>
      <c r="L63" s="17"/>
      <c r="M63" s="17"/>
      <c r="N63" s="17"/>
      <c r="O63" s="17"/>
      <c r="P63" s="17"/>
    </row>
    <row r="64" spans="1:16" ht="14.25" customHeight="1" x14ac:dyDescent="0.35">
      <c r="A64" s="6" t="s">
        <v>31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1"/>
      <c r="N64" s="11"/>
      <c r="O64" s="11"/>
      <c r="P64" s="11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8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BB7C-8A45-41D0-93EF-2A72CD79AEA3}">
  <sheetPr>
    <pageSetUpPr fitToPage="1"/>
  </sheetPr>
  <dimension ref="A1:R1012"/>
  <sheetViews>
    <sheetView topLeftCell="A49" zoomScaleNormal="100" workbookViewId="0">
      <selection activeCell="N66" sqref="N66: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45412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5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/>
      <c r="B26" s="24"/>
      <c r="C26" s="28"/>
      <c r="D26" s="29"/>
      <c r="E26" s="59"/>
      <c r="F26" s="23"/>
      <c r="G26" s="23"/>
      <c r="H26" s="23"/>
      <c r="I26" s="34"/>
      <c r="J26" s="32"/>
      <c r="K26" s="21"/>
      <c r="L26" s="27"/>
      <c r="M26" s="31"/>
      <c r="N26" s="21"/>
      <c r="O26" s="27"/>
      <c r="P26" s="21"/>
    </row>
    <row r="27" spans="1:18" ht="14.25" customHeight="1" x14ac:dyDescent="0.35">
      <c r="A27" s="20"/>
      <c r="B27" s="24"/>
      <c r="C27" s="28"/>
      <c r="D27" s="29"/>
      <c r="E27" s="59"/>
      <c r="F27" s="23"/>
      <c r="G27" s="23"/>
      <c r="H27" s="23"/>
      <c r="I27" s="34"/>
      <c r="J27" s="32"/>
      <c r="K27" s="21"/>
      <c r="L27" s="27"/>
      <c r="M27" s="31"/>
      <c r="N27" s="21"/>
      <c r="O27" s="27"/>
      <c r="P27" s="21"/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74424.5</v>
      </c>
      <c r="N64" s="44"/>
      <c r="O64" s="46"/>
      <c r="P64" s="57">
        <f>J64-M64</f>
        <v>4576.3000000000029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1498.3</v>
      </c>
      <c r="H67" s="112"/>
      <c r="I67" s="112">
        <v>3078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DDCB-47BD-413F-AE55-11AC94606281}">
  <sheetPr>
    <pageSetUpPr fitToPage="1"/>
  </sheetPr>
  <dimension ref="A1:R1012"/>
  <sheetViews>
    <sheetView topLeftCell="A52" zoomScaleNormal="100" workbookViewId="0">
      <selection activeCell="N66" sqref="N66: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45443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6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>
        <v>45430</v>
      </c>
      <c r="B26" s="24"/>
      <c r="C26" s="82" t="s">
        <v>54</v>
      </c>
      <c r="D26" s="29"/>
      <c r="E26" s="83" t="s">
        <v>101</v>
      </c>
      <c r="F26" s="23"/>
      <c r="G26" s="23"/>
      <c r="H26" s="23"/>
      <c r="I26" s="34"/>
      <c r="J26" s="32"/>
      <c r="K26" s="21"/>
      <c r="L26" s="27"/>
      <c r="M26" s="31">
        <v>1000</v>
      </c>
      <c r="N26" s="21"/>
      <c r="O26" s="27"/>
      <c r="P26" s="21">
        <f t="shared" si="0"/>
        <v>3576.3000000000029</v>
      </c>
    </row>
    <row r="27" spans="1:18" ht="14.25" customHeight="1" x14ac:dyDescent="0.35">
      <c r="A27" s="20"/>
      <c r="B27" s="24"/>
      <c r="C27" s="28"/>
      <c r="D27" s="29"/>
      <c r="E27" s="59"/>
      <c r="F27" s="23"/>
      <c r="G27" s="23"/>
      <c r="H27" s="23"/>
      <c r="I27" s="34"/>
      <c r="J27" s="32"/>
      <c r="K27" s="21"/>
      <c r="L27" s="27"/>
      <c r="M27" s="31"/>
      <c r="N27" s="21"/>
      <c r="O27" s="27"/>
      <c r="P27" s="21"/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75424.5</v>
      </c>
      <c r="N64" s="44"/>
      <c r="O64" s="46"/>
      <c r="P64" s="57">
        <f>J64-M64</f>
        <v>3576.3000000000029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498.3</v>
      </c>
      <c r="H67" s="112"/>
      <c r="I67" s="112">
        <v>3078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A9:P9"/>
    <mergeCell ref="B21:C21"/>
    <mergeCell ref="D21:I21"/>
    <mergeCell ref="J21:K21"/>
    <mergeCell ref="O21:P21"/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4E01-8210-47D6-9007-3B76BC8C4865}">
  <sheetPr>
    <pageSetUpPr fitToPage="1"/>
  </sheetPr>
  <dimension ref="A1:R1012"/>
  <sheetViews>
    <sheetView topLeftCell="A52" zoomScaleNormal="100" workbookViewId="0">
      <selection activeCell="N66" sqref="N66: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45565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7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>
        <v>45430</v>
      </c>
      <c r="B26" s="24"/>
      <c r="C26" s="82" t="s">
        <v>54</v>
      </c>
      <c r="D26" s="29"/>
      <c r="E26" s="83" t="s">
        <v>101</v>
      </c>
      <c r="F26" s="23"/>
      <c r="G26" s="23"/>
      <c r="H26" s="23"/>
      <c r="I26" s="34"/>
      <c r="J26" s="32"/>
      <c r="K26" s="21"/>
      <c r="L26" s="27"/>
      <c r="M26" s="31">
        <v>1000</v>
      </c>
      <c r="N26" s="21"/>
      <c r="O26" s="27"/>
      <c r="P26" s="21">
        <f t="shared" si="0"/>
        <v>3576.3000000000029</v>
      </c>
    </row>
    <row r="27" spans="1:18" ht="14.25" customHeight="1" x14ac:dyDescent="0.35">
      <c r="A27" s="20">
        <v>45488</v>
      </c>
      <c r="B27" s="24"/>
      <c r="C27" s="82" t="s">
        <v>54</v>
      </c>
      <c r="D27" s="29"/>
      <c r="E27" s="83" t="s">
        <v>101</v>
      </c>
      <c r="F27" s="23"/>
      <c r="G27" s="23"/>
      <c r="H27" s="23"/>
      <c r="I27" s="34"/>
      <c r="J27" s="32"/>
      <c r="K27" s="21"/>
      <c r="L27" s="27"/>
      <c r="M27" s="31">
        <v>1000</v>
      </c>
      <c r="N27" s="21"/>
      <c r="O27" s="27"/>
      <c r="P27" s="21">
        <f t="shared" si="0"/>
        <v>2576.3000000000029</v>
      </c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76424.5</v>
      </c>
      <c r="N64" s="44"/>
      <c r="O64" s="46"/>
      <c r="P64" s="57">
        <f>J64-M64</f>
        <v>2576.3000000000029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0</v>
      </c>
      <c r="H67" s="112"/>
      <c r="I67" s="112">
        <v>2576.3000000000002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379E-2607-4F3D-A818-FB4D0204C6BF}">
  <sheetPr>
    <pageSetUpPr fitToPage="1"/>
  </sheetPr>
  <dimension ref="A1:R1012"/>
  <sheetViews>
    <sheetView topLeftCell="A19" zoomScaleNormal="100" workbookViewId="0">
      <selection activeCell="N66" sqref="N66: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45596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7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>
        <v>45430</v>
      </c>
      <c r="B26" s="24"/>
      <c r="C26" s="82" t="s">
        <v>54</v>
      </c>
      <c r="D26" s="29"/>
      <c r="E26" s="83" t="s">
        <v>101</v>
      </c>
      <c r="F26" s="23"/>
      <c r="G26" s="23"/>
      <c r="H26" s="23"/>
      <c r="I26" s="34"/>
      <c r="J26" s="32"/>
      <c r="K26" s="21"/>
      <c r="L26" s="27"/>
      <c r="M26" s="31">
        <v>1000</v>
      </c>
      <c r="N26" s="21"/>
      <c r="O26" s="27"/>
      <c r="P26" s="21">
        <f t="shared" si="0"/>
        <v>3576.3000000000029</v>
      </c>
    </row>
    <row r="27" spans="1:18" ht="14.25" customHeight="1" x14ac:dyDescent="0.35">
      <c r="A27" s="20">
        <v>45488</v>
      </c>
      <c r="B27" s="24"/>
      <c r="C27" s="82" t="s">
        <v>54</v>
      </c>
      <c r="D27" s="29"/>
      <c r="E27" s="83" t="s">
        <v>101</v>
      </c>
      <c r="F27" s="23"/>
      <c r="G27" s="23"/>
      <c r="H27" s="23"/>
      <c r="I27" s="34"/>
      <c r="J27" s="32"/>
      <c r="K27" s="21"/>
      <c r="L27" s="27"/>
      <c r="M27" s="31">
        <v>1000</v>
      </c>
      <c r="N27" s="21"/>
      <c r="O27" s="27"/>
      <c r="P27" s="21">
        <f t="shared" si="0"/>
        <v>2576.3000000000029</v>
      </c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76424.5</v>
      </c>
      <c r="N64" s="44"/>
      <c r="O64" s="46"/>
      <c r="P64" s="57">
        <f>J64-M64</f>
        <v>2576.3000000000029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0</v>
      </c>
      <c r="H67" s="112"/>
      <c r="I67" s="112">
        <v>2576.3000000000002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A9:P9"/>
    <mergeCell ref="B21:C21"/>
    <mergeCell ref="D21:I21"/>
    <mergeCell ref="J21:K21"/>
    <mergeCell ref="O21:P21"/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A792-0CBF-446D-9019-897E2450E34C}">
  <sheetPr>
    <pageSetUpPr fitToPage="1"/>
  </sheetPr>
  <dimension ref="A1:R1012"/>
  <sheetViews>
    <sheetView topLeftCell="A4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45657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7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>
        <v>45430</v>
      </c>
      <c r="B26" s="24"/>
      <c r="C26" s="82" t="s">
        <v>54</v>
      </c>
      <c r="D26" s="29"/>
      <c r="E26" s="83" t="s">
        <v>101</v>
      </c>
      <c r="F26" s="23"/>
      <c r="G26" s="23"/>
      <c r="H26" s="23"/>
      <c r="I26" s="34"/>
      <c r="J26" s="32"/>
      <c r="K26" s="21"/>
      <c r="L26" s="27"/>
      <c r="M26" s="31">
        <v>1000</v>
      </c>
      <c r="N26" s="21"/>
      <c r="O26" s="27"/>
      <c r="P26" s="21">
        <f t="shared" si="0"/>
        <v>3576.3000000000029</v>
      </c>
    </row>
    <row r="27" spans="1:18" ht="14.25" customHeight="1" x14ac:dyDescent="0.35">
      <c r="A27" s="20">
        <v>45488</v>
      </c>
      <c r="B27" s="24"/>
      <c r="C27" s="82" t="s">
        <v>54</v>
      </c>
      <c r="D27" s="29"/>
      <c r="E27" s="83" t="s">
        <v>101</v>
      </c>
      <c r="F27" s="23"/>
      <c r="G27" s="23"/>
      <c r="H27" s="23"/>
      <c r="I27" s="34"/>
      <c r="J27" s="32"/>
      <c r="K27" s="21"/>
      <c r="L27" s="27"/>
      <c r="M27" s="31">
        <v>1000</v>
      </c>
      <c r="N27" s="21"/>
      <c r="O27" s="27"/>
      <c r="P27" s="21">
        <f t="shared" si="0"/>
        <v>2576.3000000000029</v>
      </c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76424.5</v>
      </c>
      <c r="N64" s="44"/>
      <c r="O64" s="46"/>
      <c r="P64" s="57">
        <f>J64-M64</f>
        <v>2576.3000000000029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0</v>
      </c>
      <c r="H67" s="112"/>
      <c r="I67" s="112">
        <v>2576.3000000000002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4FCF-E956-46FA-8F90-8DF97D5C419D}">
  <sheetPr>
    <pageSetUpPr fitToPage="1"/>
  </sheetPr>
  <dimension ref="A1:R1012"/>
  <sheetViews>
    <sheetView zoomScaleNormal="100" workbookViewId="0">
      <selection activeCell="S16" sqref="S1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45688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7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>
        <v>45430</v>
      </c>
      <c r="B26" s="24"/>
      <c r="C26" s="82" t="s">
        <v>54</v>
      </c>
      <c r="D26" s="29"/>
      <c r="E26" s="83" t="s">
        <v>101</v>
      </c>
      <c r="F26" s="23"/>
      <c r="G26" s="23"/>
      <c r="H26" s="23"/>
      <c r="I26" s="34"/>
      <c r="J26" s="32"/>
      <c r="K26" s="21"/>
      <c r="L26" s="27"/>
      <c r="M26" s="31">
        <v>1000</v>
      </c>
      <c r="N26" s="21"/>
      <c r="O26" s="27"/>
      <c r="P26" s="21">
        <f t="shared" si="0"/>
        <v>3576.3000000000029</v>
      </c>
    </row>
    <row r="27" spans="1:18" ht="14.25" customHeight="1" x14ac:dyDescent="0.35">
      <c r="A27" s="20">
        <v>45488</v>
      </c>
      <c r="B27" s="24"/>
      <c r="C27" s="82" t="s">
        <v>54</v>
      </c>
      <c r="D27" s="29"/>
      <c r="E27" s="83" t="s">
        <v>101</v>
      </c>
      <c r="F27" s="23"/>
      <c r="G27" s="23"/>
      <c r="H27" s="23"/>
      <c r="I27" s="34"/>
      <c r="J27" s="32"/>
      <c r="K27" s="21"/>
      <c r="L27" s="27"/>
      <c r="M27" s="31">
        <v>1000</v>
      </c>
      <c r="N27" s="21"/>
      <c r="O27" s="27"/>
      <c r="P27" s="21">
        <f t="shared" si="0"/>
        <v>2576.3000000000029</v>
      </c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76424.5</v>
      </c>
      <c r="N64" s="44"/>
      <c r="O64" s="46"/>
      <c r="P64" s="57">
        <f>J64-M64</f>
        <v>2576.3000000000029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0</v>
      </c>
      <c r="H67" s="112"/>
      <c r="I67" s="112">
        <v>2576.3000000000002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A9:P9"/>
    <mergeCell ref="B21:C21"/>
    <mergeCell ref="D21:I21"/>
    <mergeCell ref="J21:K21"/>
    <mergeCell ref="O21:P21"/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058-C04A-4ACC-ADBB-28C21F175043}">
  <sheetPr>
    <pageSetUpPr fitToPage="1"/>
  </sheetPr>
  <dimension ref="A1:R1012"/>
  <sheetViews>
    <sheetView tabSelected="1" topLeftCell="A49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45716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7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>
        <v>45430</v>
      </c>
      <c r="B26" s="24"/>
      <c r="C26" s="82" t="s">
        <v>54</v>
      </c>
      <c r="D26" s="29"/>
      <c r="E26" s="83" t="s">
        <v>101</v>
      </c>
      <c r="F26" s="23"/>
      <c r="G26" s="23"/>
      <c r="H26" s="23"/>
      <c r="I26" s="34"/>
      <c r="J26" s="32"/>
      <c r="K26" s="21"/>
      <c r="L26" s="27"/>
      <c r="M26" s="31">
        <v>1000</v>
      </c>
      <c r="N26" s="21"/>
      <c r="O26" s="27"/>
      <c r="P26" s="21">
        <f t="shared" si="0"/>
        <v>3576.3000000000029</v>
      </c>
    </row>
    <row r="27" spans="1:18" ht="14.25" customHeight="1" x14ac:dyDescent="0.35">
      <c r="A27" s="20">
        <v>45488</v>
      </c>
      <c r="B27" s="24"/>
      <c r="C27" s="82" t="s">
        <v>54</v>
      </c>
      <c r="D27" s="29"/>
      <c r="E27" s="83" t="s">
        <v>101</v>
      </c>
      <c r="F27" s="23"/>
      <c r="G27" s="23"/>
      <c r="H27" s="23"/>
      <c r="I27" s="34"/>
      <c r="J27" s="32"/>
      <c r="K27" s="21"/>
      <c r="L27" s="27"/>
      <c r="M27" s="31">
        <v>1000</v>
      </c>
      <c r="N27" s="21"/>
      <c r="O27" s="27"/>
      <c r="P27" s="21">
        <f t="shared" si="0"/>
        <v>2576.3000000000029</v>
      </c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76424.5</v>
      </c>
      <c r="N64" s="44"/>
      <c r="O64" s="46"/>
      <c r="P64" s="57">
        <f>J64-M64</f>
        <v>2576.3000000000029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0</v>
      </c>
      <c r="H67" s="112"/>
      <c r="I67" s="112">
        <v>2576.3000000000002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N66:P66"/>
    <mergeCell ref="A67:C67"/>
    <mergeCell ref="D67:F67"/>
    <mergeCell ref="G67:H67"/>
    <mergeCell ref="I67:J67"/>
    <mergeCell ref="K67:M67"/>
    <mergeCell ref="N67:P67"/>
    <mergeCell ref="A9:P9"/>
    <mergeCell ref="B21:C21"/>
    <mergeCell ref="D21:I21"/>
    <mergeCell ref="J21:K21"/>
    <mergeCell ref="O21:P21"/>
    <mergeCell ref="A66:C66"/>
    <mergeCell ref="D66:F66"/>
    <mergeCell ref="G66:H66"/>
    <mergeCell ref="I66:J66"/>
    <mergeCell ref="K66:M6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4628-351F-4306-B7DB-23C90B53A95A}">
  <sheetPr>
    <pageSetUpPr fitToPage="1"/>
  </sheetPr>
  <dimension ref="A1:R1002"/>
  <sheetViews>
    <sheetView topLeftCell="A13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23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49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72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23" t="s">
        <v>73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0" t="s">
        <v>74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0" t="s">
        <v>75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0" t="s">
        <v>76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 t="shared" si="1"/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0" t="s">
        <v>77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 t="shared" si="1"/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0" t="s">
        <v>78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" customHeight="1" x14ac:dyDescent="0.35">
      <c r="A50" s="35"/>
      <c r="B50" s="24"/>
      <c r="C50" s="25"/>
      <c r="D50" s="23"/>
      <c r="E50" s="2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43064.800000000003</v>
      </c>
      <c r="K52" s="44"/>
      <c r="L52" s="44"/>
      <c r="M52" s="45">
        <f>SUM(M22:M51)</f>
        <v>43174.5</v>
      </c>
      <c r="N52" s="44"/>
      <c r="O52" s="46"/>
      <c r="P52" s="52">
        <f>J52-M52</f>
        <v>-109.69999999999709</v>
      </c>
    </row>
    <row r="53" spans="1:16" ht="14.25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4.25" customHeight="1" x14ac:dyDescent="0.35">
      <c r="A54" s="23"/>
      <c r="B54" s="23"/>
      <c r="C54" s="23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96" t="s">
        <v>26</v>
      </c>
      <c r="B55" s="96"/>
      <c r="C55" s="96"/>
      <c r="D55" s="97" t="s">
        <v>64</v>
      </c>
      <c r="E55" s="97"/>
      <c r="F55" s="97"/>
      <c r="G55" s="97" t="s">
        <v>65</v>
      </c>
      <c r="H55" s="97"/>
      <c r="I55" s="100"/>
      <c r="J55" s="98"/>
      <c r="K55" s="98"/>
      <c r="L55" s="98"/>
      <c r="M55" s="98"/>
      <c r="N55" s="98"/>
      <c r="O55" s="98"/>
      <c r="P55" s="98"/>
    </row>
    <row r="56" spans="1:16" ht="14.25" customHeight="1" x14ac:dyDescent="0.35">
      <c r="A56" s="96" t="s">
        <v>27</v>
      </c>
      <c r="B56" s="96"/>
      <c r="C56" s="96"/>
      <c r="D56" s="99">
        <v>0</v>
      </c>
      <c r="E56" s="99"/>
      <c r="F56" s="99"/>
      <c r="G56" s="101">
        <v>-109.69999999999982</v>
      </c>
      <c r="H56" s="101"/>
      <c r="I56" s="102"/>
      <c r="J56" s="95"/>
      <c r="K56" s="95"/>
      <c r="L56" s="95"/>
      <c r="M56" s="95"/>
      <c r="N56" s="95"/>
      <c r="O56" s="95"/>
      <c r="P56" s="95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28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16" t="s">
        <v>29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16" t="s">
        <v>30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17"/>
      <c r="B63" s="17"/>
      <c r="C63" s="17"/>
      <c r="D63" s="17"/>
      <c r="E63" s="17"/>
      <c r="F63" s="17"/>
      <c r="G63" s="17"/>
      <c r="H63" s="18"/>
      <c r="I63" s="18"/>
      <c r="J63" s="17"/>
      <c r="K63" s="17"/>
      <c r="L63" s="17"/>
      <c r="M63" s="17"/>
      <c r="N63" s="17"/>
      <c r="O63" s="17"/>
      <c r="P63" s="17"/>
    </row>
    <row r="64" spans="1:16" ht="14.25" customHeight="1" x14ac:dyDescent="0.35">
      <c r="A64" s="6" t="s">
        <v>31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1"/>
      <c r="N64" s="11"/>
      <c r="O64" s="11"/>
      <c r="P64" s="11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9220-0181-4FDE-8357-075DD9ED8A1E}">
  <sheetPr>
    <pageSetUpPr fitToPage="1"/>
  </sheetPr>
  <dimension ref="A1:R1017"/>
  <sheetViews>
    <sheetView topLeftCell="A61" zoomScaleNormal="100" workbookViewId="0">
      <selection activeCell="N71" sqref="N71:P7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23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59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72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23" t="s">
        <v>73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0" t="s">
        <v>74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0" t="s">
        <v>75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0" t="s">
        <v>76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0" t="s">
        <v>77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0" t="s">
        <v>78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3" t="s">
        <v>86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3" t="s">
        <v>88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3" t="s">
        <v>87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/>
      <c r="B60" s="24"/>
      <c r="C60" s="49"/>
      <c r="D60" s="23"/>
      <c r="E60" s="53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.25" customHeight="1" x14ac:dyDescent="0.35">
      <c r="A61" s="20"/>
      <c r="B61" s="24"/>
      <c r="C61" s="54"/>
      <c r="D61" s="23"/>
      <c r="E61" s="53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.25" customHeight="1" x14ac:dyDescent="0.35">
      <c r="A62" s="20"/>
      <c r="B62" s="24"/>
      <c r="C62" s="49"/>
      <c r="D62" s="23"/>
      <c r="E62" s="5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24"/>
      <c r="C63" s="54"/>
      <c r="D63" s="23"/>
      <c r="E63" s="53"/>
      <c r="F63" s="23"/>
      <c r="G63" s="23"/>
      <c r="H63" s="23"/>
      <c r="I63" s="23"/>
      <c r="J63" s="26"/>
      <c r="K63" s="21"/>
      <c r="L63" s="27"/>
      <c r="M63" s="27"/>
      <c r="N63" s="21"/>
      <c r="O63" s="27"/>
      <c r="P63" s="21"/>
    </row>
    <row r="64" spans="1:16" ht="14.25" customHeight="1" x14ac:dyDescent="0.35">
      <c r="A64" s="20"/>
      <c r="B64" s="24"/>
      <c r="C64" s="54"/>
      <c r="D64" s="23"/>
      <c r="E64" s="53"/>
      <c r="F64" s="23"/>
      <c r="G64" s="23"/>
      <c r="H64" s="23"/>
      <c r="I64" s="23"/>
      <c r="J64" s="26"/>
      <c r="K64" s="21"/>
      <c r="L64" s="27"/>
      <c r="M64" s="27"/>
      <c r="N64" s="21"/>
      <c r="O64" s="27"/>
      <c r="P64" s="21"/>
    </row>
    <row r="65" spans="1:16" ht="14.25" customHeight="1" x14ac:dyDescent="0.35">
      <c r="A65" s="20"/>
      <c r="B65" s="24"/>
      <c r="C65" s="54"/>
      <c r="D65" s="23"/>
      <c r="E65" s="53"/>
      <c r="F65" s="23"/>
      <c r="G65" s="23"/>
      <c r="H65" s="23"/>
      <c r="I65" s="23"/>
      <c r="J65" s="26"/>
      <c r="K65" s="21"/>
      <c r="L65" s="27"/>
      <c r="M65" s="27"/>
      <c r="N65" s="21"/>
      <c r="O65" s="27"/>
      <c r="P65" s="21"/>
    </row>
    <row r="66" spans="1:16" ht="14.25" customHeight="1" x14ac:dyDescent="0.35">
      <c r="A66" s="20"/>
      <c r="B66" s="24"/>
      <c r="C66" s="56"/>
      <c r="D66" s="23"/>
      <c r="E66" s="53"/>
      <c r="F66" s="23"/>
      <c r="G66" s="23"/>
      <c r="H66" s="23"/>
      <c r="I66" s="23"/>
      <c r="J66" s="26"/>
      <c r="K66" s="21"/>
      <c r="L66" s="27"/>
      <c r="M66" s="27"/>
      <c r="N66" s="21"/>
      <c r="O66" s="27"/>
      <c r="P66" s="21"/>
    </row>
    <row r="67" spans="1:16" ht="14" customHeight="1" x14ac:dyDescent="0.35">
      <c r="A67" s="20"/>
      <c r="B67" s="24"/>
      <c r="C67" s="25"/>
      <c r="D67" s="23"/>
      <c r="E67" s="23"/>
      <c r="F67" s="23"/>
      <c r="G67" s="23"/>
      <c r="H67" s="23"/>
      <c r="I67" s="23"/>
      <c r="J67" s="26"/>
      <c r="K67" s="21"/>
      <c r="L67" s="27"/>
      <c r="M67" s="27"/>
      <c r="N67" s="21"/>
      <c r="O67" s="27"/>
      <c r="P67" s="21"/>
    </row>
    <row r="68" spans="1:16" ht="14.25" customHeight="1" x14ac:dyDescent="0.35">
      <c r="A68" s="20"/>
      <c r="B68" s="37"/>
      <c r="C68" s="38"/>
      <c r="D68" s="39"/>
      <c r="E68" s="39"/>
      <c r="F68" s="39"/>
      <c r="G68" s="39"/>
      <c r="H68" s="39"/>
      <c r="I68" s="39"/>
      <c r="J68" s="40"/>
      <c r="K68" s="41"/>
      <c r="L68" s="42"/>
      <c r="M68" s="42"/>
      <c r="N68" s="41"/>
      <c r="O68" s="42"/>
      <c r="P68" s="21"/>
    </row>
    <row r="69" spans="1:16" ht="14.25" customHeight="1" x14ac:dyDescent="0.35">
      <c r="A69" s="43" t="s">
        <v>20</v>
      </c>
      <c r="B69" s="44"/>
      <c r="C69" s="44"/>
      <c r="D69" s="44"/>
      <c r="E69" s="44"/>
      <c r="F69" s="44"/>
      <c r="G69" s="44"/>
      <c r="H69" s="44"/>
      <c r="I69" s="44"/>
      <c r="J69" s="45">
        <f>SUM(J22:J68)</f>
        <v>64379.3</v>
      </c>
      <c r="K69" s="44"/>
      <c r="L69" s="44"/>
      <c r="M69" s="45">
        <f>SUM(M22:M68)</f>
        <v>52174.5</v>
      </c>
      <c r="N69" s="44"/>
      <c r="O69" s="46"/>
      <c r="P69" s="58">
        <f>J69-M69</f>
        <v>12204.800000000003</v>
      </c>
    </row>
    <row r="70" spans="1:1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4.25" customHeight="1" x14ac:dyDescent="0.35">
      <c r="A71" s="96" t="s">
        <v>26</v>
      </c>
      <c r="B71" s="96"/>
      <c r="C71" s="96"/>
      <c r="D71" s="103">
        <v>45199</v>
      </c>
      <c r="E71" s="103"/>
      <c r="F71" s="103"/>
      <c r="G71" s="104">
        <v>45077</v>
      </c>
      <c r="H71" s="105"/>
      <c r="I71" s="106">
        <v>45107</v>
      </c>
      <c r="J71" s="106"/>
      <c r="K71" s="100"/>
      <c r="L71" s="98"/>
      <c r="M71" s="98"/>
      <c r="N71" s="98"/>
      <c r="O71" s="98"/>
      <c r="P71" s="98"/>
    </row>
    <row r="72" spans="1:16" ht="14.25" customHeight="1" x14ac:dyDescent="0.35">
      <c r="A72" s="96" t="s">
        <v>27</v>
      </c>
      <c r="B72" s="96"/>
      <c r="C72" s="96"/>
      <c r="D72" s="99">
        <v>0</v>
      </c>
      <c r="E72" s="99"/>
      <c r="F72" s="99"/>
      <c r="G72" s="107">
        <v>0</v>
      </c>
      <c r="H72" s="107"/>
      <c r="I72" s="99">
        <v>12204.8</v>
      </c>
      <c r="J72" s="99"/>
      <c r="K72" s="102"/>
      <c r="L72" s="95"/>
      <c r="M72" s="95"/>
      <c r="N72" s="95"/>
      <c r="O72" s="95"/>
      <c r="P72" s="95"/>
    </row>
    <row r="73" spans="1:16" ht="14.25" customHeigh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 t="s">
        <v>28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16" t="s">
        <v>29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16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17"/>
      <c r="B78" s="17"/>
      <c r="C78" s="17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</row>
    <row r="79" spans="1:16" ht="14.25" customHeight="1" x14ac:dyDescent="0.35">
      <c r="A79" s="6" t="s">
        <v>31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11"/>
      <c r="O79" s="11"/>
      <c r="P79" s="11"/>
    </row>
    <row r="80" spans="1:1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17">
    <mergeCell ref="N72:P72"/>
    <mergeCell ref="A71:C71"/>
    <mergeCell ref="D71:F71"/>
    <mergeCell ref="G71:H71"/>
    <mergeCell ref="I71:J71"/>
    <mergeCell ref="K71:M71"/>
    <mergeCell ref="N71:P71"/>
    <mergeCell ref="A72:C72"/>
    <mergeCell ref="D72:F72"/>
    <mergeCell ref="G72:H72"/>
    <mergeCell ref="I72:J72"/>
    <mergeCell ref="K72:M72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3A87-9268-482B-A121-A0DF36B2D2CE}">
  <sheetPr>
    <pageSetUpPr fitToPage="1"/>
  </sheetPr>
  <dimension ref="A1:R1017"/>
  <sheetViews>
    <sheetView topLeftCell="A52" zoomScaleNormal="100" workbookViewId="0">
      <selection activeCell="I16" sqref="I1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59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68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72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23" t="s">
        <v>73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0" t="s">
        <v>74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0" t="s">
        <v>75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0" t="s">
        <v>76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0" t="s">
        <v>77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0" t="s">
        <v>78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3" t="s">
        <v>86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3" t="s">
        <v>88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3" t="s">
        <v>87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 t="s">
        <v>89</v>
      </c>
      <c r="B60" s="24"/>
      <c r="C60" s="49" t="s">
        <v>90</v>
      </c>
      <c r="D60" s="23"/>
      <c r="E60" s="59" t="s">
        <v>19</v>
      </c>
      <c r="F60" s="23"/>
      <c r="G60" s="23"/>
      <c r="H60" s="23"/>
      <c r="I60" s="23"/>
      <c r="J60" s="26">
        <v>1800.5</v>
      </c>
      <c r="K60" s="21"/>
      <c r="L60" s="27"/>
      <c r="M60" s="27"/>
      <c r="N60" s="21"/>
      <c r="O60" s="27"/>
      <c r="P60" s="21">
        <f t="shared" si="1"/>
        <v>14005.3</v>
      </c>
    </row>
    <row r="61" spans="1:16" ht="14.25" customHeight="1" x14ac:dyDescent="0.35">
      <c r="A61" s="20" t="s">
        <v>89</v>
      </c>
      <c r="B61" s="24"/>
      <c r="C61" s="54" t="s">
        <v>54</v>
      </c>
      <c r="D61" s="23"/>
      <c r="E61" s="59"/>
      <c r="F61" s="23"/>
      <c r="G61" s="23"/>
      <c r="H61" s="23"/>
      <c r="I61" s="23"/>
      <c r="J61" s="26"/>
      <c r="K61" s="21"/>
      <c r="L61" s="27"/>
      <c r="M61" s="27">
        <v>4000</v>
      </c>
      <c r="N61" s="21"/>
      <c r="O61" s="27"/>
      <c r="P61" s="21">
        <f t="shared" si="1"/>
        <v>10005.299999999999</v>
      </c>
    </row>
    <row r="62" spans="1:16" ht="14.25" customHeight="1" x14ac:dyDescent="0.35">
      <c r="A62" s="20">
        <v>45174</v>
      </c>
      <c r="B62" s="24"/>
      <c r="C62" s="49" t="s">
        <v>91</v>
      </c>
      <c r="D62" s="23"/>
      <c r="E62" s="53"/>
      <c r="F62" s="23"/>
      <c r="G62" s="23"/>
      <c r="H62" s="23"/>
      <c r="I62" s="23"/>
      <c r="J62" s="26">
        <v>1738</v>
      </c>
      <c r="K62" s="21"/>
      <c r="L62" s="27"/>
      <c r="M62" s="27"/>
      <c r="N62" s="21"/>
      <c r="O62" s="27"/>
      <c r="P62" s="21">
        <f t="shared" si="1"/>
        <v>11743.3</v>
      </c>
    </row>
    <row r="63" spans="1:16" ht="14.25" customHeight="1" x14ac:dyDescent="0.35">
      <c r="A63" s="20">
        <v>45176</v>
      </c>
      <c r="B63" s="24"/>
      <c r="C63" s="54" t="s">
        <v>54</v>
      </c>
      <c r="D63" s="23"/>
      <c r="E63" s="53"/>
      <c r="F63" s="23"/>
      <c r="G63" s="23"/>
      <c r="H63" s="23"/>
      <c r="I63" s="23"/>
      <c r="J63" s="26"/>
      <c r="K63" s="21"/>
      <c r="L63" s="27"/>
      <c r="M63" s="27">
        <v>1100</v>
      </c>
      <c r="N63" s="21"/>
      <c r="O63" s="27"/>
      <c r="P63" s="21">
        <f t="shared" si="1"/>
        <v>10643.3</v>
      </c>
    </row>
    <row r="64" spans="1:16" ht="14.25" customHeight="1" x14ac:dyDescent="0.35">
      <c r="A64" s="20">
        <v>45181</v>
      </c>
      <c r="B64" s="24"/>
      <c r="C64" s="54" t="s">
        <v>92</v>
      </c>
      <c r="D64" s="23"/>
      <c r="E64" s="53"/>
      <c r="F64" s="23"/>
      <c r="G64" s="23"/>
      <c r="H64" s="23"/>
      <c r="I64" s="23"/>
      <c r="J64" s="26">
        <v>3780</v>
      </c>
      <c r="K64" s="21"/>
      <c r="L64" s="27"/>
      <c r="M64" s="27"/>
      <c r="N64" s="21"/>
      <c r="O64" s="27"/>
      <c r="P64" s="21">
        <f t="shared" si="1"/>
        <v>14423.3</v>
      </c>
    </row>
    <row r="65" spans="1:16" ht="14.25" customHeight="1" x14ac:dyDescent="0.35">
      <c r="A65" s="20">
        <v>45182</v>
      </c>
      <c r="B65" s="24"/>
      <c r="C65" s="54" t="s">
        <v>54</v>
      </c>
      <c r="D65" s="23"/>
      <c r="E65" s="53"/>
      <c r="F65" s="23"/>
      <c r="G65" s="23"/>
      <c r="H65" s="23"/>
      <c r="I65" s="23"/>
      <c r="J65" s="26"/>
      <c r="K65" s="21"/>
      <c r="L65" s="27"/>
      <c r="M65" s="27">
        <v>8000</v>
      </c>
      <c r="N65" s="21"/>
      <c r="O65" s="27"/>
      <c r="P65" s="21">
        <f t="shared" si="1"/>
        <v>6423.2999999999993</v>
      </c>
    </row>
    <row r="66" spans="1:16" ht="14.25" customHeight="1" x14ac:dyDescent="0.35">
      <c r="A66" s="20">
        <v>45194</v>
      </c>
      <c r="B66" s="24"/>
      <c r="C66" s="56" t="s">
        <v>54</v>
      </c>
      <c r="D66" s="23"/>
      <c r="E66" s="53"/>
      <c r="F66" s="23"/>
      <c r="G66" s="23"/>
      <c r="H66" s="23"/>
      <c r="I66" s="23"/>
      <c r="J66" s="26"/>
      <c r="K66" s="21"/>
      <c r="L66" s="27"/>
      <c r="M66" s="27">
        <v>2650</v>
      </c>
      <c r="N66" s="21"/>
      <c r="O66" s="27"/>
      <c r="P66" s="21">
        <f t="shared" si="1"/>
        <v>3773.2999999999993</v>
      </c>
    </row>
    <row r="67" spans="1:16" ht="14" customHeight="1" x14ac:dyDescent="0.35">
      <c r="A67" s="20">
        <v>45195</v>
      </c>
      <c r="B67" s="24"/>
      <c r="C67" s="25" t="s">
        <v>93</v>
      </c>
      <c r="D67" s="23"/>
      <c r="E67" s="23"/>
      <c r="F67" s="23"/>
      <c r="G67" s="23"/>
      <c r="H67" s="23"/>
      <c r="I67" s="23"/>
      <c r="J67" s="26">
        <v>1235</v>
      </c>
      <c r="K67" s="21"/>
      <c r="L67" s="27"/>
      <c r="M67" s="27"/>
      <c r="N67" s="21"/>
      <c r="O67" s="27"/>
      <c r="P67" s="21">
        <f t="shared" si="1"/>
        <v>5008.2999999999993</v>
      </c>
    </row>
    <row r="68" spans="1:16" ht="14.25" customHeight="1" x14ac:dyDescent="0.35">
      <c r="A68" s="20">
        <v>45198</v>
      </c>
      <c r="B68" s="37"/>
      <c r="C68" s="38" t="s">
        <v>94</v>
      </c>
      <c r="D68" s="39"/>
      <c r="E68" s="39"/>
      <c r="F68" s="39"/>
      <c r="G68" s="39"/>
      <c r="H68" s="39"/>
      <c r="I68" s="39"/>
      <c r="J68" s="40">
        <v>250</v>
      </c>
      <c r="K68" s="41"/>
      <c r="L68" s="42"/>
      <c r="M68" s="42"/>
      <c r="N68" s="41"/>
      <c r="O68" s="42"/>
      <c r="P68" s="21">
        <f t="shared" si="1"/>
        <v>5258.2999999999993</v>
      </c>
    </row>
    <row r="69" spans="1:16" ht="14.25" customHeight="1" x14ac:dyDescent="0.35">
      <c r="A69" s="43" t="s">
        <v>20</v>
      </c>
      <c r="B69" s="44"/>
      <c r="C69" s="44"/>
      <c r="D69" s="44"/>
      <c r="E69" s="44"/>
      <c r="F69" s="44"/>
      <c r="G69" s="44"/>
      <c r="H69" s="44"/>
      <c r="I69" s="44"/>
      <c r="J69" s="45">
        <f>SUM(J22:J68)</f>
        <v>73182.8</v>
      </c>
      <c r="K69" s="44"/>
      <c r="L69" s="44"/>
      <c r="M69" s="45">
        <f>SUM(M22:M68)</f>
        <v>67924.5</v>
      </c>
      <c r="N69" s="44"/>
      <c r="O69" s="46"/>
      <c r="P69" s="57">
        <f>J69-M69</f>
        <v>5258.3000000000029</v>
      </c>
    </row>
    <row r="70" spans="1:1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4.25" customHeight="1" x14ac:dyDescent="0.35">
      <c r="A71" s="96" t="s">
        <v>26</v>
      </c>
      <c r="B71" s="96"/>
      <c r="C71" s="96"/>
      <c r="D71" s="103">
        <v>45199</v>
      </c>
      <c r="E71" s="103"/>
      <c r="F71" s="103"/>
      <c r="G71" s="110"/>
      <c r="H71" s="111"/>
      <c r="I71" s="111"/>
      <c r="J71" s="111"/>
      <c r="K71" s="98"/>
      <c r="L71" s="98"/>
      <c r="M71" s="98"/>
      <c r="N71" s="98"/>
      <c r="O71" s="98"/>
      <c r="P71" s="98"/>
    </row>
    <row r="72" spans="1:16" ht="14.25" customHeight="1" x14ac:dyDescent="0.35">
      <c r="A72" s="96" t="s">
        <v>27</v>
      </c>
      <c r="B72" s="96"/>
      <c r="C72" s="96"/>
      <c r="D72" s="99">
        <v>5258.3</v>
      </c>
      <c r="E72" s="99"/>
      <c r="F72" s="99"/>
      <c r="G72" s="108"/>
      <c r="H72" s="109"/>
      <c r="I72" s="95"/>
      <c r="J72" s="95"/>
      <c r="K72" s="95"/>
      <c r="L72" s="95"/>
      <c r="M72" s="95"/>
      <c r="N72" s="95"/>
      <c r="O72" s="95"/>
      <c r="P72" s="95"/>
    </row>
    <row r="73" spans="1:16" ht="14.25" customHeigh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 t="s">
        <v>28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16" t="s">
        <v>29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16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17"/>
      <c r="B78" s="17"/>
      <c r="C78" s="17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</row>
    <row r="79" spans="1:16" ht="14.25" customHeight="1" x14ac:dyDescent="0.35">
      <c r="A79" s="6" t="s">
        <v>31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11"/>
      <c r="O79" s="11"/>
      <c r="P79" s="11"/>
    </row>
    <row r="80" spans="1:1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17">
    <mergeCell ref="N71:P71"/>
    <mergeCell ref="A72:C72"/>
    <mergeCell ref="D72:F72"/>
    <mergeCell ref="G72:H72"/>
    <mergeCell ref="I72:J72"/>
    <mergeCell ref="K72:M72"/>
    <mergeCell ref="N72:P72"/>
    <mergeCell ref="A71:C71"/>
    <mergeCell ref="D71:F71"/>
    <mergeCell ref="G71:H71"/>
    <mergeCell ref="I71:J71"/>
    <mergeCell ref="K71:M71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BE01-AB03-4B14-A390-1C5A76F708A4}">
  <sheetPr>
    <pageSetUpPr fitToPage="1"/>
  </sheetPr>
  <dimension ref="A1:R1017"/>
  <sheetViews>
    <sheetView topLeftCell="A53" zoomScaleNormal="100" workbookViewId="0">
      <selection activeCell="Q69" sqref="Q6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59" t="s">
        <v>95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59" t="s">
        <v>95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59" t="s">
        <v>95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68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59" t="s">
        <v>95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59" t="s">
        <v>95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59" t="s">
        <v>95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59" t="s">
        <v>95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59" t="s">
        <v>95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59" t="s">
        <v>95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59" t="s">
        <v>95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9" t="s">
        <v>95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9" t="s">
        <v>95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9" t="s">
        <v>95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9" t="s">
        <v>95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9" t="s">
        <v>95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9" t="s">
        <v>95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9" t="s">
        <v>95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9" t="s">
        <v>95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 t="s">
        <v>89</v>
      </c>
      <c r="B60" s="24"/>
      <c r="C60" s="49" t="s">
        <v>90</v>
      </c>
      <c r="D60" s="23"/>
      <c r="E60" s="59" t="s">
        <v>19</v>
      </c>
      <c r="F60" s="23"/>
      <c r="G60" s="23"/>
      <c r="H60" s="23"/>
      <c r="I60" s="23"/>
      <c r="J60" s="26">
        <v>1800.5</v>
      </c>
      <c r="K60" s="21"/>
      <c r="L60" s="27"/>
      <c r="M60" s="27"/>
      <c r="N60" s="21"/>
      <c r="O60" s="27"/>
      <c r="P60" s="21">
        <f t="shared" si="1"/>
        <v>14005.3</v>
      </c>
    </row>
    <row r="61" spans="1:16" ht="14.25" customHeight="1" x14ac:dyDescent="0.35">
      <c r="A61" s="20" t="s">
        <v>89</v>
      </c>
      <c r="B61" s="24"/>
      <c r="C61" s="54" t="s">
        <v>54</v>
      </c>
      <c r="D61" s="23"/>
      <c r="E61" s="59" t="s">
        <v>95</v>
      </c>
      <c r="F61" s="23"/>
      <c r="G61" s="23"/>
      <c r="H61" s="23"/>
      <c r="I61" s="23"/>
      <c r="J61" s="26"/>
      <c r="K61" s="21"/>
      <c r="L61" s="27"/>
      <c r="M61" s="27">
        <v>4000</v>
      </c>
      <c r="N61" s="21"/>
      <c r="O61" s="27"/>
      <c r="P61" s="21">
        <f t="shared" si="1"/>
        <v>10005.299999999999</v>
      </c>
    </row>
    <row r="62" spans="1:16" ht="14.25" customHeight="1" x14ac:dyDescent="0.35">
      <c r="A62" s="20">
        <v>45174</v>
      </c>
      <c r="B62" s="24"/>
      <c r="C62" s="49" t="s">
        <v>91</v>
      </c>
      <c r="D62" s="23"/>
      <c r="E62" s="59" t="s">
        <v>19</v>
      </c>
      <c r="F62" s="23"/>
      <c r="G62" s="23"/>
      <c r="H62" s="23"/>
      <c r="I62" s="23"/>
      <c r="J62" s="26">
        <v>1738</v>
      </c>
      <c r="K62" s="21"/>
      <c r="L62" s="27"/>
      <c r="M62" s="27"/>
      <c r="N62" s="21"/>
      <c r="O62" s="27"/>
      <c r="P62" s="21">
        <f t="shared" si="1"/>
        <v>11743.3</v>
      </c>
    </row>
    <row r="63" spans="1:16" ht="14.25" customHeight="1" x14ac:dyDescent="0.35">
      <c r="A63" s="20">
        <v>45176</v>
      </c>
      <c r="B63" s="24"/>
      <c r="C63" s="54" t="s">
        <v>54</v>
      </c>
      <c r="D63" s="23"/>
      <c r="E63" s="59" t="s">
        <v>95</v>
      </c>
      <c r="F63" s="23"/>
      <c r="G63" s="23"/>
      <c r="H63" s="23"/>
      <c r="I63" s="23"/>
      <c r="J63" s="26"/>
      <c r="K63" s="21"/>
      <c r="L63" s="27"/>
      <c r="M63" s="27">
        <v>1100</v>
      </c>
      <c r="N63" s="21"/>
      <c r="O63" s="27"/>
      <c r="P63" s="21">
        <f t="shared" si="1"/>
        <v>10643.3</v>
      </c>
    </row>
    <row r="64" spans="1:16" ht="14.25" customHeight="1" x14ac:dyDescent="0.35">
      <c r="A64" s="20">
        <v>45181</v>
      </c>
      <c r="B64" s="24"/>
      <c r="C64" s="54" t="s">
        <v>92</v>
      </c>
      <c r="D64" s="23"/>
      <c r="E64" s="59" t="s">
        <v>19</v>
      </c>
      <c r="F64" s="23"/>
      <c r="G64" s="23"/>
      <c r="H64" s="23"/>
      <c r="I64" s="23"/>
      <c r="J64" s="26">
        <v>3780</v>
      </c>
      <c r="K64" s="21"/>
      <c r="L64" s="27"/>
      <c r="M64" s="27"/>
      <c r="N64" s="21"/>
      <c r="O64" s="27"/>
      <c r="P64" s="21">
        <f t="shared" si="1"/>
        <v>14423.3</v>
      </c>
    </row>
    <row r="65" spans="1:16" ht="14.25" customHeight="1" x14ac:dyDescent="0.35">
      <c r="A65" s="20">
        <v>45182</v>
      </c>
      <c r="B65" s="24"/>
      <c r="C65" s="54" t="s">
        <v>54</v>
      </c>
      <c r="D65" s="23"/>
      <c r="E65" s="59" t="s">
        <v>95</v>
      </c>
      <c r="F65" s="23"/>
      <c r="G65" s="23"/>
      <c r="H65" s="23"/>
      <c r="I65" s="23"/>
      <c r="J65" s="26"/>
      <c r="K65" s="21"/>
      <c r="L65" s="27"/>
      <c r="M65" s="27">
        <v>8000</v>
      </c>
      <c r="N65" s="21"/>
      <c r="O65" s="27"/>
      <c r="P65" s="21">
        <f t="shared" si="1"/>
        <v>6423.2999999999993</v>
      </c>
    </row>
    <row r="66" spans="1:16" ht="14.25" customHeight="1" x14ac:dyDescent="0.35">
      <c r="A66" s="20">
        <v>45194</v>
      </c>
      <c r="B66" s="24"/>
      <c r="C66" s="56" t="s">
        <v>54</v>
      </c>
      <c r="D66" s="23"/>
      <c r="E66" s="59" t="s">
        <v>95</v>
      </c>
      <c r="F66" s="23"/>
      <c r="G66" s="23"/>
      <c r="H66" s="23"/>
      <c r="I66" s="23"/>
      <c r="J66" s="26"/>
      <c r="K66" s="21"/>
      <c r="L66" s="27"/>
      <c r="M66" s="27">
        <v>2650</v>
      </c>
      <c r="N66" s="21"/>
      <c r="O66" s="27"/>
      <c r="P66" s="21">
        <f t="shared" si="1"/>
        <v>3773.2999999999993</v>
      </c>
    </row>
    <row r="67" spans="1:16" ht="14" customHeight="1" x14ac:dyDescent="0.35">
      <c r="A67" s="20">
        <v>45195</v>
      </c>
      <c r="B67" s="24"/>
      <c r="C67" s="25" t="s">
        <v>93</v>
      </c>
      <c r="D67" s="23"/>
      <c r="E67" s="59" t="s">
        <v>19</v>
      </c>
      <c r="F67" s="23"/>
      <c r="G67" s="23"/>
      <c r="H67" s="23"/>
      <c r="I67" s="23"/>
      <c r="J67" s="26">
        <v>1235</v>
      </c>
      <c r="K67" s="21"/>
      <c r="L67" s="27"/>
      <c r="M67" s="27"/>
      <c r="N67" s="21"/>
      <c r="O67" s="27"/>
      <c r="P67" s="21">
        <f t="shared" si="1"/>
        <v>5008.2999999999993</v>
      </c>
    </row>
    <row r="68" spans="1:16" ht="14.25" customHeight="1" x14ac:dyDescent="0.35">
      <c r="A68" s="20">
        <v>45198</v>
      </c>
      <c r="B68" s="37"/>
      <c r="C68" s="38" t="s">
        <v>94</v>
      </c>
      <c r="D68" s="39"/>
      <c r="E68" s="60" t="s">
        <v>19</v>
      </c>
      <c r="F68" s="39"/>
      <c r="G68" s="39"/>
      <c r="H68" s="39"/>
      <c r="I68" s="39"/>
      <c r="J68" s="40">
        <v>250</v>
      </c>
      <c r="K68" s="41"/>
      <c r="L68" s="42"/>
      <c r="M68" s="42"/>
      <c r="N68" s="41"/>
      <c r="O68" s="42"/>
      <c r="P68" s="21">
        <f t="shared" si="1"/>
        <v>5258.2999999999993</v>
      </c>
    </row>
    <row r="69" spans="1:16" ht="14.25" customHeight="1" x14ac:dyDescent="0.35">
      <c r="A69" s="43" t="s">
        <v>20</v>
      </c>
      <c r="B69" s="44"/>
      <c r="C69" s="44"/>
      <c r="D69" s="44"/>
      <c r="E69" s="44"/>
      <c r="F69" s="44"/>
      <c r="G69" s="44"/>
      <c r="H69" s="44"/>
      <c r="I69" s="44"/>
      <c r="J69" s="45">
        <f>SUM(J22:J68)</f>
        <v>73182.8</v>
      </c>
      <c r="K69" s="44"/>
      <c r="L69" s="44"/>
      <c r="M69" s="45">
        <f>SUM(M22:M68)</f>
        <v>67924.5</v>
      </c>
      <c r="N69" s="44"/>
      <c r="O69" s="46"/>
      <c r="P69" s="57">
        <f>J69-M69</f>
        <v>5258.3000000000029</v>
      </c>
    </row>
    <row r="70" spans="1:1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4.25" customHeight="1" x14ac:dyDescent="0.35">
      <c r="A71" s="96" t="s">
        <v>26</v>
      </c>
      <c r="B71" s="96"/>
      <c r="C71" s="96"/>
      <c r="D71" s="103">
        <v>45199</v>
      </c>
      <c r="E71" s="103"/>
      <c r="F71" s="103"/>
      <c r="G71" s="110"/>
      <c r="H71" s="111"/>
      <c r="I71" s="111"/>
      <c r="J71" s="111"/>
      <c r="K71" s="98"/>
      <c r="L71" s="98"/>
      <c r="M71" s="98"/>
      <c r="N71" s="98"/>
      <c r="O71" s="98"/>
      <c r="P71" s="98"/>
    </row>
    <row r="72" spans="1:16" ht="14.25" customHeight="1" x14ac:dyDescent="0.35">
      <c r="A72" s="96" t="s">
        <v>27</v>
      </c>
      <c r="B72" s="96"/>
      <c r="C72" s="96"/>
      <c r="D72" s="99">
        <v>5258.3</v>
      </c>
      <c r="E72" s="99"/>
      <c r="F72" s="99"/>
      <c r="G72" s="108"/>
      <c r="H72" s="109"/>
      <c r="I72" s="95"/>
      <c r="J72" s="95"/>
      <c r="K72" s="95"/>
      <c r="L72" s="95"/>
      <c r="M72" s="95"/>
      <c r="N72" s="95"/>
      <c r="O72" s="95"/>
      <c r="P72" s="95"/>
    </row>
    <row r="73" spans="1:16" ht="14.25" customHeigh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 t="s">
        <v>28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16" t="s">
        <v>29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16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17"/>
      <c r="B78" s="17"/>
      <c r="C78" s="17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</row>
    <row r="79" spans="1:16" ht="14.25" customHeight="1" x14ac:dyDescent="0.35">
      <c r="A79" s="6" t="s">
        <v>31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11"/>
      <c r="O79" s="11"/>
      <c r="P79" s="11"/>
    </row>
    <row r="80" spans="1:1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17">
    <mergeCell ref="N71:P71"/>
    <mergeCell ref="A72:C72"/>
    <mergeCell ref="D72:F72"/>
    <mergeCell ref="G72:H72"/>
    <mergeCell ref="I72:J72"/>
    <mergeCell ref="K72:M72"/>
    <mergeCell ref="N72:P72"/>
    <mergeCell ref="A71:C71"/>
    <mergeCell ref="D71:F71"/>
    <mergeCell ref="G71:H71"/>
    <mergeCell ref="I71:J71"/>
    <mergeCell ref="K71:M71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3A2F-DC65-4A78-B23E-1A07965FCE86}">
  <sheetPr>
    <pageSetUpPr fitToPage="1"/>
  </sheetPr>
  <dimension ref="A1:R1019"/>
  <sheetViews>
    <sheetView topLeftCell="A59" zoomScaleNormal="100" workbookViewId="0">
      <selection activeCell="Q71" sqref="Q7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45230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59" t="s">
        <v>95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59" t="s">
        <v>95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59" t="s">
        <v>95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70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59" t="s">
        <v>95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59" t="s">
        <v>95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59" t="s">
        <v>95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59" t="s">
        <v>95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59" t="s">
        <v>95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59" t="s">
        <v>95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59" t="s">
        <v>95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9" t="s">
        <v>95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9" t="s">
        <v>95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9" t="s">
        <v>95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9" t="s">
        <v>95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9" t="s">
        <v>95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9" t="s">
        <v>95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9" t="s">
        <v>95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9" t="s">
        <v>95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 t="s">
        <v>89</v>
      </c>
      <c r="B60" s="24"/>
      <c r="C60" s="49" t="s">
        <v>90</v>
      </c>
      <c r="D60" s="23"/>
      <c r="E60" s="59" t="s">
        <v>19</v>
      </c>
      <c r="F60" s="23"/>
      <c r="G60" s="23"/>
      <c r="H60" s="23"/>
      <c r="I60" s="23"/>
      <c r="J60" s="26">
        <v>1800.5</v>
      </c>
      <c r="K60" s="21"/>
      <c r="L60" s="27"/>
      <c r="M60" s="27"/>
      <c r="N60" s="21"/>
      <c r="O60" s="27"/>
      <c r="P60" s="21">
        <f t="shared" si="1"/>
        <v>14005.3</v>
      </c>
    </row>
    <row r="61" spans="1:16" ht="14.25" customHeight="1" x14ac:dyDescent="0.35">
      <c r="A61" s="20" t="s">
        <v>89</v>
      </c>
      <c r="B61" s="24"/>
      <c r="C61" s="54" t="s">
        <v>54</v>
      </c>
      <c r="D61" s="23"/>
      <c r="E61" s="59" t="s">
        <v>95</v>
      </c>
      <c r="F61" s="23"/>
      <c r="G61" s="23"/>
      <c r="H61" s="23"/>
      <c r="I61" s="23"/>
      <c r="J61" s="26"/>
      <c r="K61" s="21"/>
      <c r="L61" s="27"/>
      <c r="M61" s="27">
        <v>4000</v>
      </c>
      <c r="N61" s="21"/>
      <c r="O61" s="27"/>
      <c r="P61" s="21">
        <f t="shared" si="1"/>
        <v>10005.299999999999</v>
      </c>
    </row>
    <row r="62" spans="1:16" ht="14.25" customHeight="1" x14ac:dyDescent="0.35">
      <c r="A62" s="20">
        <v>45174</v>
      </c>
      <c r="B62" s="24"/>
      <c r="C62" s="49" t="s">
        <v>91</v>
      </c>
      <c r="D62" s="23"/>
      <c r="E62" s="59" t="s">
        <v>19</v>
      </c>
      <c r="F62" s="23"/>
      <c r="G62" s="23"/>
      <c r="H62" s="23"/>
      <c r="I62" s="23"/>
      <c r="J62" s="26">
        <v>1738</v>
      </c>
      <c r="K62" s="21"/>
      <c r="L62" s="27"/>
      <c r="M62" s="27"/>
      <c r="N62" s="21"/>
      <c r="O62" s="27"/>
      <c r="P62" s="21">
        <f t="shared" si="1"/>
        <v>11743.3</v>
      </c>
    </row>
    <row r="63" spans="1:16" ht="14.25" customHeight="1" x14ac:dyDescent="0.35">
      <c r="A63" s="20">
        <v>45176</v>
      </c>
      <c r="B63" s="24"/>
      <c r="C63" s="54" t="s">
        <v>54</v>
      </c>
      <c r="D63" s="23"/>
      <c r="E63" s="59" t="s">
        <v>95</v>
      </c>
      <c r="F63" s="23"/>
      <c r="G63" s="23"/>
      <c r="H63" s="23"/>
      <c r="I63" s="23"/>
      <c r="J63" s="26"/>
      <c r="K63" s="21"/>
      <c r="L63" s="27"/>
      <c r="M63" s="27">
        <v>1100</v>
      </c>
      <c r="N63" s="21"/>
      <c r="O63" s="27"/>
      <c r="P63" s="21">
        <f t="shared" si="1"/>
        <v>10643.3</v>
      </c>
    </row>
    <row r="64" spans="1:16" ht="14.25" customHeight="1" x14ac:dyDescent="0.35">
      <c r="A64" s="20">
        <v>45181</v>
      </c>
      <c r="B64" s="24"/>
      <c r="C64" s="54" t="s">
        <v>92</v>
      </c>
      <c r="D64" s="23"/>
      <c r="E64" s="59" t="s">
        <v>19</v>
      </c>
      <c r="F64" s="23"/>
      <c r="G64" s="23"/>
      <c r="H64" s="23"/>
      <c r="I64" s="23"/>
      <c r="J64" s="26">
        <v>3780</v>
      </c>
      <c r="K64" s="21"/>
      <c r="L64" s="27"/>
      <c r="M64" s="27"/>
      <c r="N64" s="21"/>
      <c r="O64" s="27"/>
      <c r="P64" s="21">
        <f t="shared" si="1"/>
        <v>14423.3</v>
      </c>
    </row>
    <row r="65" spans="1:16" ht="14.25" customHeight="1" x14ac:dyDescent="0.35">
      <c r="A65" s="20">
        <v>45182</v>
      </c>
      <c r="B65" s="24"/>
      <c r="C65" s="54" t="s">
        <v>54</v>
      </c>
      <c r="D65" s="23"/>
      <c r="E65" s="59" t="s">
        <v>95</v>
      </c>
      <c r="F65" s="23"/>
      <c r="G65" s="23"/>
      <c r="H65" s="23"/>
      <c r="I65" s="23"/>
      <c r="J65" s="26"/>
      <c r="K65" s="21"/>
      <c r="L65" s="27"/>
      <c r="M65" s="27">
        <v>8000</v>
      </c>
      <c r="N65" s="21"/>
      <c r="O65" s="27"/>
      <c r="P65" s="21">
        <f t="shared" si="1"/>
        <v>6423.2999999999993</v>
      </c>
    </row>
    <row r="66" spans="1:16" ht="14.25" customHeight="1" x14ac:dyDescent="0.35">
      <c r="A66" s="20">
        <v>45194</v>
      </c>
      <c r="B66" s="24"/>
      <c r="C66" s="56" t="s">
        <v>54</v>
      </c>
      <c r="D66" s="23"/>
      <c r="E66" s="59" t="s">
        <v>95</v>
      </c>
      <c r="F66" s="23"/>
      <c r="G66" s="23"/>
      <c r="H66" s="23"/>
      <c r="I66" s="23"/>
      <c r="J66" s="26"/>
      <c r="K66" s="21"/>
      <c r="L66" s="27"/>
      <c r="M66" s="27">
        <v>2650</v>
      </c>
      <c r="N66" s="21"/>
      <c r="O66" s="27"/>
      <c r="P66" s="21">
        <f t="shared" si="1"/>
        <v>3773.2999999999993</v>
      </c>
    </row>
    <row r="67" spans="1:16" ht="14" customHeight="1" x14ac:dyDescent="0.35">
      <c r="A67" s="20">
        <v>45195</v>
      </c>
      <c r="B67" s="24"/>
      <c r="C67" s="25" t="s">
        <v>93</v>
      </c>
      <c r="D67" s="23"/>
      <c r="E67" s="59" t="s">
        <v>19</v>
      </c>
      <c r="F67" s="23"/>
      <c r="G67" s="23"/>
      <c r="H67" s="23"/>
      <c r="I67" s="23"/>
      <c r="J67" s="26">
        <v>1235</v>
      </c>
      <c r="K67" s="21"/>
      <c r="L67" s="27"/>
      <c r="M67" s="27"/>
      <c r="N67" s="21"/>
      <c r="O67" s="27"/>
      <c r="P67" s="21">
        <f t="shared" si="1"/>
        <v>5008.2999999999993</v>
      </c>
    </row>
    <row r="68" spans="1:16" ht="14" customHeight="1" x14ac:dyDescent="0.35">
      <c r="A68" s="20">
        <v>45198</v>
      </c>
      <c r="B68" s="24"/>
      <c r="C68" s="25" t="s">
        <v>94</v>
      </c>
      <c r="D68" s="23"/>
      <c r="E68" s="59" t="s">
        <v>19</v>
      </c>
      <c r="F68" s="23"/>
      <c r="G68" s="23"/>
      <c r="H68" s="23"/>
      <c r="I68" s="23"/>
      <c r="J68" s="26">
        <v>250</v>
      </c>
      <c r="K68" s="21"/>
      <c r="L68" s="27"/>
      <c r="M68" s="27"/>
      <c r="N68" s="21"/>
      <c r="O68" s="27"/>
      <c r="P68" s="21">
        <f t="shared" si="1"/>
        <v>5258.2999999999993</v>
      </c>
    </row>
    <row r="69" spans="1:16" ht="14" customHeight="1" x14ac:dyDescent="0.35">
      <c r="A69" s="20">
        <v>45210</v>
      </c>
      <c r="B69" s="24"/>
      <c r="C69" s="61" t="s">
        <v>96</v>
      </c>
      <c r="D69" s="23"/>
      <c r="E69" s="63" t="s">
        <v>19</v>
      </c>
      <c r="F69" s="23"/>
      <c r="G69" s="23"/>
      <c r="H69" s="23"/>
      <c r="I69" s="23"/>
      <c r="J69" s="26">
        <v>2045</v>
      </c>
      <c r="K69" s="21"/>
      <c r="L69" s="27"/>
      <c r="M69" s="27"/>
      <c r="N69" s="21"/>
      <c r="O69" s="27"/>
      <c r="P69" s="21">
        <f t="shared" si="1"/>
        <v>7303.2999999999993</v>
      </c>
    </row>
    <row r="70" spans="1:16" ht="14.25" customHeight="1" x14ac:dyDescent="0.35">
      <c r="A70" s="20">
        <v>45226</v>
      </c>
      <c r="B70" s="37"/>
      <c r="C70" s="62" t="s">
        <v>97</v>
      </c>
      <c r="D70" s="39"/>
      <c r="E70" s="60" t="s">
        <v>19</v>
      </c>
      <c r="F70" s="39"/>
      <c r="G70" s="39"/>
      <c r="H70" s="39"/>
      <c r="I70" s="39"/>
      <c r="J70" s="40">
        <v>695</v>
      </c>
      <c r="K70" s="41"/>
      <c r="L70" s="42"/>
      <c r="M70" s="42"/>
      <c r="N70" s="41"/>
      <c r="O70" s="42"/>
      <c r="P70" s="21">
        <f t="shared" si="1"/>
        <v>7998.2999999999993</v>
      </c>
    </row>
    <row r="71" spans="1:16" ht="14.25" customHeight="1" x14ac:dyDescent="0.35">
      <c r="A71" s="43" t="s">
        <v>20</v>
      </c>
      <c r="B71" s="44"/>
      <c r="C71" s="44"/>
      <c r="D71" s="44"/>
      <c r="E71" s="44"/>
      <c r="F71" s="44"/>
      <c r="G71" s="44"/>
      <c r="H71" s="44"/>
      <c r="I71" s="44"/>
      <c r="J71" s="45">
        <f>SUM(J22:J70)</f>
        <v>75922.8</v>
      </c>
      <c r="K71" s="44"/>
      <c r="L71" s="44"/>
      <c r="M71" s="45">
        <f>SUM(M22:M70)</f>
        <v>67924.5</v>
      </c>
      <c r="N71" s="44"/>
      <c r="O71" s="46"/>
      <c r="P71" s="57">
        <f>J71-M71</f>
        <v>7998.3000000000029</v>
      </c>
    </row>
    <row r="72" spans="1:16" ht="14.25" customHeight="1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14.25" customHeight="1" x14ac:dyDescent="0.35">
      <c r="A73" s="96" t="s">
        <v>26</v>
      </c>
      <c r="B73" s="96"/>
      <c r="C73" s="96"/>
      <c r="D73" s="103">
        <v>45199</v>
      </c>
      <c r="E73" s="103"/>
      <c r="F73" s="103"/>
      <c r="G73" s="103" t="s">
        <v>98</v>
      </c>
      <c r="H73" s="103"/>
      <c r="I73" s="115"/>
      <c r="J73" s="110"/>
      <c r="K73" s="98"/>
      <c r="L73" s="98"/>
      <c r="M73" s="98"/>
      <c r="N73" s="98"/>
      <c r="O73" s="98"/>
      <c r="P73" s="98"/>
    </row>
    <row r="74" spans="1:16" ht="14.25" customHeight="1" x14ac:dyDescent="0.35">
      <c r="A74" s="96" t="s">
        <v>27</v>
      </c>
      <c r="B74" s="96"/>
      <c r="C74" s="96"/>
      <c r="D74" s="99">
        <v>5258.3</v>
      </c>
      <c r="E74" s="99"/>
      <c r="F74" s="99"/>
      <c r="G74" s="112">
        <v>2740</v>
      </c>
      <c r="H74" s="112"/>
      <c r="I74" s="113"/>
      <c r="J74" s="114"/>
      <c r="K74" s="95"/>
      <c r="L74" s="95"/>
      <c r="M74" s="95"/>
      <c r="N74" s="95"/>
      <c r="O74" s="95"/>
      <c r="P74" s="95"/>
    </row>
    <row r="75" spans="1:16" ht="14.25" customHeight="1" x14ac:dyDescent="0.3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6" t="s">
        <v>28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16" t="s">
        <v>29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.25" customHeight="1" x14ac:dyDescent="0.35">
      <c r="A78" s="16" t="s">
        <v>30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" customHeight="1" x14ac:dyDescent="0.35">
      <c r="A80" s="17"/>
      <c r="B80" s="17"/>
      <c r="C80" s="17"/>
      <c r="D80" s="17"/>
      <c r="E80" s="17"/>
      <c r="F80" s="17"/>
      <c r="G80" s="17"/>
      <c r="H80" s="18"/>
      <c r="I80" s="18"/>
      <c r="J80" s="17"/>
      <c r="K80" s="17"/>
      <c r="L80" s="17"/>
      <c r="M80" s="17"/>
      <c r="N80" s="17"/>
      <c r="O80" s="17"/>
      <c r="P80" s="17"/>
    </row>
    <row r="81" spans="1:16" ht="14.25" customHeight="1" x14ac:dyDescent="0.35">
      <c r="A81" s="6" t="s">
        <v>31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11"/>
      <c r="O81" s="11"/>
      <c r="P81" s="11"/>
    </row>
    <row r="82" spans="1:16" ht="14.2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</sheetData>
  <mergeCells count="17">
    <mergeCell ref="A9:P9"/>
    <mergeCell ref="B21:C21"/>
    <mergeCell ref="D21:I21"/>
    <mergeCell ref="J21:K21"/>
    <mergeCell ref="O21:P21"/>
    <mergeCell ref="N73:P73"/>
    <mergeCell ref="A74:C74"/>
    <mergeCell ref="D74:F74"/>
    <mergeCell ref="G74:H74"/>
    <mergeCell ref="I74:J74"/>
    <mergeCell ref="K74:M74"/>
    <mergeCell ref="N74:P74"/>
    <mergeCell ref="A73:C73"/>
    <mergeCell ref="D73:F73"/>
    <mergeCell ref="G73:H73"/>
    <mergeCell ref="I73:J73"/>
    <mergeCell ref="K73:M73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33E0-7909-4A99-8760-841814576493}">
  <sheetPr>
    <pageSetUpPr fitToPage="1"/>
  </sheetPr>
  <dimension ref="A1:R1012"/>
  <sheetViews>
    <sheetView topLeftCell="A48" zoomScaleNormal="100" workbookViewId="0">
      <selection activeCell="N66" sqref="N66: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45291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45231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75922.8</v>
      </c>
      <c r="K22" s="71"/>
      <c r="L22" s="72"/>
      <c r="M22" s="72">
        <v>67924.5</v>
      </c>
      <c r="N22" s="73"/>
      <c r="O22" s="74"/>
      <c r="P22" s="73">
        <f>SUM(J22-M22)</f>
        <v>7998.3000000000029</v>
      </c>
    </row>
    <row r="23" spans="1:18" ht="14.25" customHeight="1" x14ac:dyDescent="0.35">
      <c r="A23" s="20">
        <v>45234</v>
      </c>
      <c r="B23" s="24"/>
      <c r="C23" s="65" t="s">
        <v>100</v>
      </c>
      <c r="D23" s="29"/>
      <c r="E23" s="64" t="s">
        <v>19</v>
      </c>
      <c r="F23" s="23"/>
      <c r="G23" s="23"/>
      <c r="H23" s="23"/>
      <c r="I23" s="23"/>
      <c r="J23" s="30">
        <v>3078</v>
      </c>
      <c r="K23" s="21"/>
      <c r="L23" s="27"/>
      <c r="M23" s="31"/>
      <c r="N23" s="21"/>
      <c r="O23" s="27"/>
      <c r="P23" s="21">
        <f t="shared" ref="P23:P24" si="0">P22+J23-M23</f>
        <v>11076.300000000003</v>
      </c>
    </row>
    <row r="24" spans="1:18" ht="14.25" customHeight="1" x14ac:dyDescent="0.35">
      <c r="A24" s="20">
        <v>45287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2000</v>
      </c>
      <c r="N24" s="21"/>
      <c r="O24" s="27"/>
      <c r="P24" s="21">
        <f t="shared" si="0"/>
        <v>9076.3000000000029</v>
      </c>
    </row>
    <row r="25" spans="1:18" ht="14.25" customHeight="1" x14ac:dyDescent="0.35">
      <c r="A25" s="20"/>
      <c r="B25" s="24"/>
      <c r="C25" s="28"/>
      <c r="D25" s="29"/>
      <c r="E25" s="59"/>
      <c r="F25" s="23"/>
      <c r="G25" s="23"/>
      <c r="H25" s="23"/>
      <c r="I25" s="23"/>
      <c r="J25" s="30"/>
      <c r="K25" s="21"/>
      <c r="L25" s="27"/>
      <c r="M25" s="31"/>
      <c r="N25" s="21"/>
      <c r="O25" s="27"/>
      <c r="P25" s="21"/>
    </row>
    <row r="26" spans="1:18" ht="14.25" customHeight="1" x14ac:dyDescent="0.35">
      <c r="A26" s="20"/>
      <c r="B26" s="24"/>
      <c r="C26" s="28"/>
      <c r="D26" s="29"/>
      <c r="E26" s="59"/>
      <c r="F26" s="23"/>
      <c r="G26" s="23"/>
      <c r="H26" s="23"/>
      <c r="I26" s="34"/>
      <c r="J26" s="32"/>
      <c r="K26" s="21"/>
      <c r="L26" s="27"/>
      <c r="M26" s="31"/>
      <c r="N26" s="21"/>
      <c r="O26" s="27"/>
      <c r="P26" s="21"/>
    </row>
    <row r="27" spans="1:18" ht="14.25" customHeight="1" x14ac:dyDescent="0.35">
      <c r="A27" s="20"/>
      <c r="B27" s="24"/>
      <c r="C27" s="28"/>
      <c r="D27" s="29"/>
      <c r="E27" s="59"/>
      <c r="F27" s="23"/>
      <c r="G27" s="23"/>
      <c r="H27" s="23"/>
      <c r="I27" s="34"/>
      <c r="J27" s="32"/>
      <c r="K27" s="21"/>
      <c r="L27" s="27"/>
      <c r="M27" s="31"/>
      <c r="N27" s="21"/>
      <c r="O27" s="27"/>
      <c r="P27" s="21"/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7">
        <f>SUM(J22:J63)</f>
        <v>79000.800000000003</v>
      </c>
      <c r="K64" s="44"/>
      <c r="L64" s="44"/>
      <c r="M64" s="77">
        <f>SUM(M22:M63)</f>
        <v>69924.5</v>
      </c>
      <c r="N64" s="44"/>
      <c r="O64" s="46"/>
      <c r="P64" s="57">
        <f>J64-M64</f>
        <v>9076.3000000000029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</f>
        <v>3258.3</v>
      </c>
      <c r="E67" s="99"/>
      <c r="F67" s="99"/>
      <c r="G67" s="112">
        <v>2740</v>
      </c>
      <c r="H67" s="112"/>
      <c r="I67" s="112">
        <v>3078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8273-3C80-4671-B3C4-FD75C120E2DD}">
  <sheetPr>
    <pageSetUpPr fitToPage="1"/>
  </sheetPr>
  <dimension ref="A1:R1012"/>
  <sheetViews>
    <sheetView topLeftCell="A49" zoomScaleNormal="100" workbookViewId="0">
      <selection activeCell="G67" sqref="G67:J6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45351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4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/>
      <c r="B25" s="24"/>
      <c r="C25" s="28"/>
      <c r="D25" s="29"/>
      <c r="E25" s="59"/>
      <c r="F25" s="23"/>
      <c r="G25" s="23"/>
      <c r="H25" s="23"/>
      <c r="I25" s="23"/>
      <c r="J25" s="30"/>
      <c r="K25" s="21"/>
      <c r="L25" s="27"/>
      <c r="M25" s="31"/>
      <c r="N25" s="21"/>
      <c r="O25" s="27"/>
      <c r="P25" s="21"/>
    </row>
    <row r="26" spans="1:18" ht="14.25" customHeight="1" x14ac:dyDescent="0.35">
      <c r="A26" s="20"/>
      <c r="B26" s="24"/>
      <c r="C26" s="28"/>
      <c r="D26" s="29"/>
      <c r="E26" s="59"/>
      <c r="F26" s="23"/>
      <c r="G26" s="23"/>
      <c r="H26" s="23"/>
      <c r="I26" s="34"/>
      <c r="J26" s="32"/>
      <c r="K26" s="21"/>
      <c r="L26" s="27"/>
      <c r="M26" s="31"/>
      <c r="N26" s="21"/>
      <c r="O26" s="27"/>
      <c r="P26" s="21"/>
    </row>
    <row r="27" spans="1:18" ht="14.25" customHeight="1" x14ac:dyDescent="0.35">
      <c r="A27" s="20"/>
      <c r="B27" s="24"/>
      <c r="C27" s="28"/>
      <c r="D27" s="29"/>
      <c r="E27" s="59"/>
      <c r="F27" s="23"/>
      <c r="G27" s="23"/>
      <c r="H27" s="23"/>
      <c r="I27" s="34"/>
      <c r="J27" s="32"/>
      <c r="K27" s="21"/>
      <c r="L27" s="27"/>
      <c r="M27" s="31"/>
      <c r="N27" s="21"/>
      <c r="O27" s="27"/>
      <c r="P27" s="21"/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73424.5</v>
      </c>
      <c r="N64" s="44"/>
      <c r="O64" s="46"/>
      <c r="P64" s="57">
        <f>J64-M64</f>
        <v>5576.3000000000029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f>2740-241.7</f>
        <v>2498.3000000000002</v>
      </c>
      <c r="H67" s="112"/>
      <c r="I67" s="112">
        <v>3078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A9:P9"/>
    <mergeCell ref="B21:C21"/>
    <mergeCell ref="D21:I21"/>
    <mergeCell ref="J21:K21"/>
    <mergeCell ref="O21:P21"/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83B3-05D0-493A-A72C-A8AA09EBFD9F}">
  <sheetPr>
    <pageSetUpPr fitToPage="1"/>
  </sheetPr>
  <dimension ref="A1:R1012"/>
  <sheetViews>
    <sheetView zoomScaleNormal="100" workbookViewId="0">
      <selection activeCell="N66" sqref="N66: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5" t="s">
        <v>5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45382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86" t="s">
        <v>14</v>
      </c>
      <c r="C21" s="87"/>
      <c r="D21" s="88" t="s">
        <v>15</v>
      </c>
      <c r="E21" s="89"/>
      <c r="F21" s="89"/>
      <c r="G21" s="89"/>
      <c r="H21" s="89"/>
      <c r="I21" s="90"/>
      <c r="J21" s="91" t="s">
        <v>16</v>
      </c>
      <c r="K21" s="92"/>
      <c r="L21" s="14"/>
      <c r="M21" s="19" t="s">
        <v>17</v>
      </c>
      <c r="N21" s="15"/>
      <c r="O21" s="93" t="s">
        <v>18</v>
      </c>
      <c r="P21" s="94"/>
    </row>
    <row r="22" spans="1:18" ht="14.25" customHeight="1" x14ac:dyDescent="0.35">
      <c r="A22" s="66">
        <v>45291</v>
      </c>
      <c r="B22" s="67"/>
      <c r="C22" s="68"/>
      <c r="D22" s="69"/>
      <c r="E22" s="69" t="s">
        <v>99</v>
      </c>
      <c r="F22" s="69"/>
      <c r="G22" s="69"/>
      <c r="H22" s="69"/>
      <c r="I22" s="69"/>
      <c r="J22" s="70">
        <v>79000.800000000003</v>
      </c>
      <c r="K22" s="71"/>
      <c r="L22" s="72"/>
      <c r="M22" s="72">
        <v>69924.5</v>
      </c>
      <c r="N22" s="73"/>
      <c r="O22" s="74"/>
      <c r="P22" s="73">
        <v>9076.3000000000029</v>
      </c>
    </row>
    <row r="23" spans="1:18" ht="14.25" customHeight="1" x14ac:dyDescent="0.35">
      <c r="A23" s="20">
        <v>45324</v>
      </c>
      <c r="B23" s="24"/>
      <c r="C23" s="75" t="s">
        <v>54</v>
      </c>
      <c r="D23" s="29"/>
      <c r="E23" s="76" t="s">
        <v>101</v>
      </c>
      <c r="F23" s="23"/>
      <c r="G23" s="23"/>
      <c r="H23" s="23"/>
      <c r="I23" s="23"/>
      <c r="J23" s="30"/>
      <c r="K23" s="21"/>
      <c r="L23" s="27"/>
      <c r="M23" s="31">
        <v>2500</v>
      </c>
      <c r="N23" s="21"/>
      <c r="O23" s="27"/>
      <c r="P23" s="21">
        <f t="shared" ref="P23:P25" si="0">P22+J23-M23</f>
        <v>6576.3000000000029</v>
      </c>
    </row>
    <row r="24" spans="1:18" ht="14.25" customHeight="1" x14ac:dyDescent="0.35">
      <c r="A24" s="20">
        <v>45344</v>
      </c>
      <c r="B24" s="24"/>
      <c r="C24" s="65" t="s">
        <v>54</v>
      </c>
      <c r="D24" s="29"/>
      <c r="E24" s="64" t="s">
        <v>101</v>
      </c>
      <c r="F24" s="23"/>
      <c r="G24" s="23"/>
      <c r="H24" s="23"/>
      <c r="I24" s="23"/>
      <c r="J24" s="30"/>
      <c r="K24" s="21"/>
      <c r="L24" s="27"/>
      <c r="M24" s="32">
        <v>1000</v>
      </c>
      <c r="N24" s="21"/>
      <c r="O24" s="27"/>
      <c r="P24" s="21">
        <f t="shared" si="0"/>
        <v>5576.3000000000029</v>
      </c>
    </row>
    <row r="25" spans="1:18" ht="14.25" customHeight="1" x14ac:dyDescent="0.35">
      <c r="A25" s="20">
        <v>45359</v>
      </c>
      <c r="B25" s="24"/>
      <c r="C25" s="80" t="s">
        <v>54</v>
      </c>
      <c r="D25" s="29"/>
      <c r="E25" s="81" t="s">
        <v>101</v>
      </c>
      <c r="F25" s="23"/>
      <c r="G25" s="23"/>
      <c r="H25" s="23"/>
      <c r="I25" s="23"/>
      <c r="J25" s="30"/>
      <c r="K25" s="21"/>
      <c r="L25" s="27"/>
      <c r="M25" s="31">
        <v>1000</v>
      </c>
      <c r="N25" s="21"/>
      <c r="O25" s="27"/>
      <c r="P25" s="21">
        <f t="shared" si="0"/>
        <v>4576.3000000000029</v>
      </c>
    </row>
    <row r="26" spans="1:18" ht="14.25" customHeight="1" x14ac:dyDescent="0.35">
      <c r="A26" s="20"/>
      <c r="B26" s="24"/>
      <c r="C26" s="28"/>
      <c r="D26" s="29"/>
      <c r="E26" s="59"/>
      <c r="F26" s="23"/>
      <c r="G26" s="23"/>
      <c r="H26" s="23"/>
      <c r="I26" s="34"/>
      <c r="J26" s="32"/>
      <c r="K26" s="21"/>
      <c r="L26" s="27"/>
      <c r="M26" s="31"/>
      <c r="N26" s="21"/>
      <c r="O26" s="27"/>
      <c r="P26" s="21"/>
    </row>
    <row r="27" spans="1:18" ht="14.25" customHeight="1" x14ac:dyDescent="0.35">
      <c r="A27" s="20"/>
      <c r="B27" s="24"/>
      <c r="C27" s="28"/>
      <c r="D27" s="29"/>
      <c r="E27" s="59"/>
      <c r="F27" s="23"/>
      <c r="G27" s="23"/>
      <c r="H27" s="23"/>
      <c r="I27" s="34"/>
      <c r="J27" s="32"/>
      <c r="K27" s="21"/>
      <c r="L27" s="27"/>
      <c r="M27" s="31"/>
      <c r="N27" s="21"/>
      <c r="O27" s="27"/>
      <c r="P27" s="21"/>
    </row>
    <row r="28" spans="1:18" ht="14.25" customHeight="1" x14ac:dyDescent="0.35">
      <c r="A28" s="20"/>
      <c r="B28" s="24"/>
      <c r="C28" s="28"/>
      <c r="D28" s="29"/>
      <c r="E28" s="59"/>
      <c r="F28" s="23"/>
      <c r="G28" s="23"/>
      <c r="H28" s="23"/>
      <c r="I28" s="34"/>
      <c r="J28" s="32"/>
      <c r="K28" s="21"/>
      <c r="L28" s="27"/>
      <c r="M28" s="31"/>
      <c r="N28" s="21"/>
      <c r="O28" s="27"/>
      <c r="P28" s="21"/>
    </row>
    <row r="29" spans="1:18" ht="14.25" customHeight="1" x14ac:dyDescent="0.35">
      <c r="A29" s="20"/>
      <c r="B29" s="24"/>
      <c r="C29" s="28"/>
      <c r="D29" s="29"/>
      <c r="E29" s="59"/>
      <c r="F29" s="23"/>
      <c r="G29" s="23"/>
      <c r="H29" s="23"/>
      <c r="I29" s="34"/>
      <c r="J29" s="32"/>
      <c r="K29" s="21"/>
      <c r="L29" s="27"/>
      <c r="M29" s="31"/>
      <c r="N29" s="21"/>
      <c r="O29" s="27"/>
      <c r="P29" s="21"/>
    </row>
    <row r="30" spans="1:18" ht="14.25" customHeight="1" x14ac:dyDescent="0.35">
      <c r="A30" s="20"/>
      <c r="B30" s="24"/>
      <c r="C30" s="28"/>
      <c r="D30" s="29"/>
      <c r="E30" s="59"/>
      <c r="F30" s="23"/>
      <c r="G30" s="23"/>
      <c r="H30" s="23"/>
      <c r="I30" s="34"/>
      <c r="J30" s="32"/>
      <c r="K30" s="21"/>
      <c r="L30" s="27"/>
      <c r="M30" s="31"/>
      <c r="N30" s="21"/>
      <c r="O30" s="27"/>
      <c r="P30" s="21"/>
    </row>
    <row r="31" spans="1:18" ht="14.25" customHeight="1" x14ac:dyDescent="0.35">
      <c r="A31" s="20"/>
      <c r="B31" s="24"/>
      <c r="C31" s="28"/>
      <c r="D31" s="29"/>
      <c r="E31" s="59"/>
      <c r="F31" s="23"/>
      <c r="G31" s="23"/>
      <c r="H31" s="23"/>
      <c r="I31" s="34"/>
      <c r="J31" s="32"/>
      <c r="K31" s="21"/>
      <c r="L31" s="27"/>
      <c r="M31" s="31"/>
      <c r="N31" s="21"/>
      <c r="O31" s="27"/>
      <c r="P31" s="21"/>
    </row>
    <row r="32" spans="1:18" ht="14.25" customHeight="1" x14ac:dyDescent="0.35">
      <c r="A32" s="20"/>
      <c r="B32" s="24"/>
      <c r="C32" s="28"/>
      <c r="D32" s="29"/>
      <c r="E32" s="59"/>
      <c r="F32" s="23"/>
      <c r="G32" s="23"/>
      <c r="H32" s="23"/>
      <c r="I32" s="34"/>
      <c r="J32" s="32"/>
      <c r="K32" s="21"/>
      <c r="L32" s="27"/>
      <c r="M32" s="31"/>
      <c r="N32" s="21"/>
      <c r="O32" s="27"/>
      <c r="P32" s="21"/>
    </row>
    <row r="33" spans="1:16" ht="14.25" customHeight="1" x14ac:dyDescent="0.35">
      <c r="A33" s="20"/>
      <c r="B33" s="24"/>
      <c r="C33" s="28"/>
      <c r="D33" s="29"/>
      <c r="E33" s="59"/>
      <c r="F33" s="23"/>
      <c r="G33" s="23"/>
      <c r="H33" s="23"/>
      <c r="I33" s="34"/>
      <c r="J33" s="32"/>
      <c r="K33" s="21"/>
      <c r="L33" s="27"/>
      <c r="M33" s="31"/>
      <c r="N33" s="21"/>
      <c r="O33" s="27"/>
      <c r="P33" s="21"/>
    </row>
    <row r="34" spans="1:16" ht="14.25" customHeight="1" x14ac:dyDescent="0.35">
      <c r="A34" s="20"/>
      <c r="B34" s="24"/>
      <c r="C34" s="28"/>
      <c r="D34" s="29"/>
      <c r="E34" s="59"/>
      <c r="F34" s="23"/>
      <c r="G34" s="23"/>
      <c r="H34" s="23"/>
      <c r="I34" s="34"/>
      <c r="J34" s="32"/>
      <c r="K34" s="21"/>
      <c r="L34" s="27"/>
      <c r="M34" s="31"/>
      <c r="N34" s="21"/>
      <c r="O34" s="27"/>
      <c r="P34" s="21"/>
    </row>
    <row r="35" spans="1:16" ht="14.25" customHeight="1" x14ac:dyDescent="0.35">
      <c r="A35" s="20"/>
      <c r="B35" s="24"/>
      <c r="C35" s="50"/>
      <c r="D35" s="29"/>
      <c r="E35" s="59"/>
      <c r="F35" s="23"/>
      <c r="G35" s="23"/>
      <c r="H35" s="23"/>
      <c r="I35" s="34"/>
      <c r="J35" s="31"/>
      <c r="K35" s="21"/>
      <c r="L35" s="27"/>
      <c r="M35" s="27"/>
      <c r="N35" s="21"/>
      <c r="O35" s="27"/>
      <c r="P35" s="21"/>
    </row>
    <row r="36" spans="1:16" ht="14.25" customHeight="1" x14ac:dyDescent="0.35">
      <c r="A36" s="20"/>
      <c r="B36" s="24"/>
      <c r="C36" s="23"/>
      <c r="D36" s="29"/>
      <c r="E36" s="48"/>
      <c r="F36" s="23"/>
      <c r="G36" s="23"/>
      <c r="H36" s="23"/>
      <c r="I36" s="34"/>
      <c r="J36" s="31"/>
      <c r="K36" s="21"/>
      <c r="L36" s="27"/>
      <c r="M36" s="27"/>
      <c r="N36" s="21"/>
      <c r="O36" s="27"/>
      <c r="P36" s="21"/>
    </row>
    <row r="37" spans="1:16" ht="14.25" customHeight="1" x14ac:dyDescent="0.35">
      <c r="A37" s="51"/>
      <c r="B37" s="24"/>
      <c r="C37" s="25"/>
      <c r="D37" s="23"/>
      <c r="E37" s="48"/>
      <c r="F37" s="23"/>
      <c r="G37" s="23"/>
      <c r="H37" s="23"/>
      <c r="I37" s="23"/>
      <c r="J37" s="26"/>
      <c r="K37" s="21"/>
      <c r="L37" s="27"/>
      <c r="M37" s="27"/>
      <c r="N37" s="21"/>
      <c r="O37" s="27"/>
      <c r="P37" s="21"/>
    </row>
    <row r="38" spans="1:16" ht="14.25" customHeight="1" x14ac:dyDescent="0.35">
      <c r="A38" s="20"/>
      <c r="B38" s="24"/>
      <c r="C38" s="49"/>
      <c r="D38" s="23"/>
      <c r="E38" s="59"/>
      <c r="F38" s="23"/>
      <c r="G38" s="23"/>
      <c r="H38" s="23"/>
      <c r="I38" s="23"/>
      <c r="J38" s="26"/>
      <c r="K38" s="21"/>
      <c r="L38" s="27"/>
      <c r="M38" s="27"/>
      <c r="N38" s="21"/>
      <c r="O38" s="27"/>
      <c r="P38" s="21"/>
    </row>
    <row r="39" spans="1:16" ht="14.25" customHeight="1" x14ac:dyDescent="0.35">
      <c r="A39" s="20"/>
      <c r="B39" s="24"/>
      <c r="C39" s="25"/>
      <c r="D39" s="23"/>
      <c r="E39" s="48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49"/>
      <c r="D40" s="23"/>
      <c r="E40" s="59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49"/>
      <c r="D42" s="23"/>
      <c r="E42" s="59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20"/>
      <c r="B43" s="24"/>
      <c r="C43" s="49"/>
      <c r="D43" s="23"/>
      <c r="E43" s="5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20"/>
      <c r="B44" s="24"/>
      <c r="C44" s="49"/>
      <c r="D44" s="23"/>
      <c r="E44" s="5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20"/>
      <c r="B45" s="24"/>
      <c r="C45" s="54"/>
      <c r="D45" s="23"/>
      <c r="E45" s="59"/>
      <c r="F45" s="23"/>
      <c r="G45" s="23"/>
      <c r="H45" s="23"/>
      <c r="I45" s="23"/>
      <c r="J45" s="26"/>
      <c r="K45" s="21"/>
      <c r="L45" s="27"/>
      <c r="M45" s="55"/>
      <c r="N45" s="21"/>
      <c r="O45" s="27"/>
      <c r="P45" s="21"/>
    </row>
    <row r="46" spans="1:16" ht="14.25" customHeight="1" x14ac:dyDescent="0.35">
      <c r="A46" s="20"/>
      <c r="B46" s="24"/>
      <c r="C46" s="49"/>
      <c r="D46" s="23"/>
      <c r="E46" s="5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20"/>
      <c r="B47" s="24"/>
      <c r="C47" s="49"/>
      <c r="D47" s="23"/>
      <c r="E47" s="5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20"/>
      <c r="B48" s="24"/>
      <c r="C48" s="49"/>
      <c r="D48" s="23"/>
      <c r="E48" s="5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20"/>
      <c r="B49" s="24"/>
      <c r="C49" s="54"/>
      <c r="D49" s="23"/>
      <c r="E49" s="59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.25" customHeight="1" x14ac:dyDescent="0.35">
      <c r="A50" s="20"/>
      <c r="B50" s="24"/>
      <c r="C50" s="49"/>
      <c r="D50" s="23"/>
      <c r="E50" s="5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20"/>
      <c r="B51" s="24"/>
      <c r="C51" s="54"/>
      <c r="D51" s="23"/>
      <c r="E51" s="59"/>
      <c r="F51" s="23"/>
      <c r="G51" s="23"/>
      <c r="H51" s="23"/>
      <c r="I51" s="23"/>
      <c r="J51" s="26"/>
      <c r="K51" s="21"/>
      <c r="L51" s="27"/>
      <c r="M51" s="27"/>
      <c r="N51" s="21"/>
      <c r="O51" s="27"/>
      <c r="P51" s="21"/>
    </row>
    <row r="52" spans="1:16" ht="14.25" customHeight="1" x14ac:dyDescent="0.35">
      <c r="A52" s="20"/>
      <c r="B52" s="24"/>
      <c r="C52" s="49"/>
      <c r="D52" s="23"/>
      <c r="E52" s="53"/>
      <c r="F52" s="23"/>
      <c r="G52" s="23"/>
      <c r="H52" s="23"/>
      <c r="I52" s="23"/>
      <c r="J52" s="26"/>
      <c r="K52" s="21"/>
      <c r="L52" s="27"/>
      <c r="M52" s="27"/>
      <c r="N52" s="21"/>
      <c r="O52" s="27"/>
      <c r="P52" s="21"/>
    </row>
    <row r="53" spans="1:16" ht="14.25" customHeight="1" x14ac:dyDescent="0.35">
      <c r="A53" s="20"/>
      <c r="B53" s="24"/>
      <c r="C53" s="49"/>
      <c r="D53" s="23"/>
      <c r="E53" s="59"/>
      <c r="F53" s="23"/>
      <c r="G53" s="23"/>
      <c r="H53" s="23"/>
      <c r="I53" s="23"/>
      <c r="J53" s="26"/>
      <c r="K53" s="21"/>
      <c r="L53" s="27"/>
      <c r="M53" s="27"/>
      <c r="N53" s="21"/>
      <c r="O53" s="27"/>
      <c r="P53" s="21"/>
    </row>
    <row r="54" spans="1:16" ht="14.25" customHeight="1" x14ac:dyDescent="0.35">
      <c r="A54" s="20"/>
      <c r="B54" s="24"/>
      <c r="C54" s="54"/>
      <c r="D54" s="23"/>
      <c r="E54" s="59"/>
      <c r="F54" s="23"/>
      <c r="G54" s="23"/>
      <c r="H54" s="23"/>
      <c r="I54" s="23"/>
      <c r="J54" s="26"/>
      <c r="K54" s="21"/>
      <c r="L54" s="27"/>
      <c r="M54" s="27"/>
      <c r="N54" s="21"/>
      <c r="O54" s="27"/>
      <c r="P54" s="21"/>
    </row>
    <row r="55" spans="1:16" ht="14.25" customHeight="1" x14ac:dyDescent="0.35">
      <c r="A55" s="20"/>
      <c r="B55" s="24"/>
      <c r="C55" s="49"/>
      <c r="D55" s="23"/>
      <c r="E55" s="59"/>
      <c r="F55" s="23"/>
      <c r="G55" s="23"/>
      <c r="H55" s="23"/>
      <c r="I55" s="23"/>
      <c r="J55" s="26"/>
      <c r="K55" s="21"/>
      <c r="L55" s="27"/>
      <c r="M55" s="27"/>
      <c r="N55" s="21"/>
      <c r="O55" s="27"/>
      <c r="P55" s="21"/>
    </row>
    <row r="56" spans="1:16" ht="14.25" customHeight="1" x14ac:dyDescent="0.35">
      <c r="A56" s="20"/>
      <c r="B56" s="24"/>
      <c r="C56" s="54"/>
      <c r="D56" s="23"/>
      <c r="E56" s="59"/>
      <c r="F56" s="23"/>
      <c r="G56" s="23"/>
      <c r="H56" s="23"/>
      <c r="I56" s="23"/>
      <c r="J56" s="26"/>
      <c r="K56" s="21"/>
      <c r="L56" s="27"/>
      <c r="M56" s="27"/>
      <c r="N56" s="21"/>
      <c r="O56" s="27"/>
      <c r="P56" s="21"/>
    </row>
    <row r="57" spans="1:16" ht="14.25" customHeight="1" x14ac:dyDescent="0.35">
      <c r="A57" s="20"/>
      <c r="B57" s="24"/>
      <c r="C57" s="54"/>
      <c r="D57" s="23"/>
      <c r="E57" s="59"/>
      <c r="F57" s="23"/>
      <c r="G57" s="23"/>
      <c r="H57" s="23"/>
      <c r="I57" s="23"/>
      <c r="J57" s="26"/>
      <c r="K57" s="21"/>
      <c r="L57" s="27"/>
      <c r="M57" s="27"/>
      <c r="N57" s="21"/>
      <c r="O57" s="27"/>
      <c r="P57" s="21"/>
    </row>
    <row r="58" spans="1:16" ht="14.25" customHeight="1" x14ac:dyDescent="0.35">
      <c r="A58" s="20"/>
      <c r="B58" s="24"/>
      <c r="C58" s="54"/>
      <c r="D58" s="23"/>
      <c r="E58" s="59"/>
      <c r="F58" s="23"/>
      <c r="G58" s="23"/>
      <c r="H58" s="23"/>
      <c r="I58" s="23"/>
      <c r="J58" s="26"/>
      <c r="K58" s="21"/>
      <c r="L58" s="27"/>
      <c r="M58" s="27"/>
      <c r="N58" s="21"/>
      <c r="O58" s="27"/>
      <c r="P58" s="21"/>
    </row>
    <row r="59" spans="1:16" ht="14.25" customHeight="1" x14ac:dyDescent="0.35">
      <c r="A59" s="20"/>
      <c r="B59" s="24"/>
      <c r="C59" s="56"/>
      <c r="D59" s="23"/>
      <c r="E59" s="59"/>
      <c r="F59" s="23"/>
      <c r="G59" s="23"/>
      <c r="H59" s="23"/>
      <c r="I59" s="23"/>
      <c r="J59" s="26"/>
      <c r="K59" s="21"/>
      <c r="L59" s="27"/>
      <c r="M59" s="27"/>
      <c r="N59" s="21"/>
      <c r="O59" s="27"/>
      <c r="P59" s="21"/>
    </row>
    <row r="60" spans="1:16" ht="14" customHeight="1" x14ac:dyDescent="0.35">
      <c r="A60" s="20"/>
      <c r="B60" s="24"/>
      <c r="C60" s="25"/>
      <c r="D60" s="23"/>
      <c r="E60" s="59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" customHeight="1" x14ac:dyDescent="0.35">
      <c r="A61" s="20"/>
      <c r="B61" s="24"/>
      <c r="C61" s="25"/>
      <c r="D61" s="23"/>
      <c r="E61" s="59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" customHeight="1" x14ac:dyDescent="0.35">
      <c r="A62" s="20"/>
      <c r="B62" s="24"/>
      <c r="C62" s="61"/>
      <c r="D62" s="23"/>
      <c r="E62" s="6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37"/>
      <c r="C63" s="62"/>
      <c r="D63" s="39"/>
      <c r="E63" s="60"/>
      <c r="F63" s="39"/>
      <c r="G63" s="39"/>
      <c r="H63" s="39"/>
      <c r="I63" s="39"/>
      <c r="J63" s="40"/>
      <c r="K63" s="41"/>
      <c r="L63" s="42"/>
      <c r="M63" s="42"/>
      <c r="N63" s="41"/>
      <c r="O63" s="42"/>
      <c r="P63" s="21"/>
    </row>
    <row r="64" spans="1:16" ht="14.25" customHeight="1" x14ac:dyDescent="0.35">
      <c r="A64" s="43" t="s">
        <v>20</v>
      </c>
      <c r="B64" s="44"/>
      <c r="C64" s="44"/>
      <c r="D64" s="44"/>
      <c r="E64" s="44"/>
      <c r="F64" s="44"/>
      <c r="G64" s="44"/>
      <c r="H64" s="44"/>
      <c r="I64" s="44"/>
      <c r="J64" s="78">
        <f>SUM(J22:J63)</f>
        <v>79000.800000000003</v>
      </c>
      <c r="K64" s="79"/>
      <c r="L64" s="79"/>
      <c r="M64" s="78">
        <f>SUM(M22:M63)</f>
        <v>74424.5</v>
      </c>
      <c r="N64" s="44"/>
      <c r="O64" s="46"/>
      <c r="P64" s="57">
        <f>J64-M64</f>
        <v>4576.3000000000029</v>
      </c>
    </row>
    <row r="65" spans="1:1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4.25" customHeight="1" x14ac:dyDescent="0.35">
      <c r="A66" s="96" t="s">
        <v>26</v>
      </c>
      <c r="B66" s="96"/>
      <c r="C66" s="96"/>
      <c r="D66" s="103">
        <v>45199</v>
      </c>
      <c r="E66" s="103"/>
      <c r="F66" s="103"/>
      <c r="G66" s="103" t="s">
        <v>98</v>
      </c>
      <c r="H66" s="103"/>
      <c r="I66" s="103" t="s">
        <v>102</v>
      </c>
      <c r="J66" s="103"/>
      <c r="K66" s="98"/>
      <c r="L66" s="98"/>
      <c r="M66" s="98"/>
      <c r="N66" s="98"/>
      <c r="O66" s="98"/>
      <c r="P66" s="98"/>
    </row>
    <row r="67" spans="1:16" ht="14.25" customHeight="1" x14ac:dyDescent="0.35">
      <c r="A67" s="96" t="s">
        <v>27</v>
      </c>
      <c r="B67" s="96"/>
      <c r="C67" s="96"/>
      <c r="D67" s="116">
        <f>5258.3-2000-2500-758.3</f>
        <v>0</v>
      </c>
      <c r="E67" s="99"/>
      <c r="F67" s="99"/>
      <c r="G67" s="112">
        <v>1498.3</v>
      </c>
      <c r="H67" s="112"/>
      <c r="I67" s="112">
        <v>3078</v>
      </c>
      <c r="J67" s="112"/>
      <c r="K67" s="95"/>
      <c r="L67" s="95"/>
      <c r="M67" s="95"/>
      <c r="N67" s="95"/>
      <c r="O67" s="95"/>
      <c r="P67" s="95"/>
    </row>
    <row r="68" spans="1:16" ht="14.25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16" t="s">
        <v>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16" t="s">
        <v>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17"/>
      <c r="B73" s="17"/>
      <c r="C73" s="17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</row>
    <row r="74" spans="1:16" ht="14.25" customHeight="1" x14ac:dyDescent="0.35">
      <c r="A74" s="6" t="s">
        <v>31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11"/>
      <c r="O74" s="11"/>
      <c r="P74" s="11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7">
    <mergeCell ref="A9:P9"/>
    <mergeCell ref="B21:C21"/>
    <mergeCell ref="D21:I21"/>
    <mergeCell ref="J21:K21"/>
    <mergeCell ref="O21:P21"/>
    <mergeCell ref="N66:P66"/>
    <mergeCell ref="A67:C67"/>
    <mergeCell ref="D67:F67"/>
    <mergeCell ref="G67:H67"/>
    <mergeCell ref="I67:J67"/>
    <mergeCell ref="K67:M67"/>
    <mergeCell ref="N67:P67"/>
    <mergeCell ref="A66:C66"/>
    <mergeCell ref="D66:F66"/>
    <mergeCell ref="G66:H66"/>
    <mergeCell ref="I66:J66"/>
    <mergeCell ref="K66:M6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SOA ZTY 0623</vt:lpstr>
      <vt:lpstr>SOA ZTY 0723</vt:lpstr>
      <vt:lpstr>SOA ZTY 0823</vt:lpstr>
      <vt:lpstr>SOA ZTY 0923 with inv knock-off</vt:lpstr>
      <vt:lpstr>SOA ZTY 0923</vt:lpstr>
      <vt:lpstr>SOA ZTY 1023</vt:lpstr>
      <vt:lpstr>SOA ZTY 1223</vt:lpstr>
      <vt:lpstr>SOA ZTY 0224</vt:lpstr>
      <vt:lpstr>SOA ZTY 0324</vt:lpstr>
      <vt:lpstr>SOA ZTY 0424</vt:lpstr>
      <vt:lpstr>SOA ZTY 0524</vt:lpstr>
      <vt:lpstr>SOA ZTY 0924</vt:lpstr>
      <vt:lpstr>SOA ZTY 1024</vt:lpstr>
      <vt:lpstr>SOA ZTY 1224</vt:lpstr>
      <vt:lpstr>SOA ZTY 0125</vt:lpstr>
      <vt:lpstr>SOA ZTY 0225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2025-02-26T04:27:43Z</cp:lastPrinted>
  <dcterms:created xsi:type="dcterms:W3CDTF">2023-09-18T10:12:46Z</dcterms:created>
  <dcterms:modified xsi:type="dcterms:W3CDTF">2025-03-06T09:47:20Z</dcterms:modified>
</cp:coreProperties>
</file>